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iso cf fumin" sheetId="1" r:id="rId1"/>
    <sheet name="iso cf sss" sheetId="2" r:id="rId2"/>
    <sheet name="iso cf ins" sheetId="3" r:id="rId3"/>
  </sheets>
  <calcPr calcId="125725"/>
</workbook>
</file>

<file path=xl/calcChain.xml><?xml version="1.0" encoding="utf-8"?>
<calcChain xmlns="http://schemas.openxmlformats.org/spreadsheetml/2006/main">
  <c r="U9" i="3"/>
  <c r="U4"/>
  <c r="U5"/>
  <c r="U6"/>
  <c r="U7"/>
  <c r="U8"/>
  <c r="U3"/>
  <c r="R4"/>
  <c r="R5"/>
  <c r="R6"/>
  <c r="R7"/>
  <c r="R8"/>
  <c r="R3"/>
  <c r="G4"/>
  <c r="G5"/>
  <c r="G6"/>
  <c r="G7"/>
  <c r="G8"/>
  <c r="G3"/>
  <c r="D4"/>
  <c r="D5"/>
  <c r="D6"/>
  <c r="D7"/>
  <c r="D8"/>
  <c r="D3"/>
  <c r="B15"/>
  <c r="C15" i="1"/>
  <c r="C15" i="2"/>
  <c r="F13" i="3"/>
  <c r="G13" s="1"/>
  <c r="H13" s="1"/>
  <c r="F12"/>
  <c r="G12" s="1"/>
  <c r="H12" s="1"/>
  <c r="R9"/>
  <c r="G9"/>
  <c r="D9"/>
  <c r="N9"/>
  <c r="K9"/>
  <c r="N4"/>
  <c r="N5"/>
  <c r="N6"/>
  <c r="N7"/>
  <c r="N8"/>
  <c r="N3"/>
  <c r="K4"/>
  <c r="K5"/>
  <c r="K6"/>
  <c r="K7"/>
  <c r="K8"/>
  <c r="K3"/>
  <c r="F13" i="2"/>
  <c r="G13" s="1"/>
  <c r="H13" s="1"/>
  <c r="F12"/>
  <c r="G12" s="1"/>
  <c r="H12" s="1"/>
  <c r="U9"/>
  <c r="R9"/>
  <c r="U4"/>
  <c r="U5"/>
  <c r="U6"/>
  <c r="U7"/>
  <c r="U8"/>
  <c r="U3"/>
  <c r="R4"/>
  <c r="R5"/>
  <c r="R6"/>
  <c r="R7"/>
  <c r="R8"/>
  <c r="R3"/>
  <c r="N9"/>
  <c r="K9"/>
  <c r="N4"/>
  <c r="N5"/>
  <c r="N6"/>
  <c r="N7"/>
  <c r="N8"/>
  <c r="N3"/>
  <c r="K4"/>
  <c r="K5"/>
  <c r="K6"/>
  <c r="K7"/>
  <c r="K8"/>
  <c r="K3"/>
  <c r="G9"/>
  <c r="D9"/>
  <c r="G4"/>
  <c r="G5"/>
  <c r="G6"/>
  <c r="G7"/>
  <c r="G8"/>
  <c r="G3"/>
  <c r="D4"/>
  <c r="D5"/>
  <c r="D6"/>
  <c r="D7"/>
  <c r="D8"/>
  <c r="D3"/>
  <c r="H13" i="1"/>
  <c r="H12"/>
  <c r="G13"/>
  <c r="G12"/>
  <c r="F13"/>
  <c r="F12"/>
  <c r="U9"/>
  <c r="R9"/>
  <c r="U4"/>
  <c r="U5"/>
  <c r="U6"/>
  <c r="U7"/>
  <c r="U8"/>
  <c r="U3"/>
  <c r="R4"/>
  <c r="R5"/>
  <c r="R6"/>
  <c r="R7"/>
  <c r="R8"/>
  <c r="R3"/>
  <c r="N9"/>
  <c r="K9"/>
  <c r="N4"/>
  <c r="N5"/>
  <c r="N6"/>
  <c r="N7"/>
  <c r="N8"/>
  <c r="N3"/>
  <c r="K4"/>
  <c r="K5"/>
  <c r="K6"/>
  <c r="K7"/>
  <c r="K8"/>
  <c r="K3"/>
  <c r="G9"/>
  <c r="D9"/>
  <c r="G4"/>
  <c r="G5"/>
  <c r="G6"/>
  <c r="G7"/>
  <c r="G8"/>
  <c r="G3"/>
  <c r="D4"/>
  <c r="D5"/>
  <c r="D6"/>
  <c r="D7"/>
  <c r="D8"/>
  <c r="D3"/>
</calcChain>
</file>

<file path=xl/sharedStrings.xml><?xml version="1.0" encoding="utf-8"?>
<sst xmlns="http://schemas.openxmlformats.org/spreadsheetml/2006/main" count="116" uniqueCount="20">
  <si>
    <t>iso</t>
  </si>
  <si>
    <t>RYE</t>
  </si>
  <si>
    <t>MAPK</t>
  </si>
  <si>
    <t>A</t>
  </si>
  <si>
    <t>ratio</t>
  </si>
  <si>
    <t>fumin</t>
  </si>
  <si>
    <t>average</t>
  </si>
  <si>
    <t>5/20/13'</t>
  </si>
  <si>
    <t>B</t>
  </si>
  <si>
    <t>Actin</t>
  </si>
  <si>
    <t>5/20/13"</t>
  </si>
  <si>
    <t>C</t>
  </si>
  <si>
    <t>SD</t>
  </si>
  <si>
    <t>SEM</t>
  </si>
  <si>
    <t>p Value</t>
  </si>
  <si>
    <t>sss</t>
  </si>
  <si>
    <t>11/29/2013'</t>
  </si>
  <si>
    <t>insomniac</t>
  </si>
  <si>
    <t>11/30/2013'</t>
  </si>
  <si>
    <t>ins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</si>
</sst>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errBars>
            <c:errBarType val="plus"/>
            <c:errValType val="cust"/>
            <c:plus>
              <c:numRef>
                <c:f>'iso cf fumin'!$H$12:$H$13</c:f>
                <c:numCache>
                  <c:formatCode>General</c:formatCode>
                  <c:ptCount val="2"/>
                  <c:pt idx="0">
                    <c:v>8.8710316937331543E-2</c:v>
                  </c:pt>
                  <c:pt idx="1">
                    <c:v>8.3220517643410347E-2</c:v>
                  </c:pt>
                </c:numCache>
              </c:numRef>
            </c:plus>
            <c:minus>
              <c:numRef>
                <c:f>'iso cf fumin'!$H$12:$H$13</c:f>
                <c:numCache>
                  <c:formatCode>General</c:formatCode>
                  <c:ptCount val="2"/>
                  <c:pt idx="0">
                    <c:v>8.8710316937331543E-2</c:v>
                  </c:pt>
                  <c:pt idx="1">
                    <c:v>8.3220517643410347E-2</c:v>
                  </c:pt>
                </c:numCache>
              </c:numRef>
            </c:minus>
          </c:errBars>
          <c:cat>
            <c:strRef>
              <c:f>'iso cf fumin'!$B$12:$B$13</c:f>
              <c:strCache>
                <c:ptCount val="2"/>
                <c:pt idx="0">
                  <c:v>iso</c:v>
                </c:pt>
                <c:pt idx="1">
                  <c:v>fumin</c:v>
                </c:pt>
              </c:strCache>
            </c:strRef>
          </c:cat>
          <c:val>
            <c:numRef>
              <c:f>'iso cf fumin'!$F$12:$F$13</c:f>
              <c:numCache>
                <c:formatCode>General</c:formatCode>
                <c:ptCount val="2"/>
                <c:pt idx="0">
                  <c:v>0.35484784275793985</c:v>
                </c:pt>
                <c:pt idx="1">
                  <c:v>0.60075482889188148</c:v>
                </c:pt>
              </c:numCache>
            </c:numRef>
          </c:val>
        </c:ser>
        <c:axId val="78459648"/>
        <c:axId val="78461184"/>
      </c:barChart>
      <c:catAx>
        <c:axId val="78459648"/>
        <c:scaling>
          <c:orientation val="minMax"/>
        </c:scaling>
        <c:axPos val="b"/>
        <c:tickLblPos val="nextTo"/>
        <c:txPr>
          <a:bodyPr/>
          <a:lstStyle/>
          <a:p>
            <a:pPr>
              <a:defRPr sz="2400" i="1"/>
            </a:pPr>
            <a:endParaRPr lang="en-US"/>
          </a:p>
        </c:txPr>
        <c:crossAx val="78461184"/>
        <c:crosses val="autoZero"/>
        <c:auto val="1"/>
        <c:lblAlgn val="ctr"/>
        <c:lblOffset val="100"/>
      </c:catAx>
      <c:valAx>
        <c:axId val="7846118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RYE (A.U.)</a:t>
                </a:r>
              </a:p>
            </c:rich>
          </c:tx>
          <c:layout/>
        </c:title>
        <c:numFmt formatCode="General" sourceLinked="1"/>
        <c:tickLblPos val="nextTo"/>
        <c:crossAx val="78459648"/>
        <c:crosses val="autoZero"/>
        <c:crossBetween val="between"/>
      </c:valAx>
    </c:plotArea>
    <c:plotVisOnly val="1"/>
  </c:chart>
  <c:spPr>
    <a:ln>
      <a:noFill/>
    </a:ln>
  </c:spPr>
  <c:txPr>
    <a:bodyPr/>
    <a:lstStyle/>
    <a:p>
      <a:pPr>
        <a:defRPr sz="1400"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errBars>
            <c:errBarType val="plus"/>
            <c:errValType val="cust"/>
            <c:plus>
              <c:numRef>
                <c:f>'iso cf sss'!$H$12:$H$13</c:f>
                <c:numCache>
                  <c:formatCode>General</c:formatCode>
                  <c:ptCount val="2"/>
                  <c:pt idx="0">
                    <c:v>9.3446320506844982E-2</c:v>
                  </c:pt>
                  <c:pt idx="1">
                    <c:v>6.8303031552574459E-2</c:v>
                  </c:pt>
                </c:numCache>
              </c:numRef>
            </c:plus>
            <c:minus>
              <c:numRef>
                <c:f>'iso cf fumin'!$H$12:$H$13</c:f>
                <c:numCache>
                  <c:formatCode>General</c:formatCode>
                  <c:ptCount val="2"/>
                  <c:pt idx="0">
                    <c:v>8.8710316937331543E-2</c:v>
                  </c:pt>
                  <c:pt idx="1">
                    <c:v>8.3220517643410347E-2</c:v>
                  </c:pt>
                </c:numCache>
              </c:numRef>
            </c:minus>
          </c:errBars>
          <c:cat>
            <c:strRef>
              <c:f>'iso cf sss'!$B$12:$B$13</c:f>
              <c:strCache>
                <c:ptCount val="2"/>
                <c:pt idx="0">
                  <c:v>iso</c:v>
                </c:pt>
                <c:pt idx="1">
                  <c:v>sss</c:v>
                </c:pt>
              </c:strCache>
            </c:strRef>
          </c:cat>
          <c:val>
            <c:numRef>
              <c:f>'iso cf sss'!$F$12:$F$13</c:f>
              <c:numCache>
                <c:formatCode>General</c:formatCode>
                <c:ptCount val="2"/>
                <c:pt idx="0">
                  <c:v>0.37388305124481197</c:v>
                </c:pt>
                <c:pt idx="1">
                  <c:v>0.74066548648664865</c:v>
                </c:pt>
              </c:numCache>
            </c:numRef>
          </c:val>
        </c:ser>
        <c:axId val="73440640"/>
        <c:axId val="78486144"/>
      </c:barChart>
      <c:catAx>
        <c:axId val="7344064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2400" i="1"/>
            </a:pPr>
            <a:endParaRPr lang="en-US"/>
          </a:p>
        </c:txPr>
        <c:crossAx val="78486144"/>
        <c:crosses val="autoZero"/>
        <c:auto val="1"/>
        <c:lblAlgn val="ctr"/>
        <c:lblOffset val="100"/>
      </c:catAx>
      <c:valAx>
        <c:axId val="784861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RYE (A.U.)</a:t>
                </a:r>
              </a:p>
            </c:rich>
          </c:tx>
          <c:layout/>
        </c:title>
        <c:numFmt formatCode="General" sourceLinked="1"/>
        <c:tickLblPos val="nextTo"/>
        <c:crossAx val="73440640"/>
        <c:crosses val="autoZero"/>
        <c:crossBetween val="between"/>
      </c:valAx>
    </c:plotArea>
    <c:plotVisOnly val="1"/>
  </c:chart>
  <c:spPr>
    <a:ln>
      <a:noFill/>
    </a:ln>
  </c:spPr>
  <c:txPr>
    <a:bodyPr/>
    <a:lstStyle/>
    <a:p>
      <a:pPr>
        <a:defRPr sz="1400"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errBars>
            <c:errBarType val="plus"/>
            <c:errValType val="cust"/>
            <c:plus>
              <c:numRef>
                <c:f>'iso cf ins'!$H$12:$H$13</c:f>
                <c:numCache>
                  <c:formatCode>General</c:formatCode>
                  <c:ptCount val="2"/>
                  <c:pt idx="0">
                    <c:v>6.5849746115427321E-2</c:v>
                  </c:pt>
                  <c:pt idx="1">
                    <c:v>0.11310094200633847</c:v>
                  </c:pt>
                </c:numCache>
              </c:numRef>
            </c:plus>
            <c:minus>
              <c:numRef>
                <c:f>'iso cf ins'!$H$12:$H$13</c:f>
                <c:numCache>
                  <c:formatCode>General</c:formatCode>
                  <c:ptCount val="2"/>
                  <c:pt idx="0">
                    <c:v>6.5849746115427321E-2</c:v>
                  </c:pt>
                  <c:pt idx="1">
                    <c:v>0.11310094200633847</c:v>
                  </c:pt>
                </c:numCache>
              </c:numRef>
            </c:minus>
          </c:errBars>
          <c:cat>
            <c:strRef>
              <c:f>'iso cf ins'!$B$12:$B$13</c:f>
              <c:strCache>
                <c:ptCount val="2"/>
                <c:pt idx="0">
                  <c:v>iso</c:v>
                </c:pt>
                <c:pt idx="1">
                  <c:v>ins</c:v>
                </c:pt>
              </c:strCache>
            </c:strRef>
          </c:cat>
          <c:val>
            <c:numRef>
              <c:f>'iso cf ins'!$F$12:$F$13</c:f>
              <c:numCache>
                <c:formatCode>General</c:formatCode>
                <c:ptCount val="2"/>
                <c:pt idx="0">
                  <c:v>0.40194268114161852</c:v>
                </c:pt>
                <c:pt idx="1">
                  <c:v>0.61927152535447572</c:v>
                </c:pt>
              </c:numCache>
            </c:numRef>
          </c:val>
        </c:ser>
        <c:axId val="82556800"/>
        <c:axId val="86783872"/>
      </c:barChart>
      <c:catAx>
        <c:axId val="8255680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2400" i="1"/>
            </a:pPr>
            <a:endParaRPr lang="en-US"/>
          </a:p>
        </c:txPr>
        <c:crossAx val="86783872"/>
        <c:crosses val="autoZero"/>
        <c:auto val="1"/>
        <c:lblAlgn val="ctr"/>
        <c:lblOffset val="100"/>
      </c:catAx>
      <c:valAx>
        <c:axId val="867838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RYE (A.U.)</a:t>
                </a:r>
              </a:p>
            </c:rich>
          </c:tx>
          <c:layout/>
        </c:title>
        <c:numFmt formatCode="General" sourceLinked="1"/>
        <c:tickLblPos val="nextTo"/>
        <c:crossAx val="82556800"/>
        <c:crosses val="autoZero"/>
        <c:crossBetween val="between"/>
      </c:valAx>
    </c:plotArea>
    <c:plotVisOnly val="1"/>
  </c:chart>
  <c:spPr>
    <a:ln>
      <a:noFill/>
    </a:ln>
  </c:spPr>
  <c:txPr>
    <a:bodyPr/>
    <a:lstStyle/>
    <a:p>
      <a:pPr>
        <a:defRPr sz="1400"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11</xdr:row>
      <xdr:rowOff>38099</xdr:rowOff>
    </xdr:from>
    <xdr:to>
      <xdr:col>14</xdr:col>
      <xdr:colOff>438150</xdr:colOff>
      <xdr:row>27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13</xdr:row>
      <xdr:rowOff>161925</xdr:rowOff>
    </xdr:from>
    <xdr:to>
      <xdr:col>14</xdr:col>
      <xdr:colOff>76200</xdr:colOff>
      <xdr:row>30</xdr:row>
      <xdr:rowOff>47626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0</xdr:rowOff>
    </xdr:from>
    <xdr:to>
      <xdr:col>15</xdr:col>
      <xdr:colOff>581025</xdr:colOff>
      <xdr:row>30</xdr:row>
      <xdr:rowOff>76201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Q21" sqref="Q21"/>
    </sheetView>
  </sheetViews>
  <sheetFormatPr defaultRowHeight="15"/>
  <cols>
    <col min="1" max="1" width="9.7109375" bestFit="1" customWidth="1"/>
  </cols>
  <sheetData>
    <row r="1" spans="1:21">
      <c r="A1" s="1">
        <v>41392</v>
      </c>
      <c r="B1" t="s">
        <v>0</v>
      </c>
      <c r="E1" t="s">
        <v>5</v>
      </c>
      <c r="H1" t="s">
        <v>7</v>
      </c>
      <c r="O1" t="s">
        <v>10</v>
      </c>
    </row>
    <row r="2" spans="1:21">
      <c r="A2" t="s">
        <v>3</v>
      </c>
      <c r="B2" t="s">
        <v>1</v>
      </c>
      <c r="C2" t="s">
        <v>2</v>
      </c>
      <c r="D2" t="s">
        <v>4</v>
      </c>
      <c r="E2" t="s">
        <v>1</v>
      </c>
      <c r="F2" t="s">
        <v>2</v>
      </c>
      <c r="G2" t="s">
        <v>4</v>
      </c>
      <c r="H2" t="s">
        <v>8</v>
      </c>
      <c r="I2" t="s">
        <v>1</v>
      </c>
      <c r="J2" t="s">
        <v>9</v>
      </c>
      <c r="K2" t="s">
        <v>4</v>
      </c>
      <c r="L2" t="s">
        <v>1</v>
      </c>
      <c r="M2" t="s">
        <v>9</v>
      </c>
      <c r="N2" t="s">
        <v>4</v>
      </c>
      <c r="O2" t="s">
        <v>11</v>
      </c>
      <c r="P2" t="s">
        <v>1</v>
      </c>
      <c r="Q2" t="s">
        <v>9</v>
      </c>
      <c r="R2" t="s">
        <v>4</v>
      </c>
      <c r="S2" t="s">
        <v>1</v>
      </c>
      <c r="T2" t="s">
        <v>9</v>
      </c>
      <c r="U2" t="s">
        <v>4</v>
      </c>
    </row>
    <row r="3" spans="1:21">
      <c r="B3">
        <v>765.255</v>
      </c>
      <c r="C3">
        <v>53094.803</v>
      </c>
      <c r="D3">
        <f>B3/C3</f>
        <v>1.4412992548442076E-2</v>
      </c>
      <c r="E3">
        <v>673.18399999999997</v>
      </c>
      <c r="F3">
        <v>40969.074999999997</v>
      </c>
      <c r="G3">
        <f>E3/F3</f>
        <v>1.6431515722529738E-2</v>
      </c>
      <c r="I3">
        <v>2746.8319999999999</v>
      </c>
      <c r="J3">
        <v>44867.803</v>
      </c>
      <c r="K3">
        <f>I3/J3</f>
        <v>6.1220559428773455E-2</v>
      </c>
      <c r="L3">
        <v>23118.781999999999</v>
      </c>
      <c r="M3">
        <v>50218.196000000004</v>
      </c>
      <c r="N3">
        <f>L3/M3</f>
        <v>0.46036663682622125</v>
      </c>
      <c r="P3">
        <v>2364.1039999999998</v>
      </c>
      <c r="Q3">
        <v>41641.56</v>
      </c>
      <c r="R3">
        <f>P3/Q3</f>
        <v>5.6772704961101358E-2</v>
      </c>
      <c r="S3">
        <v>38021.61</v>
      </c>
      <c r="T3">
        <v>40884.489000000001</v>
      </c>
      <c r="U3">
        <f>S3/T3</f>
        <v>0.92997640254229419</v>
      </c>
    </row>
    <row r="4" spans="1:21">
      <c r="B4">
        <v>4667.8320000000003</v>
      </c>
      <c r="C4">
        <v>45986.368000000002</v>
      </c>
      <c r="D4">
        <f t="shared" ref="D4:D8" si="0">B4/C4</f>
        <v>0.10150468938969044</v>
      </c>
      <c r="E4">
        <v>10600.267</v>
      </c>
      <c r="F4">
        <v>50086.902999999998</v>
      </c>
      <c r="G4">
        <f t="shared" ref="G4:G8" si="1">E4/F4</f>
        <v>0.21163750132444803</v>
      </c>
      <c r="I4">
        <v>50807.216999999997</v>
      </c>
      <c r="J4">
        <v>37752.023999999998</v>
      </c>
      <c r="K4">
        <f t="shared" ref="K4:K8" si="2">I4/J4</f>
        <v>1.3458143860048404</v>
      </c>
      <c r="L4">
        <v>32013.953000000001</v>
      </c>
      <c r="M4">
        <v>41527.489000000001</v>
      </c>
      <c r="N4">
        <f t="shared" ref="N4:N8" si="3">L4/M4</f>
        <v>0.77090991463509873</v>
      </c>
      <c r="P4">
        <v>33433.167000000001</v>
      </c>
      <c r="Q4">
        <v>42730.146000000001</v>
      </c>
      <c r="R4">
        <f t="shared" ref="R4:R8" si="4">P4/Q4</f>
        <v>0.7824257609604236</v>
      </c>
      <c r="S4">
        <v>16042.581</v>
      </c>
      <c r="T4">
        <v>48684.317000000003</v>
      </c>
      <c r="U4">
        <f t="shared" ref="U4:U8" si="5">S4/T4</f>
        <v>0.32952256473065034</v>
      </c>
    </row>
    <row r="5" spans="1:21">
      <c r="B5">
        <v>11459.196</v>
      </c>
      <c r="C5">
        <v>52168.317000000003</v>
      </c>
      <c r="D5">
        <f t="shared" si="0"/>
        <v>0.21965814998402189</v>
      </c>
      <c r="E5">
        <v>55733.358999999997</v>
      </c>
      <c r="F5">
        <v>53850.61</v>
      </c>
      <c r="G5">
        <f t="shared" si="1"/>
        <v>1.0349624451793582</v>
      </c>
      <c r="I5">
        <v>6405.4390000000003</v>
      </c>
      <c r="J5">
        <v>39543.781999999999</v>
      </c>
      <c r="K5">
        <f t="shared" si="2"/>
        <v>0.16198346936061908</v>
      </c>
      <c r="L5">
        <v>27982.560000000001</v>
      </c>
      <c r="M5">
        <v>48364.953000000001</v>
      </c>
      <c r="N5">
        <f t="shared" si="3"/>
        <v>0.57857101608265804</v>
      </c>
      <c r="P5">
        <v>11623.752</v>
      </c>
      <c r="Q5">
        <v>33579.417999999998</v>
      </c>
      <c r="R5">
        <f t="shared" si="4"/>
        <v>0.34615704179268386</v>
      </c>
      <c r="S5">
        <v>15355.125</v>
      </c>
      <c r="T5">
        <v>47339.196000000004</v>
      </c>
      <c r="U5">
        <f t="shared" si="5"/>
        <v>0.32436387386046855</v>
      </c>
    </row>
    <row r="6" spans="1:21">
      <c r="B6">
        <v>320.23399999999998</v>
      </c>
      <c r="C6">
        <v>43366.953000000001</v>
      </c>
      <c r="D6">
        <f t="shared" si="0"/>
        <v>7.3842863712375636E-3</v>
      </c>
      <c r="E6">
        <v>877.39700000000005</v>
      </c>
      <c r="F6">
        <v>40270.368000000002</v>
      </c>
      <c r="G6">
        <f t="shared" si="1"/>
        <v>2.1787657862972595E-2</v>
      </c>
      <c r="I6">
        <v>7076.125</v>
      </c>
      <c r="J6">
        <v>42097.953000000001</v>
      </c>
      <c r="K6">
        <f t="shared" si="2"/>
        <v>0.16808715141090114</v>
      </c>
      <c r="L6">
        <v>10835.710999999999</v>
      </c>
      <c r="M6">
        <v>38692.61</v>
      </c>
      <c r="N6">
        <f t="shared" si="3"/>
        <v>0.280046008785657</v>
      </c>
      <c r="P6">
        <v>16044.723</v>
      </c>
      <c r="Q6">
        <v>27977.831999999999</v>
      </c>
      <c r="R6">
        <f t="shared" si="4"/>
        <v>0.57347985362125276</v>
      </c>
      <c r="S6">
        <v>12322.823</v>
      </c>
      <c r="T6">
        <v>36921.61</v>
      </c>
      <c r="U6">
        <f t="shared" si="5"/>
        <v>0.33375638277962416</v>
      </c>
    </row>
    <row r="7" spans="1:21">
      <c r="B7">
        <v>16107.630999999999</v>
      </c>
      <c r="C7">
        <v>47800.781999999999</v>
      </c>
      <c r="D7">
        <f t="shared" si="0"/>
        <v>0.33697421519170961</v>
      </c>
      <c r="E7">
        <v>42700.489000000001</v>
      </c>
      <c r="F7">
        <v>49571.438999999998</v>
      </c>
      <c r="G7">
        <f t="shared" si="1"/>
        <v>0.86139296864067239</v>
      </c>
      <c r="I7">
        <v>8514.3469999999998</v>
      </c>
      <c r="J7">
        <v>38636.61</v>
      </c>
      <c r="K7">
        <f t="shared" si="2"/>
        <v>0.22036992893527665</v>
      </c>
      <c r="L7">
        <v>45639.387999999999</v>
      </c>
      <c r="M7">
        <v>52296.923999999999</v>
      </c>
      <c r="N7">
        <f t="shared" si="3"/>
        <v>0.87269736935197184</v>
      </c>
      <c r="P7">
        <v>37402.953000000001</v>
      </c>
      <c r="Q7">
        <v>47342.61</v>
      </c>
      <c r="R7">
        <f t="shared" si="4"/>
        <v>0.79004839403657723</v>
      </c>
      <c r="S7">
        <v>43007.680999999997</v>
      </c>
      <c r="T7">
        <v>45112.245999999999</v>
      </c>
      <c r="U7">
        <f t="shared" si="5"/>
        <v>0.9533482549283846</v>
      </c>
    </row>
    <row r="8" spans="1:21">
      <c r="B8">
        <v>7971.9030000000002</v>
      </c>
      <c r="C8">
        <v>46306.317000000003</v>
      </c>
      <c r="D8">
        <f t="shared" si="0"/>
        <v>0.17215584215000299</v>
      </c>
      <c r="E8">
        <v>24274.902999999998</v>
      </c>
      <c r="F8">
        <v>53594.53</v>
      </c>
      <c r="G8">
        <f t="shared" si="1"/>
        <v>0.45293620449698874</v>
      </c>
      <c r="I8">
        <v>27082.681</v>
      </c>
      <c r="J8">
        <v>46496.538999999997</v>
      </c>
      <c r="K8">
        <f t="shared" si="2"/>
        <v>0.58246660036352393</v>
      </c>
      <c r="L8">
        <v>26542.095000000001</v>
      </c>
      <c r="M8">
        <v>49023.338000000003</v>
      </c>
      <c r="N8">
        <f t="shared" si="3"/>
        <v>0.54141753872410725</v>
      </c>
      <c r="P8">
        <v>19966.367999999999</v>
      </c>
      <c r="Q8">
        <v>44733.023999999998</v>
      </c>
      <c r="R8">
        <f t="shared" si="4"/>
        <v>0.44634514313183926</v>
      </c>
      <c r="S8">
        <v>53186.137000000002</v>
      </c>
      <c r="T8">
        <v>28913.953000000001</v>
      </c>
      <c r="U8">
        <f t="shared" si="5"/>
        <v>1.8394626635797602</v>
      </c>
    </row>
    <row r="9" spans="1:21">
      <c r="A9" t="s">
        <v>6</v>
      </c>
      <c r="D9">
        <f>AVERAGE(D3:D8)</f>
        <v>0.14201502927251744</v>
      </c>
      <c r="G9">
        <f>AVERAGE(G3:G8)</f>
        <v>0.43319138220449499</v>
      </c>
      <c r="K9">
        <f>AVERAGE(K3:K8)</f>
        <v>0.42332368258398906</v>
      </c>
      <c r="N9">
        <f>AVERAGE(N3:N8)</f>
        <v>0.58400141406761896</v>
      </c>
      <c r="R9">
        <f>AVERAGE(R3:R8)</f>
        <v>0.49920481641731301</v>
      </c>
      <c r="U9">
        <f>AVERAGE(U3:U8)</f>
        <v>0.78507169040353031</v>
      </c>
    </row>
    <row r="11" spans="1:21">
      <c r="B11" t="s">
        <v>1</v>
      </c>
      <c r="C11" t="s">
        <v>3</v>
      </c>
      <c r="D11" t="s">
        <v>8</v>
      </c>
      <c r="E11" t="s">
        <v>11</v>
      </c>
      <c r="F11" t="s">
        <v>6</v>
      </c>
      <c r="G11" t="s">
        <v>12</v>
      </c>
      <c r="H11" t="s">
        <v>13</v>
      </c>
    </row>
    <row r="12" spans="1:21">
      <c r="B12" t="s">
        <v>0</v>
      </c>
      <c r="C12">
        <v>0.14201502927251744</v>
      </c>
      <c r="D12">
        <v>0.42332368258398906</v>
      </c>
      <c r="E12">
        <v>0.49920481641731301</v>
      </c>
      <c r="F12">
        <f>AVERAGE(C12:E12)</f>
        <v>0.35484784275793985</v>
      </c>
      <c r="G12">
        <f>STDEV(C12:F12)</f>
        <v>0.15365077609099614</v>
      </c>
      <c r="H12">
        <f>G12/SQRT(3)</f>
        <v>8.8710316937331543E-2</v>
      </c>
    </row>
    <row r="13" spans="1:21">
      <c r="B13" t="s">
        <v>5</v>
      </c>
      <c r="C13">
        <v>0.43319138220449499</v>
      </c>
      <c r="D13">
        <v>0.58400141406761896</v>
      </c>
      <c r="E13">
        <v>0.78507169040353031</v>
      </c>
      <c r="F13">
        <f>AVERAGE(C13:E13)</f>
        <v>0.60075482889188148</v>
      </c>
      <c r="G13">
        <f>STDEV(C13:F13)</f>
        <v>0.14414216479056888</v>
      </c>
      <c r="H13">
        <f>G13/SQRT(3)</f>
        <v>8.3220517643410347E-2</v>
      </c>
    </row>
    <row r="15" spans="1:21">
      <c r="B15" t="s">
        <v>14</v>
      </c>
      <c r="C15">
        <f>TTEST(C12:E12,C13:E13,1,1)</f>
        <v>1.4389252936000902E-2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5"/>
  <sheetViews>
    <sheetView topLeftCell="A4" workbookViewId="0">
      <selection activeCell="P23" sqref="P23"/>
    </sheetView>
  </sheetViews>
  <sheetFormatPr defaultRowHeight="15"/>
  <cols>
    <col min="1" max="1" width="9.7109375" bestFit="1" customWidth="1"/>
    <col min="8" max="8" width="10.7109375" bestFit="1" customWidth="1"/>
    <col min="15" max="15" width="10.7109375" bestFit="1" customWidth="1"/>
  </cols>
  <sheetData>
    <row r="1" spans="1:21">
      <c r="A1" s="1">
        <v>41392</v>
      </c>
      <c r="B1" t="s">
        <v>0</v>
      </c>
      <c r="E1" t="s">
        <v>15</v>
      </c>
      <c r="H1" s="1" t="s">
        <v>16</v>
      </c>
      <c r="I1" t="s">
        <v>0</v>
      </c>
      <c r="L1" t="s">
        <v>15</v>
      </c>
      <c r="O1" s="1" t="s">
        <v>16</v>
      </c>
      <c r="P1" t="s">
        <v>0</v>
      </c>
      <c r="S1" t="s">
        <v>15</v>
      </c>
    </row>
    <row r="2" spans="1:21">
      <c r="A2" t="s">
        <v>3</v>
      </c>
      <c r="B2" t="s">
        <v>1</v>
      </c>
      <c r="C2" t="s">
        <v>2</v>
      </c>
      <c r="D2" t="s">
        <v>4</v>
      </c>
      <c r="E2" t="s">
        <v>1</v>
      </c>
      <c r="F2" t="s">
        <v>2</v>
      </c>
      <c r="G2" t="s">
        <v>4</v>
      </c>
      <c r="H2" t="s">
        <v>8</v>
      </c>
      <c r="I2" t="s">
        <v>1</v>
      </c>
      <c r="J2" t="s">
        <v>9</v>
      </c>
      <c r="K2" t="s">
        <v>4</v>
      </c>
      <c r="L2" t="s">
        <v>1</v>
      </c>
      <c r="M2" t="s">
        <v>9</v>
      </c>
      <c r="N2" t="s">
        <v>4</v>
      </c>
      <c r="O2" t="s">
        <v>11</v>
      </c>
      <c r="P2" t="s">
        <v>1</v>
      </c>
      <c r="Q2" t="s">
        <v>9</v>
      </c>
      <c r="R2" t="s">
        <v>4</v>
      </c>
      <c r="S2" t="s">
        <v>1</v>
      </c>
      <c r="T2" t="s">
        <v>9</v>
      </c>
      <c r="U2" t="s">
        <v>4</v>
      </c>
    </row>
    <row r="3" spans="1:21">
      <c r="B3">
        <v>433.42599999999999</v>
      </c>
      <c r="C3">
        <v>53615.023999999998</v>
      </c>
      <c r="D3">
        <f>B3/C3</f>
        <v>8.0840400257957551E-3</v>
      </c>
      <c r="E3">
        <v>21460.367999999999</v>
      </c>
      <c r="F3">
        <v>39085.489000000001</v>
      </c>
      <c r="G3">
        <f>E3/F3</f>
        <v>0.54906228754103592</v>
      </c>
      <c r="I3">
        <v>32964.953000000001</v>
      </c>
      <c r="J3">
        <v>32521.539000000001</v>
      </c>
      <c r="K3">
        <f>I3/J3</f>
        <v>1.0136344716035732</v>
      </c>
      <c r="L3">
        <v>43047.731</v>
      </c>
      <c r="M3">
        <v>24837.267</v>
      </c>
      <c r="N3">
        <f>L3/M3</f>
        <v>1.7331911357235883</v>
      </c>
      <c r="P3">
        <v>12484.861000000001</v>
      </c>
      <c r="Q3">
        <v>50092.781999999999</v>
      </c>
      <c r="R3">
        <f>P3/Q3</f>
        <v>0.24923473006550129</v>
      </c>
      <c r="S3">
        <v>41529.438999999998</v>
      </c>
      <c r="T3">
        <v>51765.044999999998</v>
      </c>
      <c r="U3">
        <f>S3/T3</f>
        <v>0.80226799764203816</v>
      </c>
    </row>
    <row r="4" spans="1:21">
      <c r="B4">
        <v>8175.3680000000004</v>
      </c>
      <c r="C4">
        <v>60597.853000000003</v>
      </c>
      <c r="D4">
        <f t="shared" ref="D4:D8" si="0">B4/C4</f>
        <v>0.13491184250372698</v>
      </c>
      <c r="E4">
        <v>26362.781999999999</v>
      </c>
      <c r="F4">
        <v>35551.902999999998</v>
      </c>
      <c r="G4">
        <f t="shared" ref="G4:G8" si="1">E4/F4</f>
        <v>0.74152941967691577</v>
      </c>
      <c r="I4">
        <v>31727.66</v>
      </c>
      <c r="J4">
        <v>54564.438999999998</v>
      </c>
      <c r="K4">
        <f t="shared" ref="K4:K8" si="2">I4/J4</f>
        <v>0.58147138651970742</v>
      </c>
      <c r="L4">
        <v>22160.760999999999</v>
      </c>
      <c r="M4">
        <v>31266.902999999998</v>
      </c>
      <c r="N4">
        <f t="shared" ref="N4:N8" si="3">L4/M4</f>
        <v>0.70876098601770698</v>
      </c>
      <c r="P4">
        <v>2458.0329999999999</v>
      </c>
      <c r="Q4">
        <v>52434.074999999997</v>
      </c>
      <c r="R4">
        <f t="shared" ref="R4:R8" si="4">P4/Q4</f>
        <v>4.6878542245667537E-2</v>
      </c>
      <c r="S4">
        <v>27816.245999999999</v>
      </c>
      <c r="T4">
        <v>40410.781999999999</v>
      </c>
      <c r="U4">
        <f t="shared" ref="U4:U8" si="5">S4/T4</f>
        <v>0.68833723633459998</v>
      </c>
    </row>
    <row r="5" spans="1:21">
      <c r="B5">
        <v>1665.3969999999999</v>
      </c>
      <c r="C5">
        <v>54635.489000000001</v>
      </c>
      <c r="D5">
        <f t="shared" si="0"/>
        <v>3.0481963838559216E-2</v>
      </c>
      <c r="E5">
        <v>65858.179000000004</v>
      </c>
      <c r="F5">
        <v>34095.196000000004</v>
      </c>
      <c r="G5">
        <f t="shared" si="1"/>
        <v>1.9315970202957624</v>
      </c>
      <c r="I5">
        <v>11214.962</v>
      </c>
      <c r="J5">
        <v>44816.417999999998</v>
      </c>
      <c r="K5">
        <f t="shared" si="2"/>
        <v>0.25024226612666811</v>
      </c>
      <c r="L5">
        <v>19544.882000000001</v>
      </c>
      <c r="M5">
        <v>32225.075000000001</v>
      </c>
      <c r="N5">
        <f t="shared" si="3"/>
        <v>0.60651160625692879</v>
      </c>
      <c r="P5">
        <v>28621.125</v>
      </c>
      <c r="Q5">
        <v>44462.489000000001</v>
      </c>
      <c r="R5">
        <f t="shared" si="4"/>
        <v>0.64371396302172823</v>
      </c>
      <c r="S5">
        <v>24229.760999999999</v>
      </c>
      <c r="T5">
        <v>43155.781999999999</v>
      </c>
      <c r="U5">
        <f t="shared" si="5"/>
        <v>0.56144877643510205</v>
      </c>
    </row>
    <row r="6" spans="1:21">
      <c r="B6">
        <v>130.21299999999999</v>
      </c>
      <c r="C6">
        <v>51798.196000000004</v>
      </c>
      <c r="D6">
        <f t="shared" si="0"/>
        <v>2.5138520268157597E-3</v>
      </c>
      <c r="E6">
        <v>562.59799999999996</v>
      </c>
      <c r="F6">
        <v>36021.660000000003</v>
      </c>
      <c r="G6">
        <f t="shared" si="1"/>
        <v>1.5618325196562288E-2</v>
      </c>
      <c r="I6">
        <v>25977.933000000001</v>
      </c>
      <c r="J6">
        <v>36959.953000000001</v>
      </c>
      <c r="K6">
        <f t="shared" si="2"/>
        <v>0.70286704639478303</v>
      </c>
      <c r="L6">
        <v>34820.832000000002</v>
      </c>
      <c r="M6">
        <v>34214.438999999998</v>
      </c>
      <c r="N6">
        <f t="shared" si="3"/>
        <v>1.0177233068179199</v>
      </c>
      <c r="P6">
        <v>23668.245999999999</v>
      </c>
      <c r="Q6">
        <v>39910.731</v>
      </c>
      <c r="R6">
        <f t="shared" si="4"/>
        <v>0.59302962904888912</v>
      </c>
      <c r="S6">
        <v>35912.074999999997</v>
      </c>
      <c r="T6">
        <v>45807.731</v>
      </c>
      <c r="U6">
        <f t="shared" si="5"/>
        <v>0.78397410690348313</v>
      </c>
    </row>
    <row r="7" spans="1:21">
      <c r="B7">
        <v>35792.61</v>
      </c>
      <c r="C7">
        <v>59149.853000000003</v>
      </c>
      <c r="D7">
        <f t="shared" si="0"/>
        <v>0.60511748017361933</v>
      </c>
      <c r="E7">
        <v>15816.953</v>
      </c>
      <c r="F7">
        <v>25836.267</v>
      </c>
      <c r="G7">
        <f t="shared" si="1"/>
        <v>0.61219962620760959</v>
      </c>
      <c r="I7">
        <v>29057.539000000001</v>
      </c>
      <c r="J7">
        <v>59868.438999999998</v>
      </c>
      <c r="K7">
        <f t="shared" si="2"/>
        <v>0.4853565498843222</v>
      </c>
      <c r="L7">
        <v>19758.760999999999</v>
      </c>
      <c r="M7">
        <v>37843.023999999998</v>
      </c>
      <c r="N7">
        <f t="shared" si="3"/>
        <v>0.52212426258535782</v>
      </c>
      <c r="P7">
        <v>10051.347</v>
      </c>
      <c r="Q7">
        <v>45940.538999999997</v>
      </c>
      <c r="R7">
        <f t="shared" si="4"/>
        <v>0.21879035855456552</v>
      </c>
      <c r="S7">
        <v>26947.953000000001</v>
      </c>
      <c r="T7">
        <v>52221.953000000001</v>
      </c>
      <c r="U7">
        <f t="shared" si="5"/>
        <v>0.51602729220027443</v>
      </c>
    </row>
    <row r="8" spans="1:21">
      <c r="B8">
        <v>11191.296</v>
      </c>
      <c r="C8">
        <v>57093.680999999997</v>
      </c>
      <c r="D8">
        <f t="shared" si="0"/>
        <v>0.19601636825623489</v>
      </c>
      <c r="E8">
        <v>17333.316999999999</v>
      </c>
      <c r="F8">
        <v>34653.51</v>
      </c>
      <c r="G8">
        <f t="shared" si="1"/>
        <v>0.50018936032742423</v>
      </c>
      <c r="I8">
        <v>17615.397000000001</v>
      </c>
      <c r="J8">
        <v>58042.680999999997</v>
      </c>
      <c r="K8">
        <f t="shared" si="2"/>
        <v>0.30349040906639035</v>
      </c>
      <c r="L8">
        <v>24993.418000000001</v>
      </c>
      <c r="M8">
        <v>32537.902999999998</v>
      </c>
      <c r="N8">
        <f t="shared" si="3"/>
        <v>0.7681324146795816</v>
      </c>
      <c r="P8">
        <v>36435.902999999998</v>
      </c>
      <c r="Q8">
        <v>54868.387999999999</v>
      </c>
      <c r="R8">
        <f t="shared" si="4"/>
        <v>0.66406002305006662</v>
      </c>
      <c r="S8">
        <v>15314.64</v>
      </c>
      <c r="T8">
        <v>56039.368000000002</v>
      </c>
      <c r="U8">
        <f t="shared" si="5"/>
        <v>0.27328359591778406</v>
      </c>
    </row>
    <row r="9" spans="1:21">
      <c r="A9" t="s">
        <v>6</v>
      </c>
      <c r="D9">
        <f>AVERAGE(D3:D8)</f>
        <v>0.16285425780412532</v>
      </c>
      <c r="G9">
        <f>AVERAGE(G3:G8)</f>
        <v>0.72503267320755171</v>
      </c>
      <c r="K9">
        <f>AVERAGE(K3:K8)</f>
        <v>0.55617702159924087</v>
      </c>
      <c r="N9">
        <f>AVERAGE(N3:N8)</f>
        <v>0.89274061868018062</v>
      </c>
      <c r="R9">
        <f>AVERAGE(R3:R8)</f>
        <v>0.40261787433106971</v>
      </c>
      <c r="U9">
        <f>AVERAGE(U3:U8)</f>
        <v>0.60422316757221362</v>
      </c>
    </row>
    <row r="11" spans="1:21">
      <c r="B11" t="s">
        <v>1</v>
      </c>
      <c r="C11" t="s">
        <v>3</v>
      </c>
      <c r="D11" t="s">
        <v>8</v>
      </c>
      <c r="E11" t="s">
        <v>11</v>
      </c>
      <c r="F11" t="s">
        <v>6</v>
      </c>
      <c r="G11" t="s">
        <v>12</v>
      </c>
      <c r="H11" t="s">
        <v>13</v>
      </c>
    </row>
    <row r="12" spans="1:21">
      <c r="B12" t="s">
        <v>0</v>
      </c>
      <c r="C12">
        <v>0.16285425780412532</v>
      </c>
      <c r="D12">
        <v>0.55617702159924087</v>
      </c>
      <c r="E12">
        <v>0.40261787433106971</v>
      </c>
      <c r="F12">
        <f>AVERAGE(C12:E12)</f>
        <v>0.37388305124481197</v>
      </c>
      <c r="G12">
        <f>STDEV(C12:F12)</f>
        <v>0.16185377489822098</v>
      </c>
      <c r="H12">
        <f>G12/SQRT(3)</f>
        <v>9.3446320506844982E-2</v>
      </c>
    </row>
    <row r="13" spans="1:21">
      <c r="B13" t="s">
        <v>15</v>
      </c>
      <c r="C13">
        <v>0.72503267320755171</v>
      </c>
      <c r="D13">
        <v>0.89274061868018062</v>
      </c>
      <c r="E13">
        <v>0.60422316757221362</v>
      </c>
      <c r="F13">
        <f>AVERAGE(C13:E13)</f>
        <v>0.74066548648664865</v>
      </c>
      <c r="G13">
        <f>STDEV(C13:F13)</f>
        <v>0.11830432096003908</v>
      </c>
      <c r="H13">
        <f>G13/SQRT(3)</f>
        <v>6.8303031552574459E-2</v>
      </c>
    </row>
    <row r="15" spans="1:21">
      <c r="B15" t="s">
        <v>14</v>
      </c>
      <c r="C15">
        <f>TTEST(C12:E12,C13:E13,1,1)</f>
        <v>3.6652613445469065E-2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Q19" sqref="Q19"/>
    </sheetView>
  </sheetViews>
  <sheetFormatPr defaultRowHeight="15"/>
  <cols>
    <col min="1" max="1" width="9.7109375" bestFit="1" customWidth="1"/>
  </cols>
  <sheetData>
    <row r="1" spans="1:21">
      <c r="A1" s="1">
        <v>41414</v>
      </c>
      <c r="B1" t="s">
        <v>0</v>
      </c>
      <c r="E1" t="s">
        <v>17</v>
      </c>
      <c r="H1" s="1" t="s">
        <v>18</v>
      </c>
      <c r="I1" t="s">
        <v>0</v>
      </c>
      <c r="L1" t="s">
        <v>17</v>
      </c>
      <c r="O1" s="1" t="s">
        <v>18</v>
      </c>
      <c r="P1" t="s">
        <v>0</v>
      </c>
      <c r="S1" t="s">
        <v>17</v>
      </c>
    </row>
    <row r="2" spans="1:21">
      <c r="A2" t="s">
        <v>3</v>
      </c>
      <c r="B2" t="s">
        <v>1</v>
      </c>
      <c r="C2" t="s">
        <v>2</v>
      </c>
      <c r="D2" t="s">
        <v>4</v>
      </c>
      <c r="E2" t="s">
        <v>1</v>
      </c>
      <c r="F2" t="s">
        <v>2</v>
      </c>
      <c r="G2" t="s">
        <v>4</v>
      </c>
      <c r="H2" t="s">
        <v>8</v>
      </c>
      <c r="I2" t="s">
        <v>1</v>
      </c>
      <c r="J2" t="s">
        <v>9</v>
      </c>
      <c r="K2" t="s">
        <v>4</v>
      </c>
      <c r="L2" t="s">
        <v>1</v>
      </c>
      <c r="M2" t="s">
        <v>9</v>
      </c>
      <c r="N2" t="s">
        <v>4</v>
      </c>
      <c r="O2" t="s">
        <v>11</v>
      </c>
      <c r="P2" t="s">
        <v>1</v>
      </c>
      <c r="Q2" t="s">
        <v>9</v>
      </c>
      <c r="R2" t="s">
        <v>4</v>
      </c>
      <c r="S2" t="s">
        <v>1</v>
      </c>
      <c r="T2" t="s">
        <v>9</v>
      </c>
      <c r="U2" t="s">
        <v>4</v>
      </c>
    </row>
    <row r="3" spans="1:21">
      <c r="B3">
        <v>1992.711</v>
      </c>
      <c r="C3">
        <v>43699.267</v>
      </c>
      <c r="D3">
        <f>B3/C3</f>
        <v>4.5600558929283642E-2</v>
      </c>
      <c r="E3">
        <v>6628.4679999999998</v>
      </c>
      <c r="F3">
        <v>24938.174999999999</v>
      </c>
      <c r="G3">
        <f>E3/F3</f>
        <v>0.26579603359107074</v>
      </c>
      <c r="I3">
        <v>29158.731</v>
      </c>
      <c r="J3">
        <v>63219.781999999999</v>
      </c>
      <c r="K3">
        <f>I3/J3</f>
        <v>0.46122795867913624</v>
      </c>
      <c r="L3">
        <v>16142.225</v>
      </c>
      <c r="M3">
        <v>51118.803</v>
      </c>
      <c r="N3">
        <f>L3/M3</f>
        <v>0.31577861868166202</v>
      </c>
      <c r="P3">
        <v>16964.953000000001</v>
      </c>
      <c r="Q3">
        <v>61299.438999999998</v>
      </c>
      <c r="R3">
        <f>P3/Q3</f>
        <v>0.2767554365383344</v>
      </c>
      <c r="S3">
        <v>34189.711000000003</v>
      </c>
      <c r="T3">
        <v>46293.974000000002</v>
      </c>
      <c r="U3">
        <f>S3/T3</f>
        <v>0.73853480368740865</v>
      </c>
    </row>
    <row r="4" spans="1:21">
      <c r="B4">
        <v>21456.61</v>
      </c>
      <c r="C4">
        <v>42876.489000000001</v>
      </c>
      <c r="D4">
        <f t="shared" ref="D4:D8" si="0">B4/C4</f>
        <v>0.50042833497864059</v>
      </c>
      <c r="E4">
        <v>56619.095000000001</v>
      </c>
      <c r="F4">
        <v>47713.902999999998</v>
      </c>
      <c r="G4">
        <f t="shared" ref="G4:G8" si="1">E4/F4</f>
        <v>1.1866372574886612</v>
      </c>
      <c r="I4">
        <v>27956.66</v>
      </c>
      <c r="J4">
        <v>63618.074999999997</v>
      </c>
      <c r="K4">
        <f t="shared" ref="K4:K8" si="2">I4/J4</f>
        <v>0.43944523627915494</v>
      </c>
      <c r="L4">
        <v>59131.631000000001</v>
      </c>
      <c r="M4">
        <v>59963.023999999998</v>
      </c>
      <c r="N4">
        <f t="shared" ref="N4:N8" si="3">L4/M4</f>
        <v>0.98613490540437054</v>
      </c>
      <c r="P4">
        <v>38174.974000000002</v>
      </c>
      <c r="Q4">
        <v>60635.56</v>
      </c>
      <c r="R4">
        <f t="shared" ref="R4:R8" si="4">P4/Q4</f>
        <v>0.62958062892467725</v>
      </c>
      <c r="S4">
        <v>34716.832000000002</v>
      </c>
      <c r="T4">
        <v>58802.146000000001</v>
      </c>
      <c r="U4">
        <f t="shared" ref="U4:U8" si="5">S4/T4</f>
        <v>0.59040076530540231</v>
      </c>
    </row>
    <row r="5" spans="1:21">
      <c r="B5">
        <v>12201.023999999999</v>
      </c>
      <c r="C5">
        <v>35138.296000000002</v>
      </c>
      <c r="D5">
        <f t="shared" si="0"/>
        <v>0.34722867608605718</v>
      </c>
      <c r="E5">
        <v>17257.710999999999</v>
      </c>
      <c r="F5">
        <v>44994.781999999999</v>
      </c>
      <c r="G5">
        <f t="shared" si="1"/>
        <v>0.38354916354523061</v>
      </c>
      <c r="I5">
        <v>9212.0750000000007</v>
      </c>
      <c r="J5">
        <v>56550.953000000001</v>
      </c>
      <c r="K5">
        <f t="shared" si="2"/>
        <v>0.16289866945301523</v>
      </c>
      <c r="L5">
        <v>4585.9830000000002</v>
      </c>
      <c r="M5">
        <v>60636.074999999997</v>
      </c>
      <c r="N5">
        <f t="shared" si="3"/>
        <v>7.563126406186417E-2</v>
      </c>
      <c r="P5">
        <v>32513.316999999999</v>
      </c>
      <c r="Q5">
        <v>53853.267</v>
      </c>
      <c r="R5">
        <f t="shared" si="4"/>
        <v>0.60373898950271665</v>
      </c>
      <c r="S5">
        <v>43823.53</v>
      </c>
      <c r="T5">
        <v>56775.245999999999</v>
      </c>
      <c r="U5">
        <f t="shared" si="5"/>
        <v>0.7718774129133672</v>
      </c>
    </row>
    <row r="6" spans="1:21">
      <c r="B6">
        <v>21105.710999999999</v>
      </c>
      <c r="C6">
        <v>24787.418000000001</v>
      </c>
      <c r="D6">
        <f t="shared" si="0"/>
        <v>0.85146871691113601</v>
      </c>
      <c r="E6">
        <v>90879.581000000006</v>
      </c>
      <c r="F6">
        <v>37796.61</v>
      </c>
      <c r="G6">
        <f t="shared" si="1"/>
        <v>2.4044373556252796</v>
      </c>
      <c r="I6">
        <v>1701.74</v>
      </c>
      <c r="J6">
        <v>60065.902999999998</v>
      </c>
      <c r="K6">
        <f t="shared" si="2"/>
        <v>2.8331214799184823E-2</v>
      </c>
      <c r="L6">
        <v>10001.589</v>
      </c>
      <c r="M6">
        <v>65346.902999999998</v>
      </c>
      <c r="N6">
        <f t="shared" si="3"/>
        <v>0.15305375680925537</v>
      </c>
      <c r="P6">
        <v>22005.902999999998</v>
      </c>
      <c r="Q6">
        <v>55572.317000000003</v>
      </c>
      <c r="R6">
        <f t="shared" si="4"/>
        <v>0.39598678241182561</v>
      </c>
      <c r="S6">
        <v>33988.902999999998</v>
      </c>
      <c r="T6">
        <v>62403.146000000001</v>
      </c>
      <c r="U6">
        <f t="shared" si="5"/>
        <v>0.54466649806405587</v>
      </c>
    </row>
    <row r="7" spans="1:21">
      <c r="B7">
        <v>44739.146000000001</v>
      </c>
      <c r="C7">
        <v>45564.023999999998</v>
      </c>
      <c r="D7">
        <f t="shared" si="0"/>
        <v>0.98189628729894451</v>
      </c>
      <c r="E7">
        <v>32341.953000000001</v>
      </c>
      <c r="F7">
        <v>48533.66</v>
      </c>
      <c r="G7">
        <f t="shared" si="1"/>
        <v>0.66638190896792038</v>
      </c>
      <c r="I7">
        <v>12044.004000000001</v>
      </c>
      <c r="J7">
        <v>63801.317000000003</v>
      </c>
      <c r="K7">
        <f t="shared" si="2"/>
        <v>0.18877359537891672</v>
      </c>
      <c r="L7">
        <v>49415.803</v>
      </c>
      <c r="M7">
        <v>60964.953000000001</v>
      </c>
      <c r="N7">
        <f t="shared" si="3"/>
        <v>0.81056083156498127</v>
      </c>
      <c r="P7">
        <v>38849.923999999999</v>
      </c>
      <c r="Q7">
        <v>63277.387999999999</v>
      </c>
      <c r="R7">
        <f t="shared" si="4"/>
        <v>0.61396219452041856</v>
      </c>
      <c r="S7">
        <v>23519.66</v>
      </c>
      <c r="T7">
        <v>58084.953000000001</v>
      </c>
      <c r="U7">
        <f t="shared" si="5"/>
        <v>0.40491829269449525</v>
      </c>
    </row>
    <row r="8" spans="1:21">
      <c r="B8">
        <v>23789.095000000001</v>
      </c>
      <c r="C8">
        <v>55677.56</v>
      </c>
      <c r="D8">
        <f t="shared" si="0"/>
        <v>0.42726540099817595</v>
      </c>
      <c r="E8">
        <v>9208.4889999999996</v>
      </c>
      <c r="F8">
        <v>24980.196</v>
      </c>
      <c r="G8">
        <f t="shared" si="1"/>
        <v>0.3686315751886014</v>
      </c>
      <c r="I8">
        <v>14283.953</v>
      </c>
      <c r="J8">
        <v>64337.923999999999</v>
      </c>
      <c r="K8">
        <f t="shared" si="2"/>
        <v>0.22201451510931561</v>
      </c>
      <c r="L8">
        <v>6059.7110000000002</v>
      </c>
      <c r="M8">
        <v>62445.368000000002</v>
      </c>
      <c r="N8">
        <f t="shared" si="3"/>
        <v>9.7040200003305294E-2</v>
      </c>
      <c r="P8">
        <v>3528.0540000000001</v>
      </c>
      <c r="Q8">
        <v>60448.044999999998</v>
      </c>
      <c r="R8">
        <f t="shared" si="4"/>
        <v>5.8365063750200695E-2</v>
      </c>
      <c r="S8">
        <v>23496.539000000001</v>
      </c>
      <c r="T8">
        <v>61371.61</v>
      </c>
      <c r="U8">
        <f t="shared" si="5"/>
        <v>0.38285681278363076</v>
      </c>
    </row>
    <row r="9" spans="1:21">
      <c r="A9" t="s">
        <v>6</v>
      </c>
      <c r="D9">
        <f>AVERAGE(D3:D8)</f>
        <v>0.52564799586703959</v>
      </c>
      <c r="G9">
        <f>AVERAGE(G3:G8)</f>
        <v>0.87923888240112724</v>
      </c>
      <c r="K9">
        <f>AVERAGE(K3:K8)</f>
        <v>0.25044853161645392</v>
      </c>
      <c r="N9">
        <f>AVERAGE(N3:N8)</f>
        <v>0.40636659608757314</v>
      </c>
      <c r="R9">
        <f>AVERAGE(R3:R8)</f>
        <v>0.42973151594136222</v>
      </c>
      <c r="U9">
        <f>AVERAGE(U3:U8)</f>
        <v>0.57220909757472671</v>
      </c>
    </row>
    <row r="11" spans="1:21">
      <c r="B11" t="s">
        <v>1</v>
      </c>
      <c r="C11" t="s">
        <v>3</v>
      </c>
      <c r="D11" t="s">
        <v>8</v>
      </c>
      <c r="E11" t="s">
        <v>11</v>
      </c>
      <c r="F11" t="s">
        <v>6</v>
      </c>
      <c r="G11" t="s">
        <v>12</v>
      </c>
      <c r="H11" t="s">
        <v>13</v>
      </c>
    </row>
    <row r="12" spans="1:21">
      <c r="B12" t="s">
        <v>0</v>
      </c>
      <c r="C12">
        <v>0.52564799586703959</v>
      </c>
      <c r="D12">
        <v>0.25044853161645392</v>
      </c>
      <c r="E12">
        <v>0.42973151594136222</v>
      </c>
      <c r="F12">
        <f>AVERAGE(C12:E12)</f>
        <v>0.40194268114161852</v>
      </c>
      <c r="G12">
        <f>STDEV(C12:F12)</f>
        <v>0.11405510593743141</v>
      </c>
      <c r="H12">
        <f>G12/SQRT(3)</f>
        <v>6.5849746115427321E-2</v>
      </c>
    </row>
    <row r="13" spans="1:21">
      <c r="B13" t="s">
        <v>19</v>
      </c>
      <c r="C13">
        <v>0.87923888240112724</v>
      </c>
      <c r="D13">
        <v>0.40636659608757314</v>
      </c>
      <c r="E13">
        <v>0.57220909757472671</v>
      </c>
      <c r="F13">
        <f>AVERAGE(C13:E13)</f>
        <v>0.61927152535447572</v>
      </c>
      <c r="G13">
        <f>STDEV(C13:F13)</f>
        <v>0.1958965779388793</v>
      </c>
      <c r="H13">
        <f>G13/SQRT(3)</f>
        <v>0.11310094200633847</v>
      </c>
    </row>
    <row r="15" spans="1:21">
      <c r="A15" t="s">
        <v>14</v>
      </c>
      <c r="B15">
        <f>TTEST(C12:E12,C13:E13,1,1)</f>
        <v>4.3029734613633436E-2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iso cf fumin</vt:lpstr>
      <vt:lpstr>iso cf sss</vt:lpstr>
      <vt:lpstr>iso cf ins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2013-12-01T22:14:04Z</dcterms:modified>
</cp:coreProperties>
</file>