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autoCompressPictures="0"/>
  <bookViews>
    <workbookView xWindow="3540" yWindow="1995" windowWidth="26235" windowHeight="11760" tabRatio="500"/>
  </bookViews>
  <sheets>
    <sheet name="Sheet1" sheetId="1" r:id="rId1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3" i="1" l="1"/>
  <c r="C8" i="1"/>
  <c r="C28" i="1"/>
  <c r="C21" i="1"/>
  <c r="C29" i="1"/>
  <c r="C26" i="1"/>
  <c r="D35" i="1"/>
  <c r="D34" i="1"/>
  <c r="D33" i="1"/>
  <c r="E34" i="1"/>
  <c r="E35" i="1"/>
  <c r="E33" i="1"/>
  <c r="C24" i="1"/>
  <c r="C25" i="1"/>
  <c r="I35" i="1"/>
  <c r="I34" i="1"/>
  <c r="I33" i="1"/>
  <c r="C27" i="1"/>
</calcChain>
</file>

<file path=xl/sharedStrings.xml><?xml version="1.0" encoding="utf-8"?>
<sst xmlns="http://schemas.openxmlformats.org/spreadsheetml/2006/main" count="44" uniqueCount="39">
  <si>
    <t>Time stamps (Hr:min)</t>
  </si>
  <si>
    <t>Time(Hr:fractions of hr)</t>
  </si>
  <si>
    <t>Start</t>
  </si>
  <si>
    <t>Finish</t>
  </si>
  <si>
    <t>Total elapsed time</t>
  </si>
  <si>
    <t>Cost per hour</t>
  </si>
  <si>
    <t>-</t>
  </si>
  <si>
    <t>Instance type</t>
  </si>
  <si>
    <t>r3.8xlarge</t>
  </si>
  <si>
    <t>Hyperthreads per instance</t>
  </si>
  <si>
    <t>CPU cores per instance</t>
  </si>
  <si>
    <t>Number of instances</t>
  </si>
  <si>
    <t>STARcluster information</t>
  </si>
  <si>
    <t>Cost per cluster - hour</t>
  </si>
  <si>
    <t>Cost per spot instance - hour</t>
  </si>
  <si>
    <t>Cost information</t>
  </si>
  <si>
    <t>Total CPU-hours</t>
  </si>
  <si>
    <t>Estimating costs for previously determined structures</t>
  </si>
  <si>
    <t>Sample</t>
  </si>
  <si>
    <t>Cluster size (CPUs)</t>
  </si>
  <si>
    <t>Estimated cost</t>
  </si>
  <si>
    <t>γ-secretase</t>
  </si>
  <si>
    <t>β-galactosidase</t>
  </si>
  <si>
    <t>Mitochondrial ribosome</t>
  </si>
  <si>
    <t>CPU-months</t>
  </si>
  <si>
    <t>Cluster size (hyperthreads)</t>
  </si>
  <si>
    <t>Original movie processing time (CPU-hrs)</t>
  </si>
  <si>
    <t>New movie processing time (CPU-hrs)</t>
  </si>
  <si>
    <t>3D classification</t>
  </si>
  <si>
    <t>13 iterations, 4 classes, T=4</t>
  </si>
  <si>
    <t>12 iterations; 4 classes local searches</t>
  </si>
  <si>
    <t>Processing steps and associated time points to calculate a 4.6 Å 80S yeast ribosome structure</t>
  </si>
  <si>
    <t>3D refinement</t>
  </si>
  <si>
    <t>3D Classification cost</t>
  </si>
  <si>
    <t>3D refinement cost</t>
  </si>
  <si>
    <t>Total cost</t>
  </si>
  <si>
    <t>Refinement CPU-hours</t>
  </si>
  <si>
    <t>Refinement CPU-months</t>
  </si>
  <si>
    <t>Supplementary File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</si>
</sst>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$&quot;#,##0.00;\-&quot;$&quot;#,##0.00"/>
    <numFmt numFmtId="165" formatCode="&quot;$&quot;#,##0.00;[Red]\-&quot;$&quot;#,##0.00"/>
    <numFmt numFmtId="166" formatCode="_-&quot;$&quot;* #,##0.00_-;\-&quot;$&quot;* #,##0.00_-;_-&quot;$&quot;* &quot;-&quot;??_-;_-@_-"/>
    <numFmt numFmtId="167" formatCode="0.000"/>
    <numFmt numFmtId="168" formatCode="&quot;$&quot;#,##0.00"/>
    <numFmt numFmtId="169" formatCode="0.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20"/>
      <color rgb="FF000000"/>
      <name val="Calibri"/>
      <scheme val="minor"/>
    </font>
    <font>
      <i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2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20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165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27" applyNumberFormat="1" applyFont="1" applyAlignment="1">
      <alignment horizontal="center"/>
    </xf>
    <xf numFmtId="1" fontId="0" fillId="0" borderId="0" xfId="27" applyNumberFormat="1" applyFont="1" applyAlignment="1">
      <alignment horizontal="center"/>
    </xf>
  </cellXfs>
  <cellStyles count="32">
    <cellStyle name="Currency" xfId="27" builtinId="4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9" builtinId="9" hidden="1"/>
    <cellStyle name="Followed Hyperlink" xfId="31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8" builtinId="8" hidden="1"/>
    <cellStyle name="Hyperlink" xfId="30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showRuler="0" workbookViewId="0"/>
  </sheetViews>
  <sheetFormatPr defaultColWidth="11" defaultRowHeight="15.75" x14ac:dyDescent="0.25"/>
  <cols>
    <col min="1" max="1" width="21.5" customWidth="1"/>
    <col min="2" max="2" width="36" customWidth="1"/>
    <col min="3" max="3" width="32.5" customWidth="1"/>
    <col min="4" max="4" width="22.875" customWidth="1"/>
    <col min="5" max="5" width="13" customWidth="1"/>
    <col min="6" max="6" width="23.125" customWidth="1"/>
    <col min="7" max="7" width="17.375" customWidth="1"/>
    <col min="8" max="8" width="14.375" customWidth="1"/>
    <col min="9" max="9" width="14.125" customWidth="1"/>
  </cols>
  <sheetData>
    <row r="1" spans="1:5" ht="26.25" x14ac:dyDescent="0.4">
      <c r="A1" s="1" t="s">
        <v>38</v>
      </c>
    </row>
    <row r="3" spans="1:5" x14ac:dyDescent="0.25">
      <c r="A3" s="7" t="s">
        <v>31</v>
      </c>
    </row>
    <row r="4" spans="1:5" x14ac:dyDescent="0.25">
      <c r="A4" s="2" t="s">
        <v>28</v>
      </c>
      <c r="C4" s="3" t="s">
        <v>1</v>
      </c>
      <c r="D4" s="3" t="s">
        <v>0</v>
      </c>
      <c r="E4" s="3"/>
    </row>
    <row r="5" spans="1:5" x14ac:dyDescent="0.25">
      <c r="B5" t="s">
        <v>2</v>
      </c>
      <c r="C5" s="5">
        <v>17.667000000000002</v>
      </c>
      <c r="D5" s="4">
        <v>0.73611111111111116</v>
      </c>
      <c r="E5" s="4"/>
    </row>
    <row r="6" spans="1:5" x14ac:dyDescent="0.25">
      <c r="B6" t="s">
        <v>29</v>
      </c>
      <c r="C6" s="5">
        <v>21.2</v>
      </c>
      <c r="D6" s="4">
        <v>0.8833333333333333</v>
      </c>
      <c r="E6" s="4"/>
    </row>
    <row r="7" spans="1:5" x14ac:dyDescent="0.25">
      <c r="B7" t="s">
        <v>30</v>
      </c>
      <c r="C7" s="5">
        <v>23.466999999999999</v>
      </c>
      <c r="D7" s="4">
        <v>0.97777777777777775</v>
      </c>
      <c r="E7" s="4"/>
    </row>
    <row r="8" spans="1:5" x14ac:dyDescent="0.25">
      <c r="B8" t="s">
        <v>4</v>
      </c>
      <c r="C8" s="5">
        <f>C7-C5</f>
        <v>5.7999999999999972</v>
      </c>
      <c r="D8" s="4">
        <v>0.24166666666666667</v>
      </c>
      <c r="E8" s="4"/>
    </row>
    <row r="9" spans="1:5" x14ac:dyDescent="0.25">
      <c r="A9" s="7"/>
    </row>
    <row r="10" spans="1:5" x14ac:dyDescent="0.25">
      <c r="A10" s="2" t="s">
        <v>32</v>
      </c>
      <c r="C10" s="3" t="s">
        <v>1</v>
      </c>
      <c r="D10" s="3" t="s">
        <v>0</v>
      </c>
    </row>
    <row r="11" spans="1:5" x14ac:dyDescent="0.25">
      <c r="B11" t="s">
        <v>2</v>
      </c>
      <c r="C11" s="5">
        <v>1.1000000000000001</v>
      </c>
      <c r="D11" s="4">
        <v>4.5833333333333337E-2</v>
      </c>
    </row>
    <row r="12" spans="1:5" x14ac:dyDescent="0.25">
      <c r="B12" t="s">
        <v>3</v>
      </c>
      <c r="C12" s="5">
        <v>5.6180000000000003</v>
      </c>
      <c r="D12" s="4">
        <v>0.23402777777777781</v>
      </c>
    </row>
    <row r="13" spans="1:5" x14ac:dyDescent="0.25">
      <c r="B13" t="s">
        <v>4</v>
      </c>
      <c r="C13" s="5">
        <f>C12-C11</f>
        <v>4.5180000000000007</v>
      </c>
      <c r="D13" s="4" t="s">
        <v>6</v>
      </c>
    </row>
    <row r="15" spans="1:5" x14ac:dyDescent="0.25">
      <c r="A15" s="2" t="s">
        <v>12</v>
      </c>
    </row>
    <row r="16" spans="1:5" x14ac:dyDescent="0.25">
      <c r="B16" t="s">
        <v>7</v>
      </c>
      <c r="C16" s="6" t="s">
        <v>8</v>
      </c>
    </row>
    <row r="17" spans="1:9" x14ac:dyDescent="0.25">
      <c r="B17" t="s">
        <v>9</v>
      </c>
      <c r="C17" s="6">
        <v>32</v>
      </c>
    </row>
    <row r="18" spans="1:9" x14ac:dyDescent="0.25">
      <c r="B18" t="s">
        <v>10</v>
      </c>
      <c r="C18" s="6">
        <v>16</v>
      </c>
    </row>
    <row r="19" spans="1:9" x14ac:dyDescent="0.25">
      <c r="B19" t="s">
        <v>11</v>
      </c>
      <c r="C19" s="6">
        <v>8</v>
      </c>
    </row>
    <row r="20" spans="1:9" x14ac:dyDescent="0.25">
      <c r="B20" t="s">
        <v>14</v>
      </c>
      <c r="C20" s="8">
        <v>0.35</v>
      </c>
    </row>
    <row r="21" spans="1:9" x14ac:dyDescent="0.25">
      <c r="B21" t="s">
        <v>13</v>
      </c>
      <c r="C21" s="8">
        <f>C20*C19</f>
        <v>2.8</v>
      </c>
    </row>
    <row r="23" spans="1:9" x14ac:dyDescent="0.25">
      <c r="A23" s="2" t="s">
        <v>15</v>
      </c>
    </row>
    <row r="24" spans="1:9" x14ac:dyDescent="0.25">
      <c r="B24" t="s">
        <v>36</v>
      </c>
      <c r="C24" s="12">
        <f>C18*C19*C13</f>
        <v>578.30400000000009</v>
      </c>
    </row>
    <row r="25" spans="1:9" x14ac:dyDescent="0.25">
      <c r="B25" t="s">
        <v>37</v>
      </c>
      <c r="C25" s="9">
        <f>(C24/24)/30</f>
        <v>0.80320000000000014</v>
      </c>
    </row>
    <row r="26" spans="1:9" x14ac:dyDescent="0.25">
      <c r="B26" t="s">
        <v>33</v>
      </c>
      <c r="C26" s="13">
        <f>C21*C8</f>
        <v>16.239999999999991</v>
      </c>
    </row>
    <row r="27" spans="1:9" x14ac:dyDescent="0.25">
      <c r="B27" t="s">
        <v>34</v>
      </c>
      <c r="C27" s="13">
        <f>C21*C13</f>
        <v>12.650400000000001</v>
      </c>
    </row>
    <row r="28" spans="1:9" x14ac:dyDescent="0.25">
      <c r="B28" t="s">
        <v>16</v>
      </c>
      <c r="C28" s="14">
        <f>(C13+C8)*C19*C18</f>
        <v>1320.7039999999997</v>
      </c>
    </row>
    <row r="29" spans="1:9" x14ac:dyDescent="0.25">
      <c r="B29" t="s">
        <v>35</v>
      </c>
      <c r="C29" s="13">
        <f>(C13+C8)*C21</f>
        <v>28.890399999999993</v>
      </c>
    </row>
    <row r="31" spans="1:9" x14ac:dyDescent="0.25">
      <c r="A31" s="7" t="s">
        <v>17</v>
      </c>
    </row>
    <row r="32" spans="1:9" x14ac:dyDescent="0.25">
      <c r="A32" s="3" t="s">
        <v>18</v>
      </c>
      <c r="B32" s="3" t="s">
        <v>26</v>
      </c>
      <c r="C32" s="3" t="s">
        <v>27</v>
      </c>
      <c r="D32" s="3" t="s">
        <v>16</v>
      </c>
      <c r="E32" s="3" t="s">
        <v>24</v>
      </c>
      <c r="F32" s="3" t="s">
        <v>25</v>
      </c>
      <c r="G32" s="3" t="s">
        <v>19</v>
      </c>
      <c r="H32" s="3" t="s">
        <v>5</v>
      </c>
      <c r="I32" s="3" t="s">
        <v>20</v>
      </c>
    </row>
    <row r="33" spans="1:9" x14ac:dyDescent="0.25">
      <c r="A33" s="6" t="s">
        <v>21</v>
      </c>
      <c r="B33" s="10">
        <v>3720</v>
      </c>
      <c r="C33" s="6">
        <v>940</v>
      </c>
      <c r="D33" s="10">
        <f>C33+B33</f>
        <v>4660</v>
      </c>
      <c r="E33" s="9">
        <f>(D33/24)/30</f>
        <v>6.4722222222222223</v>
      </c>
      <c r="F33" s="6">
        <v>256</v>
      </c>
      <c r="G33" s="6">
        <v>128</v>
      </c>
      <c r="H33" s="11">
        <v>2.8</v>
      </c>
      <c r="I33" s="11">
        <f>(D33/G33)*H33</f>
        <v>101.9375</v>
      </c>
    </row>
    <row r="34" spans="1:9" x14ac:dyDescent="0.25">
      <c r="A34" s="6" t="s">
        <v>22</v>
      </c>
      <c r="B34" s="6">
        <v>690</v>
      </c>
      <c r="C34" s="6">
        <v>470</v>
      </c>
      <c r="D34" s="10">
        <f>C34+B34</f>
        <v>1160</v>
      </c>
      <c r="E34" s="9">
        <f t="shared" ref="E34:E35" si="0">(D34/24)/30</f>
        <v>1.6111111111111112</v>
      </c>
      <c r="F34" s="6">
        <v>256</v>
      </c>
      <c r="G34" s="6">
        <v>128</v>
      </c>
      <c r="H34" s="11">
        <v>2.8</v>
      </c>
      <c r="I34" s="11">
        <f>(D34/G34)*H34</f>
        <v>25.375</v>
      </c>
    </row>
    <row r="35" spans="1:9" x14ac:dyDescent="0.25">
      <c r="A35" s="6" t="s">
        <v>23</v>
      </c>
      <c r="B35" s="10">
        <v>8030</v>
      </c>
      <c r="C35" s="10">
        <v>1300</v>
      </c>
      <c r="D35" s="10">
        <f>C35+B35</f>
        <v>9330</v>
      </c>
      <c r="E35" s="9">
        <f t="shared" si="0"/>
        <v>12.958333333333334</v>
      </c>
      <c r="F35" s="6">
        <v>256</v>
      </c>
      <c r="G35" s="6">
        <v>128</v>
      </c>
      <c r="H35" s="11">
        <v>2.8</v>
      </c>
      <c r="I35" s="11">
        <f>(D35/G35)*H35</f>
        <v>204.09375</v>
      </c>
    </row>
    <row r="36" spans="1:9" x14ac:dyDescent="0.25">
      <c r="A36" s="6"/>
      <c r="B36" s="6"/>
      <c r="C36" s="6"/>
      <c r="D36" s="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Harvard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Cianfrocco</dc:creator>
  <cp:lastModifiedBy>Franklin Xavier</cp:lastModifiedBy>
  <dcterms:created xsi:type="dcterms:W3CDTF">2015-02-17T20:24:48Z</dcterms:created>
  <dcterms:modified xsi:type="dcterms:W3CDTF">2015-05-05T09:55:29Z</dcterms:modified>
</cp:coreProperties>
</file>