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560" yWindow="560" windowWidth="25040" windowHeight="15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0" i="1" l="1"/>
  <c r="B51" i="1"/>
  <c r="D49" i="1"/>
  <c r="C49" i="1"/>
  <c r="C50" i="1"/>
  <c r="E49" i="1"/>
  <c r="B49" i="1"/>
  <c r="B38" i="1"/>
  <c r="B39" i="1"/>
  <c r="D37" i="1"/>
  <c r="C37" i="1"/>
  <c r="C38" i="1"/>
  <c r="E37" i="1"/>
  <c r="B37" i="1"/>
  <c r="B22" i="1"/>
  <c r="B23" i="1"/>
  <c r="D21" i="1"/>
  <c r="C21" i="1"/>
  <c r="C22" i="1"/>
  <c r="E21" i="1"/>
  <c r="B21" i="1"/>
  <c r="B10" i="1"/>
  <c r="B11" i="1"/>
  <c r="D9" i="1"/>
  <c r="C9" i="1"/>
  <c r="C10" i="1"/>
  <c r="E9" i="1"/>
  <c r="B9" i="1"/>
</calcChain>
</file>

<file path=xl/sharedStrings.xml><?xml version="1.0" encoding="utf-8"?>
<sst xmlns="http://schemas.openxmlformats.org/spreadsheetml/2006/main" count="76" uniqueCount="25">
  <si>
    <t>cell type</t>
  </si>
  <si>
    <t>Experiment</t>
  </si>
  <si>
    <t>Pol chrom, %</t>
  </si>
  <si>
    <t>Pol chrom</t>
  </si>
  <si>
    <t>pol chrom total</t>
  </si>
  <si>
    <t>cells</t>
  </si>
  <si>
    <t>average</t>
  </si>
  <si>
    <t>sum</t>
  </si>
  <si>
    <t>sd</t>
  </si>
  <si>
    <t>old</t>
  </si>
  <si>
    <t>s.e.m.</t>
  </si>
  <si>
    <t>10ng/ml Nocodazole</t>
  </si>
  <si>
    <t xml:space="preserve">wt + DMSO </t>
  </si>
  <si>
    <t>HeLa eGFP-Centrin1 wildtype (n=93)</t>
  </si>
  <si>
    <t>RPE1 Cenexin Staining (n=295)</t>
  </si>
  <si>
    <t>RPE1 eGFP-Centrin1 (n=227)</t>
  </si>
  <si>
    <t>HeLa eGFP-Centrin1 (n=532)</t>
  </si>
  <si>
    <t>%</t>
  </si>
  <si>
    <t>Expt I</t>
  </si>
  <si>
    <t>Expt II</t>
  </si>
  <si>
    <t>Expt III</t>
  </si>
  <si>
    <t>Expt IV</t>
  </si>
  <si>
    <t>Expt V</t>
  </si>
  <si>
    <t>Expt VI</t>
  </si>
  <si>
    <t>Expt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</si>
</sst>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thin">
        <color auto="1"/>
      </left>
      <right style="thin">
        <color auto="1"/>
      </right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/>
    <xf numFmtId="0" fontId="1" fillId="2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Fill="1" applyBorder="1"/>
    <xf numFmtId="0" fontId="1" fillId="0" borderId="0" xfId="0" applyFont="1" applyFill="1" applyBorder="1" applyAlignment="1"/>
    <xf numFmtId="0" fontId="0" fillId="0" borderId="0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1" fillId="0" borderId="4" xfId="0" applyFont="1" applyBorder="1"/>
    <xf numFmtId="0" fontId="1" fillId="3" borderId="4" xfId="0" applyFont="1" applyFill="1" applyBorder="1"/>
    <xf numFmtId="0" fontId="0" fillId="3" borderId="6" xfId="0" applyFill="1" applyBorder="1"/>
    <xf numFmtId="0" fontId="0" fillId="3" borderId="0" xfId="0" applyFill="1" applyBorder="1"/>
    <xf numFmtId="0" fontId="1" fillId="3" borderId="0" xfId="0" applyFont="1" applyFill="1" applyBorder="1"/>
    <xf numFmtId="0" fontId="0" fillId="3" borderId="5" xfId="0" applyFill="1" applyBorder="1"/>
    <xf numFmtId="0" fontId="0" fillId="3" borderId="7" xfId="0" applyFill="1" applyBorder="1"/>
    <xf numFmtId="0" fontId="1" fillId="3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1" fillId="2" borderId="1" xfId="0" applyNumberFormat="1" applyFont="1" applyFill="1" applyBorder="1"/>
    <xf numFmtId="0" fontId="1" fillId="2" borderId="2" xfId="0" applyNumberFormat="1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/>
    <xf numFmtId="0" fontId="1" fillId="2" borderId="0" xfId="0" applyNumberFormat="1" applyFont="1" applyFill="1" applyBorder="1" applyAlignment="1">
      <alignment horizontal="left"/>
    </xf>
    <xf numFmtId="0" fontId="1" fillId="2" borderId="5" xfId="0" applyNumberFormat="1" applyFont="1" applyFill="1" applyBorder="1" applyAlignment="1">
      <alignment horizontal="left"/>
    </xf>
    <xf numFmtId="0" fontId="0" fillId="0" borderId="4" xfId="0" applyNumberFormat="1" applyBorder="1"/>
    <xf numFmtId="0" fontId="0" fillId="0" borderId="0" xfId="0" applyNumberFormat="1" applyBorder="1"/>
    <xf numFmtId="0" fontId="0" fillId="0" borderId="5" xfId="0" applyNumberFormat="1" applyBorder="1"/>
    <xf numFmtId="0" fontId="0" fillId="0" borderId="4" xfId="0" applyNumberFormat="1" applyFill="1" applyBorder="1"/>
    <xf numFmtId="0" fontId="1" fillId="0" borderId="0" xfId="0" applyNumberFormat="1" applyFont="1" applyFill="1" applyBorder="1" applyAlignment="1"/>
    <xf numFmtId="0" fontId="0" fillId="0" borderId="0" xfId="0" applyNumberFormat="1" applyFill="1" applyBorder="1"/>
    <xf numFmtId="0" fontId="1" fillId="0" borderId="4" xfId="0" applyNumberFormat="1" applyFont="1" applyFill="1" applyBorder="1"/>
    <xf numFmtId="0" fontId="1" fillId="0" borderId="0" xfId="0" applyNumberFormat="1" applyFont="1" applyFill="1" applyBorder="1"/>
    <xf numFmtId="0" fontId="0" fillId="0" borderId="0" xfId="0" applyNumberFormat="1"/>
    <xf numFmtId="0" fontId="1" fillId="0" borderId="4" xfId="0" applyNumberFormat="1" applyFont="1" applyBorder="1"/>
    <xf numFmtId="0" fontId="1" fillId="3" borderId="4" xfId="0" applyNumberFormat="1" applyFont="1" applyFill="1" applyBorder="1"/>
    <xf numFmtId="0" fontId="0" fillId="3" borderId="6" xfId="0" applyNumberFormat="1" applyFill="1" applyBorder="1"/>
    <xf numFmtId="0" fontId="0" fillId="3" borderId="0" xfId="0" applyNumberFormat="1" applyFill="1" applyBorder="1"/>
    <xf numFmtId="0" fontId="1" fillId="3" borderId="0" xfId="0" applyNumberFormat="1" applyFont="1" applyFill="1" applyBorder="1"/>
    <xf numFmtId="0" fontId="0" fillId="3" borderId="5" xfId="0" applyNumberFormat="1" applyFill="1" applyBorder="1"/>
    <xf numFmtId="0" fontId="0" fillId="3" borderId="7" xfId="0" applyNumberFormat="1" applyFill="1" applyBorder="1"/>
    <xf numFmtId="0" fontId="1" fillId="3" borderId="8" xfId="0" applyNumberFormat="1" applyFont="1" applyFill="1" applyBorder="1"/>
    <xf numFmtId="0" fontId="0" fillId="3" borderId="9" xfId="0" applyNumberFormat="1" applyFill="1" applyBorder="1"/>
    <xf numFmtId="0" fontId="0" fillId="3" borderId="10" xfId="0" applyNumberFormat="1" applyFill="1" applyBorder="1"/>
    <xf numFmtId="0" fontId="0" fillId="3" borderId="11" xfId="0" applyNumberFormat="1" applyFill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="150" zoomScaleNormal="150" zoomScalePageLayoutView="150" workbookViewId="0">
      <selection activeCell="A48" sqref="A48"/>
    </sheetView>
  </sheetViews>
  <sheetFormatPr baseColWidth="10" defaultRowHeight="15" x14ac:dyDescent="0"/>
  <sheetData>
    <row r="1" spans="1:6">
      <c r="A1" s="26" t="s">
        <v>0</v>
      </c>
      <c r="B1" s="27" t="s">
        <v>13</v>
      </c>
      <c r="C1" s="27"/>
      <c r="D1" s="27"/>
      <c r="E1" s="27"/>
      <c r="F1" s="28"/>
    </row>
    <row r="2" spans="1:6">
      <c r="A2" s="29" t="s">
        <v>1</v>
      </c>
      <c r="B2" s="30" t="s">
        <v>12</v>
      </c>
      <c r="C2" s="30"/>
      <c r="D2" s="30"/>
      <c r="E2" s="30"/>
      <c r="F2" s="31"/>
    </row>
    <row r="3" spans="1:6">
      <c r="A3" s="32"/>
      <c r="B3" s="33"/>
      <c r="C3" s="33"/>
      <c r="D3" s="33"/>
      <c r="E3" s="33"/>
      <c r="F3" s="34"/>
    </row>
    <row r="4" spans="1:6">
      <c r="A4" s="35"/>
      <c r="B4" s="36" t="s">
        <v>2</v>
      </c>
      <c r="C4" s="36" t="s">
        <v>3</v>
      </c>
      <c r="D4" s="37"/>
      <c r="E4" s="37"/>
      <c r="F4" s="34"/>
    </row>
    <row r="5" spans="1:6">
      <c r="A5" s="38"/>
      <c r="B5" s="39" t="s">
        <v>9</v>
      </c>
      <c r="C5" s="39" t="s">
        <v>9</v>
      </c>
      <c r="D5" s="39" t="s">
        <v>4</v>
      </c>
      <c r="E5" s="39" t="s">
        <v>5</v>
      </c>
      <c r="F5" s="34"/>
    </row>
    <row r="6" spans="1:6">
      <c r="A6" s="38" t="s">
        <v>18</v>
      </c>
      <c r="B6" s="40">
        <v>58.823529411764703</v>
      </c>
      <c r="C6" s="33">
        <v>10</v>
      </c>
      <c r="D6" s="33">
        <v>17</v>
      </c>
      <c r="E6" s="40">
        <v>8</v>
      </c>
      <c r="F6" s="34"/>
    </row>
    <row r="7" spans="1:6">
      <c r="A7" s="38" t="s">
        <v>19</v>
      </c>
      <c r="B7" s="40">
        <v>58.536585365853661</v>
      </c>
      <c r="C7" s="33">
        <v>24</v>
      </c>
      <c r="D7" s="33">
        <v>41</v>
      </c>
      <c r="E7" s="37">
        <v>11</v>
      </c>
      <c r="F7" s="34"/>
    </row>
    <row r="8" spans="1:6">
      <c r="A8" s="41" t="s">
        <v>20</v>
      </c>
      <c r="B8" s="33">
        <v>65.714285714285708</v>
      </c>
      <c r="C8" s="33">
        <v>23</v>
      </c>
      <c r="D8" s="33">
        <v>35</v>
      </c>
      <c r="E8" s="37">
        <v>16</v>
      </c>
      <c r="F8" s="34"/>
    </row>
    <row r="9" spans="1:6">
      <c r="A9" s="42" t="s">
        <v>6</v>
      </c>
      <c r="B9" s="43">
        <f>AVERAGE(B6:B8)</f>
        <v>61.024800163968024</v>
      </c>
      <c r="C9" s="44">
        <f>SUM(C6:C8)</f>
        <v>57</v>
      </c>
      <c r="D9" s="44">
        <f>SUM(D6:D8)</f>
        <v>93</v>
      </c>
      <c r="E9" s="45">
        <f>SUM(E6:E8)</f>
        <v>35</v>
      </c>
      <c r="F9" s="46" t="s">
        <v>7</v>
      </c>
    </row>
    <row r="10" spans="1:6">
      <c r="A10" s="42" t="s">
        <v>8</v>
      </c>
      <c r="B10" s="47">
        <f>STDEV(B6:B8)</f>
        <v>4.0637470721428661</v>
      </c>
      <c r="C10" s="44">
        <f>100*C9/D9</f>
        <v>61.29032258064516</v>
      </c>
      <c r="D10" s="44"/>
      <c r="E10" s="44"/>
      <c r="F10" s="46" t="s">
        <v>17</v>
      </c>
    </row>
    <row r="11" spans="1:6" ht="16" thickBot="1">
      <c r="A11" s="48" t="s">
        <v>10</v>
      </c>
      <c r="B11" s="49">
        <f>B10/(SQRT(3))</f>
        <v>2.3462054660202374</v>
      </c>
      <c r="C11" s="50"/>
      <c r="D11" s="50"/>
      <c r="E11" s="50"/>
      <c r="F11" s="51"/>
    </row>
    <row r="12" spans="1:6" ht="16" thickBot="1"/>
    <row r="13" spans="1:6">
      <c r="A13" s="1" t="s">
        <v>0</v>
      </c>
      <c r="B13" s="2" t="s">
        <v>14</v>
      </c>
      <c r="C13" s="2"/>
      <c r="D13" s="2"/>
      <c r="E13" s="2"/>
      <c r="F13" s="3"/>
    </row>
    <row r="14" spans="1:6">
      <c r="A14" s="4" t="s">
        <v>1</v>
      </c>
      <c r="B14" s="5" t="s">
        <v>11</v>
      </c>
      <c r="C14" s="5"/>
      <c r="D14" s="5"/>
      <c r="E14" s="5"/>
      <c r="F14" s="6"/>
    </row>
    <row r="15" spans="1:6">
      <c r="A15" s="7"/>
      <c r="B15" s="8"/>
      <c r="C15" s="8"/>
      <c r="D15" s="8"/>
      <c r="E15" s="8"/>
      <c r="F15" s="9"/>
    </row>
    <row r="16" spans="1:6">
      <c r="A16" s="10"/>
      <c r="B16" s="11" t="s">
        <v>2</v>
      </c>
      <c r="C16" s="11" t="s">
        <v>3</v>
      </c>
      <c r="D16" s="12"/>
      <c r="E16" s="12"/>
      <c r="F16" s="9"/>
    </row>
    <row r="17" spans="1:6">
      <c r="A17" s="13"/>
      <c r="B17" s="14" t="s">
        <v>9</v>
      </c>
      <c r="C17" s="14" t="s">
        <v>9</v>
      </c>
      <c r="D17" s="14" t="s">
        <v>4</v>
      </c>
      <c r="E17" s="14" t="s">
        <v>5</v>
      </c>
      <c r="F17" s="9"/>
    </row>
    <row r="18" spans="1:6">
      <c r="A18" s="13" t="s">
        <v>18</v>
      </c>
      <c r="B18">
        <v>71.05263157894737</v>
      </c>
      <c r="C18" s="8">
        <v>81</v>
      </c>
      <c r="D18" s="8">
        <v>114</v>
      </c>
      <c r="E18">
        <v>60</v>
      </c>
      <c r="F18" s="9"/>
    </row>
    <row r="19" spans="1:6">
      <c r="A19" s="13" t="s">
        <v>19</v>
      </c>
      <c r="B19">
        <v>64.545454545454547</v>
      </c>
      <c r="C19" s="8">
        <v>71</v>
      </c>
      <c r="D19" s="8">
        <v>110</v>
      </c>
      <c r="E19" s="12">
        <v>57</v>
      </c>
      <c r="F19" s="9"/>
    </row>
    <row r="20" spans="1:6">
      <c r="A20" s="15" t="s">
        <v>20</v>
      </c>
      <c r="B20" s="8">
        <v>67.605633802816897</v>
      </c>
      <c r="C20" s="8">
        <v>48</v>
      </c>
      <c r="D20" s="8">
        <v>71</v>
      </c>
      <c r="E20" s="12">
        <v>44</v>
      </c>
      <c r="F20" s="9"/>
    </row>
    <row r="21" spans="1:6">
      <c r="A21" s="16" t="s">
        <v>6</v>
      </c>
      <c r="B21" s="17">
        <f>AVERAGE(B18:B20)</f>
        <v>67.734573309072928</v>
      </c>
      <c r="C21" s="18">
        <f>SUM(C18:C20)</f>
        <v>200</v>
      </c>
      <c r="D21" s="18">
        <f>SUM(D18:D20)</f>
        <v>295</v>
      </c>
      <c r="E21" s="19">
        <f>SUM(E18:E20)</f>
        <v>161</v>
      </c>
      <c r="F21" s="20" t="s">
        <v>7</v>
      </c>
    </row>
    <row r="22" spans="1:6">
      <c r="A22" s="16" t="s">
        <v>8</v>
      </c>
      <c r="B22" s="21">
        <f>STDEV(B18:B20)</f>
        <v>3.2555041519723606</v>
      </c>
      <c r="C22" s="18">
        <f>100*C21/D21</f>
        <v>67.79661016949153</v>
      </c>
      <c r="D22" s="18"/>
      <c r="E22" s="18"/>
      <c r="F22" s="20" t="s">
        <v>17</v>
      </c>
    </row>
    <row r="23" spans="1:6" ht="16" thickBot="1">
      <c r="A23" s="22" t="s">
        <v>10</v>
      </c>
      <c r="B23" s="23">
        <f>B22/(SQRT(3))</f>
        <v>1.8795661984891869</v>
      </c>
      <c r="C23" s="24"/>
      <c r="D23" s="24"/>
      <c r="E23" s="24"/>
      <c r="F23" s="25"/>
    </row>
    <row r="24" spans="1:6" ht="16" thickBot="1"/>
    <row r="25" spans="1:6">
      <c r="A25" s="1" t="s">
        <v>0</v>
      </c>
      <c r="B25" s="52" t="s">
        <v>15</v>
      </c>
      <c r="C25" s="52"/>
      <c r="D25" s="52"/>
      <c r="E25" s="52"/>
      <c r="F25" s="53"/>
    </row>
    <row r="26" spans="1:6">
      <c r="A26" s="4" t="s">
        <v>1</v>
      </c>
      <c r="B26" s="54" t="s">
        <v>11</v>
      </c>
      <c r="C26" s="54"/>
      <c r="D26" s="54"/>
      <c r="E26" s="54"/>
      <c r="F26" s="55"/>
    </row>
    <row r="27" spans="1:6">
      <c r="A27" s="7"/>
      <c r="B27" s="8"/>
      <c r="C27" s="8"/>
      <c r="D27" s="8"/>
      <c r="E27" s="8"/>
      <c r="F27" s="9"/>
    </row>
    <row r="28" spans="1:6">
      <c r="A28" s="10"/>
      <c r="B28" s="11" t="s">
        <v>2</v>
      </c>
      <c r="C28" s="11" t="s">
        <v>3</v>
      </c>
      <c r="D28" s="12"/>
      <c r="E28" s="12"/>
      <c r="F28" s="9"/>
    </row>
    <row r="29" spans="1:6">
      <c r="A29" s="13"/>
      <c r="B29" s="14" t="s">
        <v>9</v>
      </c>
      <c r="C29" s="14" t="s">
        <v>9</v>
      </c>
      <c r="D29" s="14" t="s">
        <v>4</v>
      </c>
      <c r="E29" s="14" t="s">
        <v>5</v>
      </c>
      <c r="F29" s="9"/>
    </row>
    <row r="30" spans="1:6">
      <c r="A30" s="13" t="s">
        <v>18</v>
      </c>
      <c r="B30">
        <v>62.5</v>
      </c>
      <c r="C30">
        <v>25</v>
      </c>
      <c r="D30" s="12">
        <v>32</v>
      </c>
      <c r="E30" s="12">
        <v>16</v>
      </c>
      <c r="F30" s="9"/>
    </row>
    <row r="31" spans="1:6">
      <c r="A31" s="13" t="s">
        <v>19</v>
      </c>
      <c r="B31">
        <v>73.584905660377359</v>
      </c>
      <c r="C31" s="12">
        <v>39</v>
      </c>
      <c r="D31" s="12">
        <v>53</v>
      </c>
      <c r="E31" s="12">
        <v>26</v>
      </c>
      <c r="F31" s="9"/>
    </row>
    <row r="32" spans="1:6">
      <c r="A32" s="15" t="s">
        <v>20</v>
      </c>
      <c r="B32" s="8">
        <v>67.441860465116278</v>
      </c>
      <c r="C32" s="8">
        <v>29</v>
      </c>
      <c r="D32" s="8">
        <v>43</v>
      </c>
      <c r="E32" s="12">
        <v>24</v>
      </c>
      <c r="F32" s="9"/>
    </row>
    <row r="33" spans="1:6">
      <c r="A33" s="15" t="s">
        <v>21</v>
      </c>
      <c r="B33">
        <v>62.962962962962962</v>
      </c>
      <c r="C33" s="12">
        <v>17</v>
      </c>
      <c r="D33" s="12">
        <v>27</v>
      </c>
      <c r="E33" s="12">
        <v>16</v>
      </c>
      <c r="F33" s="9"/>
    </row>
    <row r="34" spans="1:6">
      <c r="A34" s="13" t="s">
        <v>22</v>
      </c>
      <c r="B34">
        <v>75</v>
      </c>
      <c r="C34">
        <v>24</v>
      </c>
      <c r="D34" s="12">
        <v>32</v>
      </c>
      <c r="E34" s="12">
        <v>16</v>
      </c>
      <c r="F34" s="9"/>
    </row>
    <row r="35" spans="1:6">
      <c r="A35" s="13" t="s">
        <v>23</v>
      </c>
      <c r="B35">
        <v>70.588235294117652</v>
      </c>
      <c r="C35">
        <v>12</v>
      </c>
      <c r="D35" s="12">
        <v>17</v>
      </c>
      <c r="E35" s="12">
        <v>11</v>
      </c>
      <c r="F35" s="9"/>
    </row>
    <row r="36" spans="1:6">
      <c r="A36" s="15" t="s">
        <v>24</v>
      </c>
      <c r="B36" s="8">
        <v>73.913043478260875</v>
      </c>
      <c r="C36" s="8">
        <v>17</v>
      </c>
      <c r="D36" s="8">
        <v>23</v>
      </c>
      <c r="E36" s="12">
        <v>18</v>
      </c>
      <c r="F36" s="9"/>
    </row>
    <row r="37" spans="1:6">
      <c r="A37" s="16" t="s">
        <v>6</v>
      </c>
      <c r="B37" s="17">
        <f>AVERAGE(B30:B36)</f>
        <v>69.427286837262159</v>
      </c>
      <c r="C37" s="18">
        <f>SUM(C30:C36)</f>
        <v>163</v>
      </c>
      <c r="D37" s="18">
        <f>SUM(D30:D36)</f>
        <v>227</v>
      </c>
      <c r="E37" s="19">
        <f>SUM(E30:E36)</f>
        <v>127</v>
      </c>
      <c r="F37" s="20" t="s">
        <v>7</v>
      </c>
    </row>
    <row r="38" spans="1:6">
      <c r="A38" s="16" t="s">
        <v>8</v>
      </c>
      <c r="B38" s="21">
        <f>STDEV(B30:B36)</f>
        <v>5.2205913488634144</v>
      </c>
      <c r="C38" s="18">
        <f>100*C37/D37</f>
        <v>71.806167400881051</v>
      </c>
      <c r="D38" s="18"/>
      <c r="E38" s="18"/>
      <c r="F38" s="20" t="s">
        <v>17</v>
      </c>
    </row>
    <row r="39" spans="1:6" ht="16" thickBot="1">
      <c r="A39" s="22" t="s">
        <v>10</v>
      </c>
      <c r="B39" s="23">
        <f>B38/(SQRT(7))</f>
        <v>1.9731980579696911</v>
      </c>
      <c r="C39" s="24"/>
      <c r="D39" s="24"/>
      <c r="E39" s="24"/>
      <c r="F39" s="25"/>
    </row>
    <row r="40" spans="1:6" ht="16" thickBot="1"/>
    <row r="41" spans="1:6">
      <c r="A41" s="1" t="s">
        <v>0</v>
      </c>
      <c r="B41" s="2" t="s">
        <v>16</v>
      </c>
      <c r="C41" s="2"/>
      <c r="D41" s="2"/>
      <c r="E41" s="2"/>
      <c r="F41" s="3"/>
    </row>
    <row r="42" spans="1:6">
      <c r="A42" s="4" t="s">
        <v>1</v>
      </c>
      <c r="B42" s="5" t="s">
        <v>11</v>
      </c>
      <c r="C42" s="5"/>
      <c r="D42" s="5"/>
      <c r="E42" s="5"/>
      <c r="F42" s="6"/>
    </row>
    <row r="43" spans="1:6">
      <c r="A43" s="7"/>
      <c r="B43" s="8"/>
      <c r="C43" s="8"/>
      <c r="D43" s="8"/>
      <c r="E43" s="8"/>
      <c r="F43" s="9"/>
    </row>
    <row r="44" spans="1:6">
      <c r="A44" s="10"/>
      <c r="B44" s="11" t="s">
        <v>2</v>
      </c>
      <c r="C44" s="11" t="s">
        <v>3</v>
      </c>
      <c r="D44" s="12"/>
      <c r="E44" s="12"/>
      <c r="F44" s="9"/>
    </row>
    <row r="45" spans="1:6">
      <c r="A45" s="13"/>
      <c r="B45" s="14" t="s">
        <v>9</v>
      </c>
      <c r="C45" s="14" t="s">
        <v>9</v>
      </c>
      <c r="D45" s="14" t="s">
        <v>4</v>
      </c>
      <c r="E45" s="14" t="s">
        <v>5</v>
      </c>
      <c r="F45" s="9"/>
    </row>
    <row r="46" spans="1:6">
      <c r="A46" s="13" t="s">
        <v>18</v>
      </c>
      <c r="B46">
        <v>66.019417475728162</v>
      </c>
      <c r="C46" s="8">
        <v>136</v>
      </c>
      <c r="D46" s="8">
        <v>206</v>
      </c>
      <c r="E46">
        <v>21</v>
      </c>
      <c r="F46" s="9"/>
    </row>
    <row r="47" spans="1:6">
      <c r="A47" s="13" t="s">
        <v>19</v>
      </c>
      <c r="B47">
        <v>67.883211678832112</v>
      </c>
      <c r="C47" s="8">
        <v>93</v>
      </c>
      <c r="D47" s="8">
        <v>137</v>
      </c>
      <c r="E47" s="12">
        <v>15</v>
      </c>
      <c r="F47" s="9"/>
    </row>
    <row r="48" spans="1:6">
      <c r="A48" s="15" t="s">
        <v>20</v>
      </c>
      <c r="B48" s="8">
        <v>58.730158730158728</v>
      </c>
      <c r="C48" s="8">
        <v>111</v>
      </c>
      <c r="D48" s="8">
        <v>189</v>
      </c>
      <c r="E48" s="12">
        <v>21</v>
      </c>
      <c r="F48" s="9"/>
    </row>
    <row r="49" spans="1:6">
      <c r="A49" s="16" t="s">
        <v>6</v>
      </c>
      <c r="B49" s="17">
        <f>AVERAGE(B46:B48)</f>
        <v>64.210929294906336</v>
      </c>
      <c r="C49" s="18">
        <f>SUM(C46:C48)</f>
        <v>340</v>
      </c>
      <c r="D49" s="18">
        <f>SUM(D46:D48)</f>
        <v>532</v>
      </c>
      <c r="E49" s="19">
        <f>SUM(E46:E48)</f>
        <v>57</v>
      </c>
      <c r="F49" s="20" t="s">
        <v>7</v>
      </c>
    </row>
    <row r="50" spans="1:6">
      <c r="A50" s="16" t="s">
        <v>8</v>
      </c>
      <c r="B50" s="21">
        <f>STDEV(B46:B48)</f>
        <v>4.8371031305352394</v>
      </c>
      <c r="C50" s="18">
        <f>100*C49/D49</f>
        <v>63.909774436090224</v>
      </c>
      <c r="D50" s="18"/>
      <c r="E50" s="18"/>
      <c r="F50" s="20" t="s">
        <v>17</v>
      </c>
    </row>
    <row r="51" spans="1:6" ht="16" thickBot="1">
      <c r="A51" s="22" t="s">
        <v>10</v>
      </c>
      <c r="B51" s="23">
        <f>B50/(SQRT(3))</f>
        <v>2.7927027945125023</v>
      </c>
      <c r="C51" s="24"/>
      <c r="D51" s="24"/>
      <c r="E51" s="24"/>
      <c r="F51" s="25"/>
    </row>
  </sheetData>
  <mergeCells count="2">
    <mergeCell ref="B25:F25"/>
    <mergeCell ref="B26:F2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Biochemistry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</dc:creator>
  <cp:lastModifiedBy>ETH</cp:lastModifiedBy>
  <dcterms:created xsi:type="dcterms:W3CDTF">2015-08-14T13:49:10Z</dcterms:created>
  <dcterms:modified xsi:type="dcterms:W3CDTF">2015-08-16T12:21:52Z</dcterms:modified>
</cp:coreProperties>
</file>