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18525" yWindow="0" windowWidth="18525" windowHeight="11640" tabRatio="500"/>
  </bookViews>
  <sheets>
    <sheet name="Sheet1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4" i="1" l="1"/>
  <c r="I34" i="1"/>
  <c r="J32" i="1"/>
  <c r="I32" i="1"/>
  <c r="J28" i="1"/>
  <c r="I28" i="1"/>
  <c r="J24" i="1"/>
  <c r="I24" i="1"/>
  <c r="J22" i="1"/>
  <c r="I22" i="1"/>
  <c r="I30" i="1"/>
  <c r="I26" i="1"/>
</calcChain>
</file>

<file path=xl/sharedStrings.xml><?xml version="1.0" encoding="utf-8"?>
<sst xmlns="http://schemas.openxmlformats.org/spreadsheetml/2006/main" count="316" uniqueCount="66">
  <si>
    <t>Experiment</t>
  </si>
  <si>
    <t>Name</t>
  </si>
  <si>
    <t>Cell type</t>
  </si>
  <si>
    <t>Primary fibroblast</t>
  </si>
  <si>
    <t>AGS4 P2</t>
  </si>
  <si>
    <t>AGS4 P1</t>
  </si>
  <si>
    <t>Mutation</t>
  </si>
  <si>
    <t>-</t>
  </si>
  <si>
    <t>TREX1</t>
  </si>
  <si>
    <t>RNASEH2B</t>
  </si>
  <si>
    <t>RNASEH2A</t>
  </si>
  <si>
    <t>SAMHD1</t>
  </si>
  <si>
    <t>DRIP-seq</t>
  </si>
  <si>
    <t>AGS2 P2</t>
  </si>
  <si>
    <t>AGS2 P1</t>
  </si>
  <si>
    <t>Raw reads</t>
  </si>
  <si>
    <t>CpG Coverage</t>
  </si>
  <si>
    <t>Platform</t>
  </si>
  <si>
    <t>Illumina HiSeq</t>
  </si>
  <si>
    <t>RNA-seq</t>
  </si>
  <si>
    <t>Control 1 (NT control)</t>
  </si>
  <si>
    <t>C to T conversion rate (%)</t>
  </si>
  <si>
    <t>Read type</t>
  </si>
  <si>
    <t>SR50</t>
  </si>
  <si>
    <t>SR100</t>
  </si>
  <si>
    <t>Control 1 (NT control) rep 2</t>
  </si>
  <si>
    <t>Control 1 (NT control) rep 1</t>
  </si>
  <si>
    <t>AGS2 P2 rep 2</t>
  </si>
  <si>
    <t>AGS2 P2 rep 1</t>
  </si>
  <si>
    <t>AGS4 P2 rep 1</t>
  </si>
  <si>
    <t>AGS4 P2 rep 2</t>
  </si>
  <si>
    <t>Mapped reads*</t>
  </si>
  <si>
    <t>MethylC-seq</t>
  </si>
  <si>
    <t>* Duplicate reads were retained for MethylC-seq and RNA-seq while unique reads were used for DRIP-seq</t>
  </si>
  <si>
    <t>AGS4 P1 rep 1</t>
  </si>
  <si>
    <t>AGS4 P1 rep 2</t>
  </si>
  <si>
    <t>AGS2 P1 rep 1</t>
  </si>
  <si>
    <t>AGS2 P1 rep 2</t>
  </si>
  <si>
    <t>Control 2 (M10Y)</t>
  </si>
  <si>
    <t>Genotype</t>
  </si>
  <si>
    <t>R114H + c.600_601insGAT</t>
  </si>
  <si>
    <t>A177T + G146S</t>
  </si>
  <si>
    <t> A177T hom</t>
  </si>
  <si>
    <t>R25R hom</t>
  </si>
  <si>
    <t> R236Q + R25R</t>
  </si>
  <si>
    <t>Deletion Ex12-16 hom</t>
  </si>
  <si>
    <t>Gender</t>
  </si>
  <si>
    <t>Female</t>
  </si>
  <si>
    <t>Male</t>
  </si>
  <si>
    <t>RRBS</t>
  </si>
  <si>
    <t>AGS2 LCL</t>
  </si>
  <si>
    <t>GM12697</t>
  </si>
  <si>
    <t>Lymphoblastoid cell line</t>
  </si>
  <si>
    <t>NA</t>
  </si>
  <si>
    <t>Control 3 (NHDF)</t>
  </si>
  <si>
    <t>AGS1 P2</t>
  </si>
  <si>
    <t>AGS5 P2</t>
  </si>
  <si>
    <t>AGS5 P1</t>
  </si>
  <si>
    <t>AGS1 P1</t>
  </si>
  <si>
    <t>AGS5 P1 rep 1</t>
  </si>
  <si>
    <t>AGS5 P1 rep 2</t>
  </si>
  <si>
    <t>AGS1 P1 rep 1</t>
  </si>
  <si>
    <t>AGS1 P1 rep 2</t>
  </si>
  <si>
    <t>c.58dupG het + c.240dupA het</t>
  </si>
  <si>
    <t>c.1609-1G&gt;C hom</t>
  </si>
  <si>
    <t>Supplementary File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</si>
</sst>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b/>
      <sz val="14"/>
      <color theme="1"/>
      <name val="Arial"/>
    </font>
    <font>
      <sz val="8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</cellXfs>
  <cellStyles count="164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37"/>
  <sheetViews>
    <sheetView tabSelected="1" zoomScale="115" zoomScaleNormal="115" zoomScalePageLayoutView="115" workbookViewId="0"/>
  </sheetViews>
  <sheetFormatPr defaultColWidth="11" defaultRowHeight="15.75"/>
  <cols>
    <col min="1" max="1" width="16.625" customWidth="1"/>
    <col min="2" max="2" width="25.5" bestFit="1" customWidth="1"/>
    <col min="3" max="3" width="22.375" bestFit="1" customWidth="1"/>
    <col min="4" max="4" width="9" customWidth="1"/>
    <col min="5" max="5" width="13.875" customWidth="1"/>
    <col min="6" max="6" width="27.875" customWidth="1"/>
    <col min="7" max="7" width="15.5" customWidth="1"/>
    <col min="9" max="9" width="13.375" style="7" customWidth="1"/>
    <col min="10" max="10" width="15.625" style="7" customWidth="1"/>
    <col min="11" max="11" width="14.625" bestFit="1" customWidth="1"/>
    <col min="12" max="12" width="24.5" bestFit="1" customWidth="1"/>
  </cols>
  <sheetData>
    <row r="1" spans="1:12" ht="18">
      <c r="A1" s="8" t="s">
        <v>65</v>
      </c>
      <c r="B1" s="1"/>
      <c r="C1" s="1"/>
      <c r="D1" s="1"/>
      <c r="E1" s="1"/>
      <c r="F1" s="1"/>
      <c r="G1" s="1"/>
      <c r="H1" s="1"/>
      <c r="I1" s="6"/>
      <c r="J1" s="6"/>
      <c r="K1" s="1"/>
      <c r="L1" s="1"/>
    </row>
    <row r="2" spans="1:12">
      <c r="A2" s="1"/>
      <c r="B2" s="1"/>
      <c r="C2" s="1"/>
      <c r="D2" s="1"/>
      <c r="E2" s="1"/>
      <c r="F2" s="1"/>
      <c r="G2" s="1"/>
      <c r="H2" s="1"/>
      <c r="I2" s="6"/>
      <c r="J2" s="6"/>
      <c r="K2" s="1"/>
      <c r="L2" s="1"/>
    </row>
    <row r="3" spans="1:12">
      <c r="A3" s="2" t="s">
        <v>0</v>
      </c>
      <c r="B3" s="2" t="s">
        <v>1</v>
      </c>
      <c r="C3" s="2" t="s">
        <v>2</v>
      </c>
      <c r="D3" s="2" t="s">
        <v>46</v>
      </c>
      <c r="E3" s="2" t="s">
        <v>6</v>
      </c>
      <c r="F3" s="2" t="s">
        <v>39</v>
      </c>
      <c r="G3" s="2" t="s">
        <v>17</v>
      </c>
      <c r="H3" s="2" t="s">
        <v>22</v>
      </c>
      <c r="I3" s="2" t="s">
        <v>15</v>
      </c>
      <c r="J3" s="2" t="s">
        <v>31</v>
      </c>
      <c r="K3" s="2" t="s">
        <v>16</v>
      </c>
      <c r="L3" s="2" t="s">
        <v>21</v>
      </c>
    </row>
    <row r="4" spans="1:12">
      <c r="A4" s="2" t="s">
        <v>12</v>
      </c>
      <c r="B4" s="2" t="s">
        <v>20</v>
      </c>
      <c r="C4" s="2" t="s">
        <v>3</v>
      </c>
      <c r="D4" s="2" t="s">
        <v>47</v>
      </c>
      <c r="E4" s="2" t="s">
        <v>7</v>
      </c>
      <c r="F4" s="2" t="s">
        <v>7</v>
      </c>
      <c r="G4" s="2" t="s">
        <v>18</v>
      </c>
      <c r="H4" s="3" t="s">
        <v>24</v>
      </c>
      <c r="I4" s="4">
        <v>22745045</v>
      </c>
      <c r="J4" s="4">
        <v>17788127</v>
      </c>
      <c r="K4" s="3" t="s">
        <v>7</v>
      </c>
      <c r="L4" s="3" t="s">
        <v>7</v>
      </c>
    </row>
    <row r="5" spans="1:12">
      <c r="A5" s="2" t="s">
        <v>12</v>
      </c>
      <c r="B5" s="2" t="s">
        <v>54</v>
      </c>
      <c r="C5" s="2" t="s">
        <v>3</v>
      </c>
      <c r="D5" s="2" t="s">
        <v>47</v>
      </c>
      <c r="E5" s="2" t="s">
        <v>7</v>
      </c>
      <c r="F5" s="2" t="s">
        <v>7</v>
      </c>
      <c r="G5" s="2" t="s">
        <v>18</v>
      </c>
      <c r="H5" s="3" t="s">
        <v>23</v>
      </c>
      <c r="I5" s="4">
        <v>33315194</v>
      </c>
      <c r="J5" s="4">
        <v>29225031</v>
      </c>
      <c r="K5" s="3" t="s">
        <v>7</v>
      </c>
      <c r="L5" s="3" t="s">
        <v>7</v>
      </c>
    </row>
    <row r="6" spans="1:12">
      <c r="A6" s="2" t="s">
        <v>12</v>
      </c>
      <c r="B6" s="2" t="s">
        <v>58</v>
      </c>
      <c r="C6" s="2" t="s">
        <v>3</v>
      </c>
      <c r="D6" s="2" t="s">
        <v>48</v>
      </c>
      <c r="E6" s="2" t="s">
        <v>8</v>
      </c>
      <c r="F6" s="2" t="s">
        <v>40</v>
      </c>
      <c r="G6" s="2" t="s">
        <v>18</v>
      </c>
      <c r="H6" s="3" t="s">
        <v>24</v>
      </c>
      <c r="I6" s="4">
        <v>32371224</v>
      </c>
      <c r="J6" s="4">
        <v>20426854</v>
      </c>
      <c r="K6" s="3" t="s">
        <v>7</v>
      </c>
      <c r="L6" s="3" t="s">
        <v>7</v>
      </c>
    </row>
    <row r="7" spans="1:12">
      <c r="A7" s="2" t="s">
        <v>12</v>
      </c>
      <c r="B7" s="2" t="s">
        <v>55</v>
      </c>
      <c r="C7" s="2" t="s">
        <v>3</v>
      </c>
      <c r="D7" s="2" t="s">
        <v>48</v>
      </c>
      <c r="E7" s="2" t="s">
        <v>8</v>
      </c>
      <c r="F7" s="2" t="s">
        <v>63</v>
      </c>
      <c r="G7" s="2" t="s">
        <v>18</v>
      </c>
      <c r="H7" s="3" t="s">
        <v>24</v>
      </c>
      <c r="I7" s="4">
        <v>44352986</v>
      </c>
      <c r="J7" s="4">
        <v>30684815</v>
      </c>
      <c r="K7" s="3" t="s">
        <v>7</v>
      </c>
      <c r="L7" s="3" t="s">
        <v>7</v>
      </c>
    </row>
    <row r="8" spans="1:12">
      <c r="A8" s="2" t="s">
        <v>12</v>
      </c>
      <c r="B8" s="2" t="s">
        <v>14</v>
      </c>
      <c r="C8" s="2" t="s">
        <v>3</v>
      </c>
      <c r="D8" s="2" t="s">
        <v>48</v>
      </c>
      <c r="E8" s="2" t="s">
        <v>9</v>
      </c>
      <c r="F8" s="2" t="s">
        <v>42</v>
      </c>
      <c r="G8" s="2" t="s">
        <v>18</v>
      </c>
      <c r="H8" s="3" t="s">
        <v>23</v>
      </c>
      <c r="I8" s="4">
        <v>67246784</v>
      </c>
      <c r="J8" s="4">
        <v>16344727</v>
      </c>
      <c r="K8" s="3" t="s">
        <v>7</v>
      </c>
      <c r="L8" s="3" t="s">
        <v>7</v>
      </c>
    </row>
    <row r="9" spans="1:12">
      <c r="A9" s="2" t="s">
        <v>12</v>
      </c>
      <c r="B9" s="2" t="s">
        <v>13</v>
      </c>
      <c r="C9" s="2" t="s">
        <v>3</v>
      </c>
      <c r="D9" s="2" t="s">
        <v>47</v>
      </c>
      <c r="E9" s="2" t="s">
        <v>9</v>
      </c>
      <c r="F9" s="2" t="s">
        <v>41</v>
      </c>
      <c r="G9" s="2" t="s">
        <v>18</v>
      </c>
      <c r="H9" s="3" t="s">
        <v>24</v>
      </c>
      <c r="I9" s="4">
        <v>16681941</v>
      </c>
      <c r="J9" s="4">
        <v>12310379</v>
      </c>
      <c r="K9" s="3" t="s">
        <v>7</v>
      </c>
      <c r="L9" s="3" t="s">
        <v>7</v>
      </c>
    </row>
    <row r="10" spans="1:12">
      <c r="A10" s="2" t="s">
        <v>12</v>
      </c>
      <c r="B10" s="2" t="s">
        <v>5</v>
      </c>
      <c r="C10" s="2" t="s">
        <v>3</v>
      </c>
      <c r="D10" s="2" t="s">
        <v>47</v>
      </c>
      <c r="E10" s="2" t="s">
        <v>10</v>
      </c>
      <c r="F10" s="2" t="s">
        <v>44</v>
      </c>
      <c r="G10" s="2" t="s">
        <v>18</v>
      </c>
      <c r="H10" s="3" t="s">
        <v>23</v>
      </c>
      <c r="I10" s="4">
        <v>50634846</v>
      </c>
      <c r="J10" s="4">
        <v>12752540</v>
      </c>
      <c r="K10" s="3" t="s">
        <v>7</v>
      </c>
      <c r="L10" s="3" t="s">
        <v>7</v>
      </c>
    </row>
    <row r="11" spans="1:12">
      <c r="A11" s="2" t="s">
        <v>12</v>
      </c>
      <c r="B11" s="2" t="s">
        <v>4</v>
      </c>
      <c r="C11" s="2" t="s">
        <v>3</v>
      </c>
      <c r="D11" s="2" t="s">
        <v>47</v>
      </c>
      <c r="E11" s="2" t="s">
        <v>10</v>
      </c>
      <c r="F11" s="2" t="s">
        <v>43</v>
      </c>
      <c r="G11" s="2" t="s">
        <v>18</v>
      </c>
      <c r="H11" s="3" t="s">
        <v>24</v>
      </c>
      <c r="I11" s="4">
        <v>31855883</v>
      </c>
      <c r="J11" s="4">
        <v>21152950</v>
      </c>
      <c r="K11" s="3" t="s">
        <v>7</v>
      </c>
      <c r="L11" s="3" t="s">
        <v>7</v>
      </c>
    </row>
    <row r="12" spans="1:12">
      <c r="A12" s="2" t="s">
        <v>12</v>
      </c>
      <c r="B12" s="2" t="s">
        <v>57</v>
      </c>
      <c r="C12" s="2" t="s">
        <v>3</v>
      </c>
      <c r="D12" s="2" t="s">
        <v>48</v>
      </c>
      <c r="E12" s="2" t="s">
        <v>11</v>
      </c>
      <c r="F12" s="2" t="s">
        <v>45</v>
      </c>
      <c r="G12" s="2" t="s">
        <v>18</v>
      </c>
      <c r="H12" s="3" t="s">
        <v>24</v>
      </c>
      <c r="I12" s="4">
        <v>51143204</v>
      </c>
      <c r="J12" s="4">
        <v>28746295</v>
      </c>
      <c r="K12" s="3" t="s">
        <v>7</v>
      </c>
      <c r="L12" s="3" t="s">
        <v>7</v>
      </c>
    </row>
    <row r="13" spans="1:12">
      <c r="A13" s="2" t="s">
        <v>12</v>
      </c>
      <c r="B13" s="2" t="s">
        <v>56</v>
      </c>
      <c r="C13" s="2" t="s">
        <v>3</v>
      </c>
      <c r="D13" s="2" t="s">
        <v>47</v>
      </c>
      <c r="E13" s="2" t="s">
        <v>11</v>
      </c>
      <c r="F13" s="2" t="s">
        <v>64</v>
      </c>
      <c r="G13" s="2" t="s">
        <v>18</v>
      </c>
      <c r="H13" s="3" t="s">
        <v>24</v>
      </c>
      <c r="I13" s="4">
        <v>28020798</v>
      </c>
      <c r="J13" s="4">
        <v>19815428</v>
      </c>
      <c r="K13" s="3" t="s">
        <v>7</v>
      </c>
      <c r="L13" s="3" t="s">
        <v>7</v>
      </c>
    </row>
    <row r="14" spans="1:12">
      <c r="A14" s="2" t="s">
        <v>32</v>
      </c>
      <c r="B14" s="2" t="s">
        <v>20</v>
      </c>
      <c r="C14" s="2" t="s">
        <v>3</v>
      </c>
      <c r="D14" s="2" t="s">
        <v>47</v>
      </c>
      <c r="E14" s="2" t="s">
        <v>7</v>
      </c>
      <c r="F14" s="2" t="s">
        <v>7</v>
      </c>
      <c r="G14" s="2" t="s">
        <v>18</v>
      </c>
      <c r="H14" s="3" t="s">
        <v>24</v>
      </c>
      <c r="I14" s="4">
        <v>181233878</v>
      </c>
      <c r="J14" s="4">
        <v>74781815</v>
      </c>
      <c r="K14" s="3">
        <v>3.35</v>
      </c>
      <c r="L14" s="3">
        <v>99.8</v>
      </c>
    </row>
    <row r="15" spans="1:12">
      <c r="A15" s="2" t="s">
        <v>32</v>
      </c>
      <c r="B15" s="2" t="s">
        <v>38</v>
      </c>
      <c r="C15" s="2" t="s">
        <v>3</v>
      </c>
      <c r="D15" s="2" t="s">
        <v>48</v>
      </c>
      <c r="E15" s="2" t="s">
        <v>7</v>
      </c>
      <c r="F15" s="2" t="s">
        <v>7</v>
      </c>
      <c r="G15" s="2" t="s">
        <v>18</v>
      </c>
      <c r="H15" s="3" t="s">
        <v>24</v>
      </c>
      <c r="I15" s="4">
        <v>321443576</v>
      </c>
      <c r="J15" s="4">
        <v>181153254</v>
      </c>
      <c r="K15" s="3">
        <v>7.82</v>
      </c>
      <c r="L15" s="3">
        <v>99.6</v>
      </c>
    </row>
    <row r="16" spans="1:12">
      <c r="A16" s="2" t="s">
        <v>32</v>
      </c>
      <c r="B16" s="2" t="s">
        <v>58</v>
      </c>
      <c r="C16" s="2" t="s">
        <v>3</v>
      </c>
      <c r="D16" s="2" t="s">
        <v>48</v>
      </c>
      <c r="E16" s="2" t="s">
        <v>8</v>
      </c>
      <c r="F16" s="2" t="s">
        <v>40</v>
      </c>
      <c r="G16" s="2" t="s">
        <v>18</v>
      </c>
      <c r="H16" s="3" t="s">
        <v>24</v>
      </c>
      <c r="I16" s="4">
        <v>162050528</v>
      </c>
      <c r="J16" s="4">
        <v>42596861</v>
      </c>
      <c r="K16" s="3">
        <v>3</v>
      </c>
      <c r="L16" s="3">
        <v>99.5</v>
      </c>
    </row>
    <row r="17" spans="1:12">
      <c r="A17" s="2" t="s">
        <v>32</v>
      </c>
      <c r="B17" s="2" t="s">
        <v>14</v>
      </c>
      <c r="C17" s="2" t="s">
        <v>3</v>
      </c>
      <c r="D17" s="2" t="s">
        <v>48</v>
      </c>
      <c r="E17" s="2" t="s">
        <v>9</v>
      </c>
      <c r="F17" s="2" t="s">
        <v>42</v>
      </c>
      <c r="G17" s="2" t="s">
        <v>18</v>
      </c>
      <c r="H17" s="3" t="s">
        <v>24</v>
      </c>
      <c r="I17" s="4">
        <v>203695464</v>
      </c>
      <c r="J17" s="4">
        <v>95449511</v>
      </c>
      <c r="K17" s="3">
        <v>3.74</v>
      </c>
      <c r="L17" s="3">
        <v>99.8</v>
      </c>
    </row>
    <row r="18" spans="1:12">
      <c r="A18" s="2" t="s">
        <v>32</v>
      </c>
      <c r="B18" s="2" t="s">
        <v>5</v>
      </c>
      <c r="C18" s="2" t="s">
        <v>3</v>
      </c>
      <c r="D18" s="2" t="s">
        <v>47</v>
      </c>
      <c r="E18" s="2" t="s">
        <v>10</v>
      </c>
      <c r="F18" s="2" t="s">
        <v>44</v>
      </c>
      <c r="G18" s="2" t="s">
        <v>18</v>
      </c>
      <c r="H18" s="3" t="s">
        <v>24</v>
      </c>
      <c r="I18" s="4">
        <v>198822169</v>
      </c>
      <c r="J18" s="4">
        <v>117755533</v>
      </c>
      <c r="K18" s="3">
        <v>4.5999999999999996</v>
      </c>
      <c r="L18" s="3">
        <v>99.9</v>
      </c>
    </row>
    <row r="19" spans="1:12">
      <c r="A19" s="2" t="s">
        <v>32</v>
      </c>
      <c r="B19" s="2" t="s">
        <v>57</v>
      </c>
      <c r="C19" s="2" t="s">
        <v>3</v>
      </c>
      <c r="D19" s="2" t="s">
        <v>48</v>
      </c>
      <c r="E19" s="2" t="s">
        <v>11</v>
      </c>
      <c r="F19" s="2" t="s">
        <v>45</v>
      </c>
      <c r="G19" s="2" t="s">
        <v>18</v>
      </c>
      <c r="H19" s="3" t="s">
        <v>24</v>
      </c>
      <c r="I19" s="4">
        <v>179000959</v>
      </c>
      <c r="J19" s="4">
        <v>50454595</v>
      </c>
      <c r="K19" s="3">
        <v>3.21</v>
      </c>
      <c r="L19" s="3">
        <v>99.4</v>
      </c>
    </row>
    <row r="20" spans="1:12">
      <c r="A20" s="2" t="s">
        <v>49</v>
      </c>
      <c r="B20" s="2" t="s">
        <v>51</v>
      </c>
      <c r="C20" s="2" t="s">
        <v>52</v>
      </c>
      <c r="D20" s="2" t="s">
        <v>7</v>
      </c>
      <c r="E20" s="2" t="s">
        <v>7</v>
      </c>
      <c r="F20" s="2" t="s">
        <v>7</v>
      </c>
      <c r="G20" s="2" t="s">
        <v>18</v>
      </c>
      <c r="H20" s="3" t="s">
        <v>23</v>
      </c>
      <c r="I20" s="4">
        <v>42162167</v>
      </c>
      <c r="J20" s="4">
        <v>20584888</v>
      </c>
      <c r="K20" s="3" t="s">
        <v>7</v>
      </c>
      <c r="L20" s="3">
        <v>99.4</v>
      </c>
    </row>
    <row r="21" spans="1:12">
      <c r="A21" s="2" t="s">
        <v>49</v>
      </c>
      <c r="B21" s="2" t="s">
        <v>50</v>
      </c>
      <c r="C21" s="2" t="s">
        <v>52</v>
      </c>
      <c r="D21" s="2" t="s">
        <v>7</v>
      </c>
      <c r="E21" s="2" t="s">
        <v>9</v>
      </c>
      <c r="F21" s="2" t="s">
        <v>53</v>
      </c>
      <c r="G21" s="2" t="s">
        <v>18</v>
      </c>
      <c r="H21" s="3" t="s">
        <v>23</v>
      </c>
      <c r="I21" s="4">
        <v>22371312</v>
      </c>
      <c r="J21" s="4">
        <v>10561761</v>
      </c>
      <c r="K21" s="3" t="s">
        <v>7</v>
      </c>
      <c r="L21" s="3">
        <v>99.8</v>
      </c>
    </row>
    <row r="22" spans="1:12">
      <c r="A22" s="2" t="s">
        <v>19</v>
      </c>
      <c r="B22" s="2" t="s">
        <v>26</v>
      </c>
      <c r="C22" s="2" t="s">
        <v>3</v>
      </c>
      <c r="D22" s="2" t="s">
        <v>47</v>
      </c>
      <c r="E22" s="2" t="s">
        <v>7</v>
      </c>
      <c r="F22" s="2" t="s">
        <v>7</v>
      </c>
      <c r="G22" s="2" t="s">
        <v>18</v>
      </c>
      <c r="H22" s="3" t="s">
        <v>24</v>
      </c>
      <c r="I22" s="4">
        <f>36764397+36147988</f>
        <v>72912385</v>
      </c>
      <c r="J22" s="4">
        <f>32544154+32374050</f>
        <v>64918204</v>
      </c>
      <c r="K22" s="3" t="s">
        <v>7</v>
      </c>
      <c r="L22" s="3" t="s">
        <v>7</v>
      </c>
    </row>
    <row r="23" spans="1:12">
      <c r="A23" s="2" t="s">
        <v>19</v>
      </c>
      <c r="B23" s="2" t="s">
        <v>25</v>
      </c>
      <c r="C23" s="2" t="s">
        <v>3</v>
      </c>
      <c r="D23" s="2" t="s">
        <v>47</v>
      </c>
      <c r="E23" s="2" t="s">
        <v>7</v>
      </c>
      <c r="F23" s="2" t="s">
        <v>7</v>
      </c>
      <c r="G23" s="2" t="s">
        <v>18</v>
      </c>
      <c r="H23" s="3" t="s">
        <v>24</v>
      </c>
      <c r="I23" s="4">
        <v>30549217</v>
      </c>
      <c r="J23" s="4">
        <v>28929138</v>
      </c>
      <c r="K23" s="3" t="s">
        <v>7</v>
      </c>
      <c r="L23" s="3" t="s">
        <v>7</v>
      </c>
    </row>
    <row r="24" spans="1:12">
      <c r="A24" s="2" t="s">
        <v>19</v>
      </c>
      <c r="B24" s="2" t="s">
        <v>61</v>
      </c>
      <c r="C24" s="2" t="s">
        <v>3</v>
      </c>
      <c r="D24" s="2" t="s">
        <v>48</v>
      </c>
      <c r="E24" s="2" t="s">
        <v>8</v>
      </c>
      <c r="F24" s="2" t="s">
        <v>40</v>
      </c>
      <c r="G24" s="2" t="s">
        <v>18</v>
      </c>
      <c r="H24" s="3" t="s">
        <v>24</v>
      </c>
      <c r="I24" s="4">
        <f>38764397+37026772</f>
        <v>75791169</v>
      </c>
      <c r="J24" s="4">
        <f>35118281+33194408</f>
        <v>68312689</v>
      </c>
      <c r="K24" s="3" t="s">
        <v>7</v>
      </c>
      <c r="L24" s="3" t="s">
        <v>7</v>
      </c>
    </row>
    <row r="25" spans="1:12">
      <c r="A25" s="2" t="s">
        <v>19</v>
      </c>
      <c r="B25" s="2" t="s">
        <v>62</v>
      </c>
      <c r="C25" s="2" t="s">
        <v>3</v>
      </c>
      <c r="D25" s="2" t="s">
        <v>48</v>
      </c>
      <c r="E25" s="2" t="s">
        <v>8</v>
      </c>
      <c r="F25" s="2" t="s">
        <v>40</v>
      </c>
      <c r="G25" s="2" t="s">
        <v>18</v>
      </c>
      <c r="H25" s="3" t="s">
        <v>24</v>
      </c>
      <c r="I25" s="4">
        <v>35985197</v>
      </c>
      <c r="J25" s="4">
        <v>30594478</v>
      </c>
      <c r="K25" s="3" t="s">
        <v>7</v>
      </c>
      <c r="L25" s="3" t="s">
        <v>7</v>
      </c>
    </row>
    <row r="26" spans="1:12">
      <c r="A26" s="2" t="s">
        <v>19</v>
      </c>
      <c r="B26" s="2" t="s">
        <v>36</v>
      </c>
      <c r="C26" s="2" t="s">
        <v>3</v>
      </c>
      <c r="D26" s="2" t="s">
        <v>48</v>
      </c>
      <c r="E26" s="2" t="s">
        <v>9</v>
      </c>
      <c r="F26" s="2" t="s">
        <v>42</v>
      </c>
      <c r="G26" s="2" t="s">
        <v>18</v>
      </c>
      <c r="H26" s="3" t="s">
        <v>24</v>
      </c>
      <c r="I26" s="4">
        <f>255111588/4</f>
        <v>63777897</v>
      </c>
      <c r="J26" s="4">
        <v>54932665</v>
      </c>
      <c r="K26" s="3" t="s">
        <v>7</v>
      </c>
      <c r="L26" s="3" t="s">
        <v>7</v>
      </c>
    </row>
    <row r="27" spans="1:12">
      <c r="A27" s="2" t="s">
        <v>19</v>
      </c>
      <c r="B27" s="2" t="s">
        <v>37</v>
      </c>
      <c r="C27" s="2" t="s">
        <v>3</v>
      </c>
      <c r="D27" s="2" t="s">
        <v>48</v>
      </c>
      <c r="E27" s="2" t="s">
        <v>9</v>
      </c>
      <c r="F27" s="2" t="s">
        <v>42</v>
      </c>
      <c r="G27" s="2" t="s">
        <v>18</v>
      </c>
      <c r="H27" s="3" t="s">
        <v>24</v>
      </c>
      <c r="I27" s="4">
        <v>38444586</v>
      </c>
      <c r="J27" s="4">
        <v>31573606</v>
      </c>
      <c r="K27" s="3"/>
      <c r="L27" s="3"/>
    </row>
    <row r="28" spans="1:12">
      <c r="A28" s="2" t="s">
        <v>19</v>
      </c>
      <c r="B28" s="2" t="s">
        <v>28</v>
      </c>
      <c r="C28" s="2" t="s">
        <v>3</v>
      </c>
      <c r="D28" s="2" t="s">
        <v>47</v>
      </c>
      <c r="E28" s="2" t="s">
        <v>9</v>
      </c>
      <c r="F28" s="2" t="s">
        <v>41</v>
      </c>
      <c r="G28" s="2" t="s">
        <v>18</v>
      </c>
      <c r="H28" s="3" t="s">
        <v>24</v>
      </c>
      <c r="I28" s="4">
        <f>33914840+37598199</f>
        <v>71513039</v>
      </c>
      <c r="J28" s="4">
        <f>30617871+33606952</f>
        <v>64224823</v>
      </c>
      <c r="K28" s="3" t="s">
        <v>7</v>
      </c>
      <c r="L28" s="3" t="s">
        <v>7</v>
      </c>
    </row>
    <row r="29" spans="1:12">
      <c r="A29" s="2" t="s">
        <v>19</v>
      </c>
      <c r="B29" s="2" t="s">
        <v>27</v>
      </c>
      <c r="C29" s="2" t="s">
        <v>3</v>
      </c>
      <c r="D29" s="2" t="s">
        <v>47</v>
      </c>
      <c r="E29" s="2" t="s">
        <v>9</v>
      </c>
      <c r="F29" s="2" t="s">
        <v>41</v>
      </c>
      <c r="G29" s="2" t="s">
        <v>18</v>
      </c>
      <c r="H29" s="3" t="s">
        <v>24</v>
      </c>
      <c r="I29" s="4">
        <v>33085046</v>
      </c>
      <c r="J29" s="4">
        <v>31020129</v>
      </c>
      <c r="K29" s="3" t="s">
        <v>7</v>
      </c>
      <c r="L29" s="3" t="s">
        <v>7</v>
      </c>
    </row>
    <row r="30" spans="1:12">
      <c r="A30" s="2" t="s">
        <v>19</v>
      </c>
      <c r="B30" s="2" t="s">
        <v>34</v>
      </c>
      <c r="C30" s="2" t="s">
        <v>3</v>
      </c>
      <c r="D30" s="2" t="s">
        <v>47</v>
      </c>
      <c r="E30" s="2" t="s">
        <v>10</v>
      </c>
      <c r="F30" s="2" t="s">
        <v>44</v>
      </c>
      <c r="G30" s="2" t="s">
        <v>18</v>
      </c>
      <c r="H30" s="3" t="s">
        <v>24</v>
      </c>
      <c r="I30" s="4">
        <f>231090116/4</f>
        <v>57772529</v>
      </c>
      <c r="J30" s="4">
        <v>53126065</v>
      </c>
      <c r="K30" s="3" t="s">
        <v>7</v>
      </c>
      <c r="L30" s="3" t="s">
        <v>7</v>
      </c>
    </row>
    <row r="31" spans="1:12">
      <c r="A31" s="2" t="s">
        <v>19</v>
      </c>
      <c r="B31" s="2" t="s">
        <v>35</v>
      </c>
      <c r="C31" s="2" t="s">
        <v>3</v>
      </c>
      <c r="D31" s="2" t="s">
        <v>47</v>
      </c>
      <c r="E31" s="2" t="s">
        <v>10</v>
      </c>
      <c r="F31" s="2" t="s">
        <v>44</v>
      </c>
      <c r="G31" s="2" t="s">
        <v>18</v>
      </c>
      <c r="H31" s="3" t="s">
        <v>24</v>
      </c>
      <c r="I31" s="4">
        <v>30590623</v>
      </c>
      <c r="J31" s="4">
        <v>26730335</v>
      </c>
      <c r="K31" s="3"/>
      <c r="L31" s="3"/>
    </row>
    <row r="32" spans="1:12">
      <c r="A32" s="2" t="s">
        <v>19</v>
      </c>
      <c r="B32" s="2" t="s">
        <v>29</v>
      </c>
      <c r="C32" s="2" t="s">
        <v>3</v>
      </c>
      <c r="D32" s="2" t="s">
        <v>47</v>
      </c>
      <c r="E32" s="2" t="s">
        <v>10</v>
      </c>
      <c r="F32" s="2" t="s">
        <v>43</v>
      </c>
      <c r="G32" s="2" t="s">
        <v>18</v>
      </c>
      <c r="H32" s="3" t="s">
        <v>24</v>
      </c>
      <c r="I32" s="4">
        <f>40754169+38630325</f>
        <v>79384494</v>
      </c>
      <c r="J32" s="4">
        <f>36747723+34557068</f>
        <v>71304791</v>
      </c>
      <c r="K32" s="3" t="s">
        <v>7</v>
      </c>
      <c r="L32" s="3" t="s">
        <v>7</v>
      </c>
    </row>
    <row r="33" spans="1:12">
      <c r="A33" s="2" t="s">
        <v>19</v>
      </c>
      <c r="B33" s="2" t="s">
        <v>30</v>
      </c>
      <c r="C33" s="2" t="s">
        <v>3</v>
      </c>
      <c r="D33" s="2" t="s">
        <v>47</v>
      </c>
      <c r="E33" s="2" t="s">
        <v>10</v>
      </c>
      <c r="F33" s="2" t="s">
        <v>43</v>
      </c>
      <c r="G33" s="2" t="s">
        <v>18</v>
      </c>
      <c r="H33" s="3" t="s">
        <v>24</v>
      </c>
      <c r="I33" s="4">
        <v>29275887</v>
      </c>
      <c r="J33" s="4">
        <v>27421037</v>
      </c>
      <c r="K33" s="3" t="s">
        <v>7</v>
      </c>
      <c r="L33" s="3" t="s">
        <v>7</v>
      </c>
    </row>
    <row r="34" spans="1:12">
      <c r="A34" s="2" t="s">
        <v>19</v>
      </c>
      <c r="B34" s="2" t="s">
        <v>59</v>
      </c>
      <c r="C34" s="2" t="s">
        <v>3</v>
      </c>
      <c r="D34" s="2" t="s">
        <v>48</v>
      </c>
      <c r="E34" s="2" t="s">
        <v>11</v>
      </c>
      <c r="F34" s="2" t="s">
        <v>45</v>
      </c>
      <c r="G34" s="2" t="s">
        <v>18</v>
      </c>
      <c r="H34" s="3" t="s">
        <v>24</v>
      </c>
      <c r="I34" s="4">
        <f>37184621+37488358</f>
        <v>74672979</v>
      </c>
      <c r="J34" s="4">
        <f>33493479+33489168</f>
        <v>66982647</v>
      </c>
      <c r="K34" s="3" t="s">
        <v>7</v>
      </c>
      <c r="L34" s="3" t="s">
        <v>7</v>
      </c>
    </row>
    <row r="35" spans="1:12">
      <c r="A35" s="2" t="s">
        <v>19</v>
      </c>
      <c r="B35" s="2" t="s">
        <v>60</v>
      </c>
      <c r="C35" s="2" t="s">
        <v>3</v>
      </c>
      <c r="D35" s="2" t="s">
        <v>48</v>
      </c>
      <c r="E35" s="2" t="s">
        <v>11</v>
      </c>
      <c r="F35" s="2" t="s">
        <v>45</v>
      </c>
      <c r="G35" s="2" t="s">
        <v>18</v>
      </c>
      <c r="H35" s="3" t="s">
        <v>24</v>
      </c>
      <c r="I35" s="4">
        <v>42281169</v>
      </c>
      <c r="J35" s="4">
        <v>34186942</v>
      </c>
      <c r="K35" s="3" t="s">
        <v>7</v>
      </c>
      <c r="L35" s="3" t="s">
        <v>7</v>
      </c>
    </row>
    <row r="36" spans="1:12">
      <c r="A36" s="1"/>
      <c r="B36" s="1"/>
      <c r="C36" s="1"/>
      <c r="D36" s="1"/>
      <c r="E36" s="1"/>
      <c r="F36" s="1"/>
      <c r="G36" s="1"/>
      <c r="H36" s="1"/>
      <c r="I36" s="6"/>
      <c r="J36" s="6"/>
      <c r="K36" s="1"/>
      <c r="L36" s="1"/>
    </row>
    <row r="37" spans="1:12">
      <c r="A37" s="5" t="s">
        <v>33</v>
      </c>
    </row>
  </sheetData>
  <phoneticPr fontId="6" type="noConversion"/>
  <pageMargins left="0.75" right="0.75" top="1" bottom="1" header="0.5" footer="0.5"/>
  <pageSetup scale="54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Davis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Yoong Wearn Lim</dc:creator>
  <cp:lastModifiedBy>Sarumathi M.</cp:lastModifiedBy>
  <cp:lastPrinted>2014-04-28T19:53:50Z</cp:lastPrinted>
  <dcterms:created xsi:type="dcterms:W3CDTF">2013-08-05T17:42:06Z</dcterms:created>
  <dcterms:modified xsi:type="dcterms:W3CDTF">2015-07-16T09:02:02Z</dcterms:modified>
</cp:coreProperties>
</file>