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0" yWindow="-20" windowWidth="27200" windowHeight="136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H5" i="1"/>
  <c r="L5" i="1"/>
  <c r="M5" i="1"/>
  <c r="C8" i="1"/>
  <c r="H8" i="1"/>
  <c r="L8" i="1"/>
  <c r="M8" i="1"/>
  <c r="C11" i="1"/>
  <c r="H11" i="1"/>
  <c r="L11" i="1"/>
  <c r="M11" i="1"/>
  <c r="C14" i="1"/>
  <c r="H14" i="1"/>
  <c r="L14" i="1"/>
  <c r="M14" i="1"/>
  <c r="C17" i="1"/>
  <c r="H17" i="1"/>
  <c r="L17" i="1"/>
  <c r="M17" i="1"/>
  <c r="C20" i="1"/>
  <c r="H20" i="1"/>
  <c r="L20" i="1"/>
  <c r="M20" i="1"/>
  <c r="S5" i="1"/>
  <c r="I20" i="1"/>
  <c r="I17" i="1"/>
  <c r="I14" i="1"/>
  <c r="I11" i="1"/>
  <c r="I8" i="1"/>
  <c r="I5" i="1"/>
  <c r="D20" i="1"/>
  <c r="D17" i="1"/>
  <c r="D14" i="1"/>
  <c r="D11" i="1"/>
  <c r="D8" i="1"/>
  <c r="D5" i="1"/>
  <c r="O14" i="1"/>
  <c r="P14" i="1"/>
  <c r="N5" i="1"/>
  <c r="R14" i="1"/>
  <c r="N14" i="1"/>
  <c r="Q5" i="1"/>
  <c r="O5" i="1"/>
  <c r="P5" i="1"/>
  <c r="R5" i="1"/>
  <c r="Q14" i="1"/>
</calcChain>
</file>

<file path=xl/sharedStrings.xml><?xml version="1.0" encoding="utf-8"?>
<sst xmlns="http://schemas.openxmlformats.org/spreadsheetml/2006/main" count="38" uniqueCount="19">
  <si>
    <t>wt1</t>
  </si>
  <si>
    <t>wt2</t>
  </si>
  <si>
    <t>wt3</t>
  </si>
  <si>
    <t>Sample</t>
  </si>
  <si>
    <t>Umod</t>
  </si>
  <si>
    <t>Hprt1</t>
  </si>
  <si>
    <t>ΔCt</t>
  </si>
  <si>
    <t>Fold change</t>
  </si>
  <si>
    <t>Average</t>
  </si>
  <si>
    <t>Ratio to WT</t>
  </si>
  <si>
    <t>ttest</t>
  </si>
  <si>
    <t>Experiment</t>
  </si>
  <si>
    <r>
      <rPr>
        <b/>
        <i/>
        <sz val="12"/>
        <color theme="1"/>
        <rFont val="Calibri"/>
        <family val="2"/>
        <scheme val="minor"/>
      </rPr>
      <t>Hpn-/-</t>
    </r>
    <r>
      <rPr>
        <b/>
        <sz val="12"/>
        <color theme="1"/>
        <rFont val="Calibri"/>
        <family val="2"/>
        <scheme val="minor"/>
      </rPr>
      <t>1</t>
    </r>
  </si>
  <si>
    <r>
      <rPr>
        <b/>
        <i/>
        <sz val="12"/>
        <color theme="1"/>
        <rFont val="Calibri"/>
        <family val="2"/>
        <scheme val="minor"/>
      </rPr>
      <t>Hpn-/-</t>
    </r>
    <r>
      <rPr>
        <b/>
        <sz val="12"/>
        <color theme="1"/>
        <rFont val="Calibri"/>
        <family val="2"/>
        <scheme val="minor"/>
      </rPr>
      <t>2</t>
    </r>
  </si>
  <si>
    <r>
      <rPr>
        <b/>
        <i/>
        <sz val="12"/>
        <color theme="1"/>
        <rFont val="Calibri"/>
        <family val="2"/>
        <scheme val="minor"/>
      </rPr>
      <t>Hpn-/-</t>
    </r>
    <r>
      <rPr>
        <b/>
        <sz val="12"/>
        <color theme="1"/>
        <rFont val="Calibri"/>
        <family val="2"/>
        <scheme val="minor"/>
      </rPr>
      <t>3</t>
    </r>
  </si>
  <si>
    <t>Figure 6 - Panel F</t>
  </si>
  <si>
    <r>
      <t xml:space="preserve">Transcript level of </t>
    </r>
    <r>
      <rPr>
        <b/>
        <i/>
        <sz val="12"/>
        <color theme="1"/>
        <rFont val="Calibri"/>
        <family val="2"/>
        <scheme val="minor"/>
      </rPr>
      <t>Umod</t>
    </r>
    <r>
      <rPr>
        <b/>
        <sz val="12"/>
        <color theme="1"/>
        <rFont val="Calibri"/>
        <family val="2"/>
        <scheme val="minor"/>
      </rPr>
      <t xml:space="preserve"> in </t>
    </r>
    <r>
      <rPr>
        <b/>
        <i/>
        <sz val="12"/>
        <color theme="1"/>
        <rFont val="Calibri"/>
        <family val="2"/>
        <scheme val="minor"/>
      </rPr>
      <t>Hpn</t>
    </r>
    <r>
      <rPr>
        <b/>
        <i/>
        <vertAlign val="superscript"/>
        <sz val="12"/>
        <color theme="1"/>
        <rFont val="Calibri"/>
        <scheme val="minor"/>
      </rPr>
      <t>-/-</t>
    </r>
    <r>
      <rPr>
        <b/>
        <sz val="12"/>
        <color theme="1"/>
        <rFont val="Calibri"/>
        <family val="2"/>
        <scheme val="minor"/>
      </rPr>
      <t xml:space="preserve"> and control mice</t>
    </r>
  </si>
  <si>
    <t>s.d.</t>
  </si>
  <si>
    <t>s.e.m.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</si>
</sst>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scheme val="minor"/>
    </font>
    <font>
      <b/>
      <sz val="12"/>
      <color rgb="FFFF0000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3" borderId="6" xfId="0" applyFont="1" applyFill="1" applyBorder="1"/>
    <xf numFmtId="0" fontId="4" fillId="3" borderId="7" xfId="0" applyFon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3" borderId="8" xfId="0" applyFont="1" applyFill="1" applyBorder="1"/>
    <xf numFmtId="0" fontId="4" fillId="0" borderId="1" xfId="0" applyFont="1" applyFill="1" applyBorder="1"/>
    <xf numFmtId="0" fontId="4" fillId="0" borderId="5" xfId="0" applyFont="1" applyFill="1" applyBorder="1"/>
    <xf numFmtId="0" fontId="4" fillId="4" borderId="8" xfId="0" applyFont="1" applyFill="1" applyBorder="1"/>
    <xf numFmtId="0" fontId="4" fillId="4" borderId="1" xfId="0" applyFont="1" applyFill="1" applyBorder="1"/>
    <xf numFmtId="0" fontId="4" fillId="0" borderId="0" xfId="0" applyFont="1" applyFill="1" applyBorder="1"/>
    <xf numFmtId="0" fontId="4" fillId="0" borderId="0" xfId="0" applyFont="1"/>
    <xf numFmtId="0" fontId="1" fillId="0" borderId="0" xfId="0" applyFont="1"/>
    <xf numFmtId="0" fontId="7" fillId="0" borderId="0" xfId="0" applyFont="1" applyFill="1" applyBorder="1"/>
    <xf numFmtId="0" fontId="1" fillId="3" borderId="6" xfId="0" applyFont="1" applyFill="1" applyBorder="1"/>
    <xf numFmtId="0" fontId="1" fillId="3" borderId="3" xfId="0" applyFont="1" applyFill="1" applyBorder="1"/>
    <xf numFmtId="0" fontId="1" fillId="3" borderId="8" xfId="0" applyFont="1" applyFill="1" applyBorder="1"/>
    <xf numFmtId="0" fontId="1" fillId="3" borderId="2" xfId="0" applyFont="1" applyFill="1" applyBorder="1"/>
    <xf numFmtId="0" fontId="7" fillId="0" borderId="0" xfId="0" applyFont="1"/>
    <xf numFmtId="0" fontId="1" fillId="3" borderId="7" xfId="0" applyFont="1" applyFill="1" applyBorder="1"/>
    <xf numFmtId="0" fontId="1" fillId="3" borderId="4" xfId="0" applyFont="1" applyFill="1" applyBorder="1"/>
    <xf numFmtId="0" fontId="1" fillId="2" borderId="6" xfId="0" applyFont="1" applyFill="1" applyBorder="1"/>
    <xf numFmtId="0" fontId="1" fillId="2" borderId="3" xfId="0" applyFont="1" applyFill="1" applyBorder="1"/>
    <xf numFmtId="0" fontId="1" fillId="2" borderId="8" xfId="0" applyFont="1" applyFill="1" applyBorder="1"/>
    <xf numFmtId="0" fontId="1" fillId="2" borderId="7" xfId="0" applyFont="1" applyFill="1" applyBorder="1"/>
    <xf numFmtId="0" fontId="1" fillId="2" borderId="4" xfId="0" applyFont="1" applyFill="1" applyBorder="1"/>
    <xf numFmtId="0" fontId="1" fillId="0" borderId="0" xfId="0" applyFont="1" applyBorder="1"/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>
      <selection activeCell="B3" sqref="B3"/>
    </sheetView>
  </sheetViews>
  <sheetFormatPr baseColWidth="10" defaultColWidth="8.83203125" defaultRowHeight="14" x14ac:dyDescent="0"/>
  <cols>
    <col min="1" max="1" width="14.33203125" customWidth="1"/>
    <col min="2" max="2" width="10.33203125" customWidth="1"/>
    <col min="13" max="13" width="12.83203125" customWidth="1"/>
    <col min="17" max="17" width="11.83203125" customWidth="1"/>
    <col min="18" max="18" width="12" customWidth="1"/>
    <col min="19" max="19" width="13.1640625" customWidth="1"/>
  </cols>
  <sheetData>
    <row r="1" spans="1:19" ht="18">
      <c r="A1" s="4" t="s">
        <v>15</v>
      </c>
      <c r="B1" s="3"/>
    </row>
    <row r="2" spans="1:19" s="16" customFormat="1" ht="16">
      <c r="A2" s="14" t="s">
        <v>11</v>
      </c>
      <c r="B2" s="15" t="s">
        <v>16</v>
      </c>
    </row>
    <row r="4" spans="1:19" s="16" customFormat="1" ht="15">
      <c r="A4" s="10" t="s">
        <v>3</v>
      </c>
      <c r="B4" s="10" t="s">
        <v>4</v>
      </c>
      <c r="C4" s="10" t="s">
        <v>8</v>
      </c>
      <c r="D4" s="11" t="s">
        <v>17</v>
      </c>
      <c r="F4" s="10" t="s">
        <v>3</v>
      </c>
      <c r="G4" s="10" t="s">
        <v>5</v>
      </c>
      <c r="H4" s="10" t="s">
        <v>8</v>
      </c>
      <c r="I4" s="11" t="s">
        <v>17</v>
      </c>
      <c r="K4" s="10" t="s">
        <v>3</v>
      </c>
      <c r="L4" s="10" t="s">
        <v>6</v>
      </c>
      <c r="M4" s="10" t="s">
        <v>7</v>
      </c>
      <c r="N4" s="10" t="s">
        <v>8</v>
      </c>
      <c r="O4" s="11" t="s">
        <v>17</v>
      </c>
      <c r="P4" s="10" t="s">
        <v>18</v>
      </c>
      <c r="Q4" s="12" t="s">
        <v>9</v>
      </c>
      <c r="R4" s="13" t="s">
        <v>18</v>
      </c>
      <c r="S4" s="17" t="s">
        <v>10</v>
      </c>
    </row>
    <row r="5" spans="1:19" s="16" customFormat="1" ht="15">
      <c r="A5" s="5" t="s">
        <v>0</v>
      </c>
      <c r="B5" s="18">
        <v>21.54</v>
      </c>
      <c r="C5" s="18">
        <f>AVERAGE(B5:B7)</f>
        <v>21.626666666666665</v>
      </c>
      <c r="D5" s="19">
        <f>STDEV(B5:B7)</f>
        <v>7.571877794400407E-2</v>
      </c>
      <c r="F5" s="9" t="s">
        <v>0</v>
      </c>
      <c r="G5" s="20">
        <v>24.12</v>
      </c>
      <c r="H5" s="20">
        <f>AVERAGE(G5:G7)</f>
        <v>24.14</v>
      </c>
      <c r="I5" s="21">
        <f>STDEV(G5:G7)</f>
        <v>3.4641016151376811E-2</v>
      </c>
      <c r="K5" s="9" t="s">
        <v>0</v>
      </c>
      <c r="L5" s="20">
        <f>C5-H5</f>
        <v>-2.5133333333333354</v>
      </c>
      <c r="M5" s="20">
        <f>POWER(2,-L5)</f>
        <v>5.7093770166834705</v>
      </c>
      <c r="N5" s="31">
        <f>AVERAGE(M5:M11)</f>
        <v>7.4359069840799208</v>
      </c>
      <c r="O5" s="31">
        <f>STDEV(M5:M11)</f>
        <v>2.6668210751741999</v>
      </c>
      <c r="P5" s="31">
        <f>O5/SQRT(3)</f>
        <v>1.5396898656323916</v>
      </c>
      <c r="Q5" s="34">
        <f>N5/$N$5</f>
        <v>1</v>
      </c>
      <c r="R5" s="34">
        <f>P5/$N$5</f>
        <v>0.20706147466997996</v>
      </c>
      <c r="S5" s="22">
        <f>_xlfn.T.TEST(M5:M13,M14:M22,2,3)</f>
        <v>0.77097419525068189</v>
      </c>
    </row>
    <row r="6" spans="1:19" s="16" customFormat="1" ht="15">
      <c r="A6" s="5"/>
      <c r="B6" s="18">
        <v>21.66</v>
      </c>
      <c r="C6" s="18"/>
      <c r="D6" s="19"/>
      <c r="F6" s="5"/>
      <c r="G6" s="18">
        <v>24.12</v>
      </c>
      <c r="H6" s="18"/>
      <c r="I6" s="19"/>
      <c r="K6" s="5"/>
      <c r="L6" s="18"/>
      <c r="M6" s="18"/>
      <c r="N6" s="32"/>
      <c r="O6" s="32"/>
      <c r="P6" s="32"/>
      <c r="Q6" s="35"/>
      <c r="R6" s="35"/>
    </row>
    <row r="7" spans="1:19" s="16" customFormat="1" ht="15">
      <c r="A7" s="5"/>
      <c r="B7" s="18">
        <v>21.68</v>
      </c>
      <c r="C7" s="18"/>
      <c r="D7" s="19"/>
      <c r="F7" s="5"/>
      <c r="G7" s="18">
        <v>24.18</v>
      </c>
      <c r="H7" s="18"/>
      <c r="I7" s="19"/>
      <c r="K7" s="5"/>
      <c r="L7" s="18"/>
      <c r="M7" s="18"/>
      <c r="N7" s="32"/>
      <c r="O7" s="32"/>
      <c r="P7" s="32"/>
      <c r="Q7" s="35"/>
      <c r="R7" s="35"/>
    </row>
    <row r="8" spans="1:19" s="16" customFormat="1" ht="15">
      <c r="A8" s="5" t="s">
        <v>1</v>
      </c>
      <c r="B8" s="18">
        <v>21.58</v>
      </c>
      <c r="C8" s="18">
        <f>AVERAGE(B8:B10)</f>
        <v>21.63</v>
      </c>
      <c r="D8" s="19">
        <f>STDEV(B8:B10)</f>
        <v>6.2449979983984355E-2</v>
      </c>
      <c r="F8" s="5" t="s">
        <v>1</v>
      </c>
      <c r="G8" s="18">
        <v>24.24</v>
      </c>
      <c r="H8" s="18">
        <f>AVERAGE(G8:G10)</f>
        <v>24.236666666666665</v>
      </c>
      <c r="I8" s="19">
        <f>STDEV(G8:G10)</f>
        <v>5.7735026918951087E-3</v>
      </c>
      <c r="K8" s="5" t="s">
        <v>1</v>
      </c>
      <c r="L8" s="18">
        <f>C8-H8</f>
        <v>-2.6066666666666656</v>
      </c>
      <c r="M8" s="18">
        <f>POWER(2,-L8)</f>
        <v>6.0909474885290873</v>
      </c>
      <c r="N8" s="32"/>
      <c r="O8" s="32"/>
      <c r="P8" s="32"/>
      <c r="Q8" s="35"/>
      <c r="R8" s="35"/>
    </row>
    <row r="9" spans="1:19" s="16" customFormat="1" ht="15">
      <c r="A9" s="5"/>
      <c r="B9" s="18">
        <v>21.61</v>
      </c>
      <c r="C9" s="18"/>
      <c r="D9" s="19"/>
      <c r="F9" s="5"/>
      <c r="G9" s="18">
        <v>24.24</v>
      </c>
      <c r="H9" s="18"/>
      <c r="I9" s="19"/>
      <c r="K9" s="5"/>
      <c r="L9" s="18"/>
      <c r="M9" s="18"/>
      <c r="N9" s="32"/>
      <c r="O9" s="32"/>
      <c r="P9" s="32"/>
      <c r="Q9" s="35"/>
      <c r="R9" s="35"/>
    </row>
    <row r="10" spans="1:19" s="16" customFormat="1" ht="15">
      <c r="A10" s="5"/>
      <c r="B10" s="18">
        <v>21.7</v>
      </c>
      <c r="C10" s="18"/>
      <c r="D10" s="19"/>
      <c r="F10" s="5"/>
      <c r="G10" s="18">
        <v>24.23</v>
      </c>
      <c r="H10" s="18"/>
      <c r="I10" s="19"/>
      <c r="K10" s="5"/>
      <c r="L10" s="18"/>
      <c r="M10" s="18"/>
      <c r="N10" s="32"/>
      <c r="O10" s="32"/>
      <c r="P10" s="32"/>
      <c r="Q10" s="35"/>
      <c r="R10" s="35"/>
    </row>
    <row r="11" spans="1:19" s="16" customFormat="1" ht="15">
      <c r="A11" s="5" t="s">
        <v>2</v>
      </c>
      <c r="B11" s="18">
        <v>21.09</v>
      </c>
      <c r="C11" s="18">
        <f>AVERAGE(B11:B13)</f>
        <v>21.11</v>
      </c>
      <c r="D11" s="19">
        <f>STDEV(B11:B13)</f>
        <v>1.7320508075689429E-2</v>
      </c>
      <c r="F11" s="5" t="s">
        <v>2</v>
      </c>
      <c r="G11" s="18">
        <v>24.54</v>
      </c>
      <c r="H11" s="18">
        <f>AVERAGE(G11:G13)</f>
        <v>24.50333333333333</v>
      </c>
      <c r="I11" s="19">
        <f>STDEV(G11:G13)</f>
        <v>3.5118845842842555E-2</v>
      </c>
      <c r="K11" s="5" t="s">
        <v>2</v>
      </c>
      <c r="L11" s="18">
        <f>C11-H11</f>
        <v>-3.3933333333333309</v>
      </c>
      <c r="M11" s="18">
        <f>POWER(2,-L11)</f>
        <v>10.507396447027206</v>
      </c>
      <c r="N11" s="32"/>
      <c r="O11" s="32"/>
      <c r="P11" s="32"/>
      <c r="Q11" s="35"/>
      <c r="R11" s="35"/>
    </row>
    <row r="12" spans="1:19" s="16" customFormat="1" ht="15">
      <c r="A12" s="5"/>
      <c r="B12" s="18">
        <v>21.12</v>
      </c>
      <c r="C12" s="18"/>
      <c r="D12" s="19"/>
      <c r="F12" s="5"/>
      <c r="G12" s="18">
        <v>24.47</v>
      </c>
      <c r="H12" s="18"/>
      <c r="I12" s="19"/>
      <c r="K12" s="5"/>
      <c r="L12" s="18"/>
      <c r="M12" s="18"/>
      <c r="N12" s="32"/>
      <c r="O12" s="32"/>
      <c r="P12" s="32"/>
      <c r="Q12" s="35"/>
      <c r="R12" s="35"/>
    </row>
    <row r="13" spans="1:19" s="16" customFormat="1" ht="15">
      <c r="A13" s="6"/>
      <c r="B13" s="23">
        <v>21.12</v>
      </c>
      <c r="C13" s="23"/>
      <c r="D13" s="24"/>
      <c r="F13" s="6"/>
      <c r="G13" s="23">
        <v>24.5</v>
      </c>
      <c r="H13" s="23"/>
      <c r="I13" s="24"/>
      <c r="K13" s="6"/>
      <c r="L13" s="23"/>
      <c r="M13" s="23"/>
      <c r="N13" s="33"/>
      <c r="O13" s="33"/>
      <c r="P13" s="33"/>
      <c r="Q13" s="36"/>
      <c r="R13" s="36"/>
    </row>
    <row r="14" spans="1:19" s="16" customFormat="1" ht="15">
      <c r="A14" s="7" t="s">
        <v>12</v>
      </c>
      <c r="B14" s="25">
        <v>21.22</v>
      </c>
      <c r="C14" s="25">
        <f>AVERAGE(B14:B16)</f>
        <v>21.233333333333331</v>
      </c>
      <c r="D14" s="26">
        <f>STDEV(B14:B16)</f>
        <v>1.154700538379227E-2</v>
      </c>
      <c r="F14" s="7" t="s">
        <v>12</v>
      </c>
      <c r="G14" s="25">
        <v>24.09</v>
      </c>
      <c r="H14" s="25">
        <f>AVERAGE(G14:G16)</f>
        <v>24.126666666666669</v>
      </c>
      <c r="I14" s="26">
        <f>STDEV(G14:G16)</f>
        <v>4.0414518843274704E-2</v>
      </c>
      <c r="K14" s="7" t="s">
        <v>12</v>
      </c>
      <c r="L14" s="25">
        <f>C14-H14</f>
        <v>-2.893333333333338</v>
      </c>
      <c r="M14" s="27">
        <f>POWER(2,-L14)</f>
        <v>7.4298512803084131</v>
      </c>
      <c r="N14" s="31">
        <f>AVERAGE(M14:M20)</f>
        <v>6.9172836840838832</v>
      </c>
      <c r="O14" s="31">
        <f>STDEV(M14:M20)</f>
        <v>0.58715541168360585</v>
      </c>
      <c r="P14" s="31">
        <f>O14/SQRT(3)</f>
        <v>0.33899433499167542</v>
      </c>
      <c r="Q14" s="34">
        <f>N14/$N$5</f>
        <v>0.93025419748977545</v>
      </c>
      <c r="R14" s="34">
        <f>P14/$N$5</f>
        <v>4.5588834787397593E-2</v>
      </c>
    </row>
    <row r="15" spans="1:19" s="16" customFormat="1" ht="15">
      <c r="A15" s="7"/>
      <c r="B15" s="25">
        <v>21.24</v>
      </c>
      <c r="C15" s="25"/>
      <c r="D15" s="26"/>
      <c r="F15" s="7"/>
      <c r="G15" s="25">
        <v>24.17</v>
      </c>
      <c r="H15" s="25"/>
      <c r="I15" s="26"/>
      <c r="K15" s="7"/>
      <c r="L15" s="25"/>
      <c r="M15" s="25"/>
      <c r="N15" s="32"/>
      <c r="O15" s="32"/>
      <c r="P15" s="32"/>
      <c r="Q15" s="35"/>
      <c r="R15" s="35"/>
    </row>
    <row r="16" spans="1:19" s="16" customFormat="1" ht="15">
      <c r="A16" s="7"/>
      <c r="B16" s="25">
        <v>21.24</v>
      </c>
      <c r="C16" s="25"/>
      <c r="D16" s="26"/>
      <c r="F16" s="7"/>
      <c r="G16" s="25">
        <v>24.12</v>
      </c>
      <c r="H16" s="25"/>
      <c r="I16" s="26"/>
      <c r="K16" s="7"/>
      <c r="L16" s="25"/>
      <c r="M16" s="25"/>
      <c r="N16" s="32"/>
      <c r="O16" s="32"/>
      <c r="P16" s="32"/>
      <c r="Q16" s="35"/>
      <c r="R16" s="35"/>
    </row>
    <row r="17" spans="1:18" s="16" customFormat="1" ht="15">
      <c r="A17" s="7" t="s">
        <v>13</v>
      </c>
      <c r="B17" s="25">
        <v>21.43</v>
      </c>
      <c r="C17" s="25">
        <f>AVERAGE(B17:B19)</f>
        <v>21.439999999999998</v>
      </c>
      <c r="D17" s="26">
        <f>STDEV(B17:B19)</f>
        <v>1.7320508075689429E-2</v>
      </c>
      <c r="F17" s="7" t="s">
        <v>13</v>
      </c>
      <c r="G17" s="25">
        <v>24.17</v>
      </c>
      <c r="H17" s="25">
        <f>AVERAGE(G17:G19)</f>
        <v>24.256666666666671</v>
      </c>
      <c r="I17" s="26">
        <f>STDEV(G17:G19)</f>
        <v>7.7674534651539631E-2</v>
      </c>
      <c r="K17" s="7" t="s">
        <v>13</v>
      </c>
      <c r="L17" s="25">
        <f>C17-H17</f>
        <v>-2.8166666666666735</v>
      </c>
      <c r="M17" s="25">
        <f>POWER(2,-L17)</f>
        <v>7.0453269887692214</v>
      </c>
      <c r="N17" s="32"/>
      <c r="O17" s="32"/>
      <c r="P17" s="32"/>
      <c r="Q17" s="35"/>
      <c r="R17" s="35"/>
    </row>
    <row r="18" spans="1:18" s="16" customFormat="1" ht="15">
      <c r="A18" s="7"/>
      <c r="B18" s="25">
        <v>21.43</v>
      </c>
      <c r="C18" s="25"/>
      <c r="D18" s="26"/>
      <c r="F18" s="7"/>
      <c r="G18" s="25">
        <v>24.28</v>
      </c>
      <c r="H18" s="25"/>
      <c r="I18" s="26"/>
      <c r="K18" s="7"/>
      <c r="L18" s="25"/>
      <c r="M18" s="25"/>
      <c r="N18" s="32"/>
      <c r="O18" s="32"/>
      <c r="P18" s="32"/>
      <c r="Q18" s="35"/>
      <c r="R18" s="35"/>
    </row>
    <row r="19" spans="1:18" s="16" customFormat="1" ht="15">
      <c r="A19" s="7"/>
      <c r="B19" s="25">
        <v>21.46</v>
      </c>
      <c r="C19" s="25"/>
      <c r="D19" s="26"/>
      <c r="F19" s="7"/>
      <c r="G19" s="25">
        <v>24.32</v>
      </c>
      <c r="H19" s="25"/>
      <c r="I19" s="26"/>
      <c r="K19" s="7"/>
      <c r="L19" s="25"/>
      <c r="M19" s="25"/>
      <c r="N19" s="32"/>
      <c r="O19" s="32"/>
      <c r="P19" s="32"/>
      <c r="Q19" s="35"/>
      <c r="R19" s="35"/>
    </row>
    <row r="20" spans="1:18" s="16" customFormat="1" ht="15">
      <c r="A20" s="7" t="s">
        <v>14</v>
      </c>
      <c r="B20" s="25">
        <v>21.29</v>
      </c>
      <c r="C20" s="25">
        <f>AVERAGE(B20:B22)</f>
        <v>21.316666666666666</v>
      </c>
      <c r="D20" s="26">
        <f>STDEV(B20:B22)</f>
        <v>3.055050463304022E-2</v>
      </c>
      <c r="F20" s="7" t="s">
        <v>14</v>
      </c>
      <c r="G20" s="25">
        <v>23.9</v>
      </c>
      <c r="H20" s="25">
        <f>AVERAGE(G20:G22)</f>
        <v>23.966666666666669</v>
      </c>
      <c r="I20" s="26">
        <f>STDEV(G20:G22)</f>
        <v>7.0237691685685111E-2</v>
      </c>
      <c r="K20" s="7" t="s">
        <v>14</v>
      </c>
      <c r="L20" s="25">
        <f>C20-H20</f>
        <v>-2.6500000000000021</v>
      </c>
      <c r="M20" s="25">
        <f>POWER(2,-L20)</f>
        <v>6.2766727831740141</v>
      </c>
      <c r="N20" s="32"/>
      <c r="O20" s="32"/>
      <c r="P20" s="32"/>
      <c r="Q20" s="35"/>
      <c r="R20" s="35"/>
    </row>
    <row r="21" spans="1:18" s="16" customFormat="1" ht="15">
      <c r="A21" s="7"/>
      <c r="B21" s="25">
        <v>21.31</v>
      </c>
      <c r="C21" s="25"/>
      <c r="D21" s="26"/>
      <c r="F21" s="7"/>
      <c r="G21" s="25">
        <v>23.96</v>
      </c>
      <c r="H21" s="25"/>
      <c r="I21" s="26"/>
      <c r="K21" s="7"/>
      <c r="L21" s="25"/>
      <c r="M21" s="25"/>
      <c r="N21" s="32"/>
      <c r="O21" s="32"/>
      <c r="P21" s="32"/>
      <c r="Q21" s="35"/>
      <c r="R21" s="35"/>
    </row>
    <row r="22" spans="1:18" s="16" customFormat="1" ht="15">
      <c r="A22" s="8"/>
      <c r="B22" s="28">
        <v>21.35</v>
      </c>
      <c r="C22" s="28"/>
      <c r="D22" s="29"/>
      <c r="F22" s="8"/>
      <c r="G22" s="28">
        <v>24.04</v>
      </c>
      <c r="H22" s="28"/>
      <c r="I22" s="29"/>
      <c r="J22" s="30"/>
      <c r="K22" s="8"/>
      <c r="L22" s="28"/>
      <c r="M22" s="28"/>
      <c r="N22" s="33"/>
      <c r="O22" s="33"/>
      <c r="P22" s="33"/>
      <c r="Q22" s="36"/>
      <c r="R22" s="36"/>
    </row>
    <row r="23" spans="1:18">
      <c r="C23" s="1"/>
      <c r="D23" s="1"/>
      <c r="G23" s="1"/>
      <c r="H23" s="2"/>
      <c r="I23" s="2"/>
      <c r="J23" s="2"/>
      <c r="K23" s="2"/>
    </row>
    <row r="24" spans="1:18">
      <c r="A24" s="2"/>
      <c r="B24" s="2"/>
      <c r="C24" s="1"/>
      <c r="D24" s="1"/>
      <c r="G24" s="1"/>
      <c r="H24" s="2"/>
      <c r="I24" s="2"/>
      <c r="J24" s="2"/>
      <c r="K24" s="2"/>
    </row>
  </sheetData>
  <mergeCells count="10">
    <mergeCell ref="N5:N13"/>
    <mergeCell ref="N14:N22"/>
    <mergeCell ref="Q5:Q13"/>
    <mergeCell ref="R5:R13"/>
    <mergeCell ref="Q14:Q22"/>
    <mergeCell ref="R14:R22"/>
    <mergeCell ref="O5:O13"/>
    <mergeCell ref="O14:O22"/>
    <mergeCell ref="P5:P13"/>
    <mergeCell ref="P14:P22"/>
  </mergeCells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2015-10-07T08:13:13Z</dcterms:created>
  <dcterms:modified xsi:type="dcterms:W3CDTF">2015-10-09T18:33:17Z</dcterms:modified>
</cp:coreProperties>
</file>