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1440" yWindow="1480" windowWidth="18920" windowHeight="658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1" l="1"/>
  <c r="E17" i="1"/>
  <c r="D16" i="1"/>
  <c r="E16" i="1"/>
  <c r="D15" i="1"/>
  <c r="E15" i="1"/>
  <c r="D14" i="1"/>
  <c r="E14" i="1"/>
  <c r="D13" i="1"/>
  <c r="E13" i="1"/>
  <c r="D12" i="1"/>
  <c r="E12" i="1"/>
  <c r="D11" i="1"/>
  <c r="E11" i="1"/>
  <c r="D10" i="1"/>
  <c r="E10" i="1"/>
  <c r="D9" i="1"/>
  <c r="E9" i="1"/>
  <c r="D8" i="1"/>
  <c r="E8" i="1"/>
  <c r="D7" i="1"/>
  <c r="E7" i="1"/>
  <c r="D6" i="1"/>
  <c r="E6" i="1"/>
  <c r="G6" i="1"/>
  <c r="H6" i="1"/>
  <c r="F6" i="1"/>
  <c r="J6" i="1"/>
  <c r="I6" i="1"/>
  <c r="F15" i="1"/>
  <c r="I15" i="1"/>
  <c r="G15" i="1"/>
  <c r="H15" i="1"/>
  <c r="J15" i="1"/>
  <c r="F9" i="1"/>
  <c r="I9" i="1"/>
  <c r="G9" i="1"/>
  <c r="H9" i="1"/>
  <c r="J9" i="1"/>
  <c r="G12" i="1"/>
  <c r="H12" i="1"/>
  <c r="J12" i="1"/>
  <c r="F12" i="1"/>
  <c r="I12" i="1"/>
</calcChain>
</file>

<file path=xl/sharedStrings.xml><?xml version="1.0" encoding="utf-8"?>
<sst xmlns="http://schemas.openxmlformats.org/spreadsheetml/2006/main" count="24" uniqueCount="23">
  <si>
    <t>Experiment</t>
  </si>
  <si>
    <t>Gapdh</t>
  </si>
  <si>
    <t>ΔCt</t>
  </si>
  <si>
    <t>Fold change</t>
  </si>
  <si>
    <t>Average</t>
  </si>
  <si>
    <t>PCT1</t>
  </si>
  <si>
    <t>PCT2</t>
  </si>
  <si>
    <t>PCT3</t>
  </si>
  <si>
    <t>PST1</t>
  </si>
  <si>
    <t>PST2</t>
  </si>
  <si>
    <t>PST3</t>
  </si>
  <si>
    <t>TAL1</t>
  </si>
  <si>
    <t>TAL2</t>
  </si>
  <si>
    <t>TAL3</t>
  </si>
  <si>
    <t>CD1</t>
  </si>
  <si>
    <t>CD2</t>
  </si>
  <si>
    <t>CD3</t>
  </si>
  <si>
    <t>Prss8</t>
  </si>
  <si>
    <t>% to PCT</t>
  </si>
  <si>
    <r>
      <t xml:space="preserve">Transcript level of </t>
    </r>
    <r>
      <rPr>
        <b/>
        <i/>
        <sz val="12"/>
        <color theme="1"/>
        <rFont val="Calibri"/>
        <family val="2"/>
        <scheme val="minor"/>
      </rPr>
      <t>Prss8</t>
    </r>
    <r>
      <rPr>
        <b/>
        <sz val="12"/>
        <color theme="1"/>
        <rFont val="Calibri"/>
        <family val="2"/>
        <scheme val="minor"/>
      </rPr>
      <t xml:space="preserve"> in microdissected nephron segments</t>
    </r>
  </si>
  <si>
    <t>Figure 7- Figure Supplement 2A</t>
  </si>
  <si>
    <t>s.e.m.</t>
  </si>
  <si>
    <t>s.d.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</si>
</sst>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/>
    <xf numFmtId="0" fontId="3" fillId="0" borderId="0" xfId="0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0" fontId="3" fillId="0" borderId="1" xfId="0" applyFont="1" applyFill="1" applyBorder="1"/>
    <xf numFmtId="0" fontId="3" fillId="0" borderId="2" xfId="0" applyFont="1" applyFill="1" applyBorder="1"/>
    <xf numFmtId="0" fontId="3" fillId="3" borderId="3" xfId="0" applyFont="1" applyFill="1" applyBorder="1"/>
    <xf numFmtId="2" fontId="0" fillId="3" borderId="3" xfId="0" applyNumberFormat="1" applyFill="1" applyBorder="1"/>
    <xf numFmtId="0" fontId="0" fillId="3" borderId="3" xfId="0" applyFill="1" applyBorder="1"/>
    <xf numFmtId="0" fontId="3" fillId="3" borderId="5" xfId="0" applyFont="1" applyFill="1" applyBorder="1"/>
    <xf numFmtId="2" fontId="0" fillId="3" borderId="5" xfId="0" applyNumberFormat="1" applyFill="1" applyBorder="1"/>
    <xf numFmtId="0" fontId="0" fillId="3" borderId="5" xfId="0" applyFill="1" applyBorder="1"/>
    <xf numFmtId="0" fontId="3" fillId="4" borderId="3" xfId="0" applyFont="1" applyFill="1" applyBorder="1"/>
    <xf numFmtId="2" fontId="0" fillId="4" borderId="3" xfId="0" applyNumberFormat="1" applyFill="1" applyBorder="1"/>
    <xf numFmtId="0" fontId="0" fillId="4" borderId="3" xfId="0" applyFill="1" applyBorder="1"/>
    <xf numFmtId="0" fontId="3" fillId="4" borderId="5" xfId="0" applyFont="1" applyFill="1" applyBorder="1"/>
    <xf numFmtId="2" fontId="0" fillId="4" borderId="5" xfId="0" applyNumberFormat="1" applyFill="1" applyBorder="1"/>
    <xf numFmtId="0" fontId="0" fillId="4" borderId="5" xfId="0" applyFill="1" applyBorder="1"/>
    <xf numFmtId="0" fontId="3" fillId="5" borderId="3" xfId="0" applyFont="1" applyFill="1" applyBorder="1"/>
    <xf numFmtId="2" fontId="0" fillId="5" borderId="3" xfId="0" applyNumberFormat="1" applyFill="1" applyBorder="1"/>
    <xf numFmtId="0" fontId="0" fillId="5" borderId="3" xfId="0" applyFill="1" applyBorder="1"/>
    <xf numFmtId="0" fontId="3" fillId="5" borderId="5" xfId="0" applyFont="1" applyFill="1" applyBorder="1"/>
    <xf numFmtId="2" fontId="0" fillId="5" borderId="5" xfId="0" applyNumberFormat="1" applyFill="1" applyBorder="1"/>
    <xf numFmtId="0" fontId="0" fillId="5" borderId="5" xfId="0" applyFill="1" applyBorder="1"/>
    <xf numFmtId="0" fontId="3" fillId="6" borderId="3" xfId="0" applyFont="1" applyFill="1" applyBorder="1"/>
    <xf numFmtId="2" fontId="0" fillId="6" borderId="3" xfId="0" applyNumberFormat="1" applyFill="1" applyBorder="1"/>
    <xf numFmtId="0" fontId="0" fillId="6" borderId="3" xfId="0" applyFill="1" applyBorder="1"/>
    <xf numFmtId="0" fontId="3" fillId="6" borderId="5" xfId="0" applyFont="1" applyFill="1" applyBorder="1"/>
    <xf numFmtId="2" fontId="0" fillId="6" borderId="5" xfId="0" applyNumberFormat="1" applyFill="1" applyBorder="1"/>
    <xf numFmtId="0" fontId="0" fillId="6" borderId="5" xfId="0" applyFill="1" applyBorder="1"/>
    <xf numFmtId="0" fontId="0" fillId="3" borderId="0" xfId="0" applyFill="1"/>
    <xf numFmtId="0" fontId="0" fillId="4" borderId="0" xfId="0" applyFill="1"/>
    <xf numFmtId="0" fontId="3" fillId="0" borderId="0" xfId="0" applyFont="1"/>
    <xf numFmtId="0" fontId="1" fillId="0" borderId="0" xfId="0" applyFont="1"/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O12" sqref="O12"/>
    </sheetView>
  </sheetViews>
  <sheetFormatPr baseColWidth="10" defaultColWidth="8.83203125" defaultRowHeight="14" x14ac:dyDescent="0"/>
  <cols>
    <col min="1" max="1" width="11.6640625" customWidth="1"/>
    <col min="5" max="5" width="10.83203125" customWidth="1"/>
  </cols>
  <sheetData>
    <row r="1" spans="1:10" ht="18">
      <c r="A1" s="1" t="s">
        <v>20</v>
      </c>
    </row>
    <row r="2" spans="1:10" s="34" customFormat="1" ht="15">
      <c r="A2" s="2" t="s">
        <v>0</v>
      </c>
      <c r="B2" s="33" t="s">
        <v>19</v>
      </c>
    </row>
    <row r="5" spans="1:10" ht="15">
      <c r="A5" s="3"/>
      <c r="B5" s="4" t="s">
        <v>17</v>
      </c>
      <c r="C5" s="4" t="s">
        <v>1</v>
      </c>
      <c r="D5" s="5" t="s">
        <v>2</v>
      </c>
      <c r="E5" s="5" t="s">
        <v>3</v>
      </c>
      <c r="F5" s="5" t="s">
        <v>4</v>
      </c>
      <c r="G5" s="5" t="s">
        <v>22</v>
      </c>
      <c r="H5" s="5" t="s">
        <v>21</v>
      </c>
      <c r="I5" s="5" t="s">
        <v>18</v>
      </c>
      <c r="J5" s="6" t="s">
        <v>21</v>
      </c>
    </row>
    <row r="6" spans="1:10" ht="15">
      <c r="A6" s="7" t="s">
        <v>5</v>
      </c>
      <c r="B6" s="31">
        <v>22.53</v>
      </c>
      <c r="C6" s="8">
        <v>19.63</v>
      </c>
      <c r="D6" s="9">
        <f t="shared" ref="D6:D7" si="0">B6-C6</f>
        <v>2.9000000000000021</v>
      </c>
      <c r="E6" s="9">
        <f t="shared" ref="E6:E17" si="1">POWER(2,-D6)</f>
        <v>0.13397168281703645</v>
      </c>
      <c r="F6" s="35">
        <f>AVERAGE(E6:E8)</f>
        <v>0.13587419073079218</v>
      </c>
      <c r="G6" s="35">
        <f>STDEV(E6:E8)</f>
        <v>1.1939673125030331E-2</v>
      </c>
      <c r="H6" s="35">
        <f>G6/SQRT(3)</f>
        <v>6.8933734927724023E-3</v>
      </c>
      <c r="I6" s="38">
        <f>F6/$F$6*100</f>
        <v>100</v>
      </c>
      <c r="J6" s="38">
        <f>H6/$F$6*100</f>
        <v>5.0733501746702272</v>
      </c>
    </row>
    <row r="7" spans="1:10" ht="15">
      <c r="A7" s="7" t="s">
        <v>6</v>
      </c>
      <c r="B7" s="31">
        <v>22.39</v>
      </c>
      <c r="C7" s="8">
        <v>19.39</v>
      </c>
      <c r="D7" s="9">
        <f t="shared" si="0"/>
        <v>3</v>
      </c>
      <c r="E7" s="9">
        <f t="shared" si="1"/>
        <v>0.125</v>
      </c>
      <c r="F7" s="36"/>
      <c r="G7" s="36"/>
      <c r="H7" s="36"/>
      <c r="I7" s="39"/>
      <c r="J7" s="39"/>
    </row>
    <row r="8" spans="1:10" ht="15">
      <c r="A8" s="10" t="s">
        <v>7</v>
      </c>
      <c r="B8" s="12">
        <v>21.49</v>
      </c>
      <c r="C8" s="11">
        <v>18.739999999999998</v>
      </c>
      <c r="D8" s="12">
        <f>B8-C8</f>
        <v>2.75</v>
      </c>
      <c r="E8" s="12">
        <f t="shared" si="1"/>
        <v>0.14865088937534013</v>
      </c>
      <c r="F8" s="37"/>
      <c r="G8" s="37"/>
      <c r="H8" s="37"/>
      <c r="I8" s="40"/>
      <c r="J8" s="40"/>
    </row>
    <row r="9" spans="1:10" ht="15">
      <c r="A9" s="13" t="s">
        <v>8</v>
      </c>
      <c r="B9" s="32">
        <v>22.28</v>
      </c>
      <c r="C9" s="14">
        <v>19.16</v>
      </c>
      <c r="D9" s="15">
        <f t="shared" ref="D9:D17" si="2">B9-C9</f>
        <v>3.120000000000001</v>
      </c>
      <c r="E9" s="15">
        <f t="shared" si="1"/>
        <v>0.1150234563281093</v>
      </c>
      <c r="F9" s="35">
        <f>AVERAGE(E9:E11)</f>
        <v>0.12463188212401188</v>
      </c>
      <c r="G9" s="35">
        <f>STDEV(E9:E11)</f>
        <v>8.7454975336800547E-3</v>
      </c>
      <c r="H9" s="35">
        <f>G9/SQRT(3)</f>
        <v>5.0492153552673877E-3</v>
      </c>
      <c r="I9" s="38">
        <f>F9/$F$6*100</f>
        <v>91.725942545590058</v>
      </c>
      <c r="J9" s="38">
        <f>H9/$F$6*100</f>
        <v>3.7160959915274927</v>
      </c>
    </row>
    <row r="10" spans="1:10" ht="15">
      <c r="A10" s="13" t="s">
        <v>9</v>
      </c>
      <c r="B10" s="32">
        <v>22.13</v>
      </c>
      <c r="C10" s="14">
        <v>19.21</v>
      </c>
      <c r="D10" s="15">
        <f t="shared" si="2"/>
        <v>2.9199999999999982</v>
      </c>
      <c r="E10" s="15">
        <f t="shared" si="1"/>
        <v>0.13212725507017273</v>
      </c>
      <c r="F10" s="36"/>
      <c r="G10" s="36"/>
      <c r="H10" s="36"/>
      <c r="I10" s="39"/>
      <c r="J10" s="39"/>
    </row>
    <row r="11" spans="1:10" ht="15">
      <c r="A11" s="16" t="s">
        <v>10</v>
      </c>
      <c r="B11" s="18">
        <v>22.09</v>
      </c>
      <c r="C11" s="17">
        <v>19.11</v>
      </c>
      <c r="D11" s="18">
        <f t="shared" si="2"/>
        <v>2.9800000000000004</v>
      </c>
      <c r="E11" s="18">
        <f t="shared" si="1"/>
        <v>0.12674493497375364</v>
      </c>
      <c r="F11" s="37"/>
      <c r="G11" s="37"/>
      <c r="H11" s="37"/>
      <c r="I11" s="40"/>
      <c r="J11" s="40"/>
    </row>
    <row r="12" spans="1:10" ht="15">
      <c r="A12" s="19" t="s">
        <v>11</v>
      </c>
      <c r="B12" s="20">
        <v>25.02</v>
      </c>
      <c r="C12" s="20">
        <v>20.11</v>
      </c>
      <c r="D12" s="21">
        <f t="shared" si="2"/>
        <v>4.91</v>
      </c>
      <c r="E12" s="21">
        <f t="shared" si="1"/>
        <v>3.32615682016675E-2</v>
      </c>
      <c r="F12" s="35">
        <f>AVERAGE(E12:E14)</f>
        <v>3.8042905450478649E-2</v>
      </c>
      <c r="G12" s="35">
        <f>STDEV(E12:E14)</f>
        <v>4.581343607585526E-3</v>
      </c>
      <c r="H12" s="35">
        <f>G12/SQRT(3)</f>
        <v>2.6450399650896749E-3</v>
      </c>
      <c r="I12" s="38">
        <f>F12/$F$6*100</f>
        <v>27.998625232552911</v>
      </c>
      <c r="J12" s="38">
        <f>H12/$F$6*100</f>
        <v>1.9466831418560557</v>
      </c>
    </row>
    <row r="13" spans="1:10" ht="15">
      <c r="A13" s="19" t="s">
        <v>12</v>
      </c>
      <c r="B13" s="20">
        <v>25.2</v>
      </c>
      <c r="C13" s="20">
        <v>20.5</v>
      </c>
      <c r="D13" s="21">
        <f t="shared" si="2"/>
        <v>4.6999999999999993</v>
      </c>
      <c r="E13" s="21">
        <f t="shared" si="1"/>
        <v>3.8473262917028649E-2</v>
      </c>
      <c r="F13" s="36"/>
      <c r="G13" s="36"/>
      <c r="H13" s="36"/>
      <c r="I13" s="39"/>
      <c r="J13" s="39"/>
    </row>
    <row r="14" spans="1:10" ht="15">
      <c r="A14" s="22" t="s">
        <v>13</v>
      </c>
      <c r="B14" s="23">
        <v>24.63</v>
      </c>
      <c r="C14" s="23">
        <v>20.07</v>
      </c>
      <c r="D14" s="24">
        <f t="shared" si="2"/>
        <v>4.5599999999999987</v>
      </c>
      <c r="E14" s="24">
        <f t="shared" si="1"/>
        <v>4.2393885232739792E-2</v>
      </c>
      <c r="F14" s="37"/>
      <c r="G14" s="37"/>
      <c r="H14" s="37"/>
      <c r="I14" s="40"/>
      <c r="J14" s="40"/>
    </row>
    <row r="15" spans="1:10" ht="15">
      <c r="A15" s="25" t="s">
        <v>14</v>
      </c>
      <c r="B15" s="26">
        <v>31.13</v>
      </c>
      <c r="C15" s="26">
        <v>25.35</v>
      </c>
      <c r="D15" s="27">
        <f t="shared" si="2"/>
        <v>5.7799999999999976</v>
      </c>
      <c r="E15" s="27">
        <f t="shared" si="1"/>
        <v>1.8198962288569657E-2</v>
      </c>
      <c r="F15" s="35">
        <f>AVERAGE(E15:E17)</f>
        <v>4.8776956929490238E-2</v>
      </c>
      <c r="G15" s="35">
        <f>STDEV(E15:E17)</f>
        <v>2.6556562574046951E-2</v>
      </c>
      <c r="H15" s="35">
        <f>G15/SQRT(3)</f>
        <v>1.533243855087715E-2</v>
      </c>
      <c r="I15" s="38">
        <f>F15/$F$6*100</f>
        <v>35.898618175494505</v>
      </c>
      <c r="J15" s="38">
        <f>H15/$F$6*100</f>
        <v>11.284290613553932</v>
      </c>
    </row>
    <row r="16" spans="1:10" ht="15">
      <c r="A16" s="25" t="s">
        <v>15</v>
      </c>
      <c r="B16" s="26">
        <v>23.23</v>
      </c>
      <c r="C16" s="26">
        <v>19.22</v>
      </c>
      <c r="D16" s="27">
        <f t="shared" si="2"/>
        <v>4.0100000000000016</v>
      </c>
      <c r="E16" s="27">
        <f t="shared" si="1"/>
        <v>6.2068280964814683E-2</v>
      </c>
      <c r="F16" s="36"/>
      <c r="G16" s="36"/>
      <c r="H16" s="36"/>
      <c r="I16" s="39"/>
      <c r="J16" s="39"/>
    </row>
    <row r="17" spans="1:10" ht="15">
      <c r="A17" s="28" t="s">
        <v>16</v>
      </c>
      <c r="B17" s="29">
        <v>23.36</v>
      </c>
      <c r="C17" s="29">
        <v>19.440000000000001</v>
      </c>
      <c r="D17" s="30">
        <f t="shared" si="2"/>
        <v>3.9199999999999982</v>
      </c>
      <c r="E17" s="30">
        <f t="shared" si="1"/>
        <v>6.6063627535086364E-2</v>
      </c>
      <c r="F17" s="37"/>
      <c r="G17" s="37"/>
      <c r="H17" s="37"/>
      <c r="I17" s="40"/>
      <c r="J17" s="40"/>
    </row>
  </sheetData>
  <mergeCells count="20">
    <mergeCell ref="I15:I17"/>
    <mergeCell ref="J15:J17"/>
    <mergeCell ref="F15:F17"/>
    <mergeCell ref="G15:G17"/>
    <mergeCell ref="H15:H17"/>
    <mergeCell ref="F9:F11"/>
    <mergeCell ref="G9:G11"/>
    <mergeCell ref="H9:H11"/>
    <mergeCell ref="I9:I11"/>
    <mergeCell ref="J9:J11"/>
    <mergeCell ref="F12:F14"/>
    <mergeCell ref="G12:G14"/>
    <mergeCell ref="H12:H14"/>
    <mergeCell ref="I12:I14"/>
    <mergeCell ref="J12:J14"/>
    <mergeCell ref="F6:F8"/>
    <mergeCell ref="G6:G8"/>
    <mergeCell ref="H6:H8"/>
    <mergeCell ref="I6:I8"/>
    <mergeCell ref="J6:J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2015-10-09T16:16:11Z</dcterms:created>
  <dcterms:modified xsi:type="dcterms:W3CDTF">2015-10-09T18:34:37Z</dcterms:modified>
</cp:coreProperties>
</file>