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 activeTab="1"/>
  </bookViews>
  <sheets>
    <sheet name="R1 R2 IP Gel" sheetId="10" r:id="rId1"/>
    <sheet name="pSmad" sheetId="1" r:id="rId2"/>
    <sheet name="pSmad stats" sheetId="7" r:id="rId3"/>
  </sheets>
  <calcPr calcId="145621"/>
</workbook>
</file>

<file path=xl/calcChain.xml><?xml version="1.0" encoding="utf-8"?>
<calcChain xmlns="http://schemas.openxmlformats.org/spreadsheetml/2006/main">
  <c r="I15" i="10" l="1"/>
  <c r="J15" i="10" s="1"/>
  <c r="I14" i="10"/>
  <c r="J14" i="10" s="1"/>
  <c r="I18" i="10"/>
  <c r="I17" i="10"/>
  <c r="J17" i="10" s="1"/>
  <c r="I12" i="10"/>
  <c r="I11" i="10"/>
  <c r="J11" i="10" s="1"/>
  <c r="I9" i="10"/>
  <c r="I6" i="10"/>
  <c r="J6" i="10" s="1"/>
  <c r="I5" i="10"/>
  <c r="J5" i="10" s="1"/>
  <c r="I8" i="10"/>
  <c r="J8" i="10" s="1"/>
  <c r="J9" i="10" l="1"/>
  <c r="M5" i="10" s="1"/>
  <c r="J12" i="10"/>
  <c r="J18" i="10"/>
  <c r="N4" i="10"/>
  <c r="N5" i="10"/>
  <c r="M4" i="10"/>
  <c r="G21" i="1"/>
  <c r="G22" i="1"/>
  <c r="G16" i="1"/>
  <c r="F33" i="1"/>
  <c r="F32" i="1"/>
  <c r="F31" i="1"/>
  <c r="F30" i="1"/>
  <c r="F29" i="1"/>
  <c r="F28" i="1"/>
  <c r="G28" i="1" s="1"/>
  <c r="F25" i="1"/>
  <c r="G25" i="1" s="1"/>
  <c r="F24" i="1"/>
  <c r="G24" i="1" s="1"/>
  <c r="F23" i="1"/>
  <c r="G23" i="1" s="1"/>
  <c r="F22" i="1"/>
  <c r="F21" i="1"/>
  <c r="F20" i="1"/>
  <c r="G20" i="1" s="1"/>
  <c r="F17" i="1"/>
  <c r="G17" i="1" s="1"/>
  <c r="F16" i="1"/>
  <c r="F15" i="1"/>
  <c r="G15" i="1" s="1"/>
  <c r="F14" i="1"/>
  <c r="G14" i="1" s="1"/>
  <c r="F13" i="1"/>
  <c r="G13" i="1" s="1"/>
  <c r="F12" i="1"/>
  <c r="G12" i="1" s="1"/>
  <c r="F9" i="1"/>
  <c r="F8" i="1"/>
  <c r="F7" i="1"/>
  <c r="G7" i="1" s="1"/>
  <c r="F6" i="1"/>
  <c r="G6" i="1" s="1"/>
  <c r="F5" i="1"/>
  <c r="G5" i="1" s="1"/>
  <c r="F4" i="1"/>
  <c r="G4" i="1" s="1"/>
  <c r="M4" i="1" l="1"/>
  <c r="L4" i="1"/>
  <c r="L6" i="1"/>
  <c r="M6" i="1"/>
  <c r="M7" i="1"/>
  <c r="G9" i="1"/>
  <c r="G30" i="1"/>
  <c r="G8" i="1"/>
  <c r="G29" i="1"/>
  <c r="L5" i="1" s="1"/>
  <c r="G31" i="1"/>
  <c r="G32" i="1"/>
  <c r="G33" i="1"/>
  <c r="L8" i="1" l="1"/>
  <c r="M8" i="1"/>
  <c r="M9" i="1"/>
  <c r="L9" i="1"/>
  <c r="M5" i="1"/>
  <c r="L7" i="1"/>
</calcChain>
</file>

<file path=xl/sharedStrings.xml><?xml version="1.0" encoding="utf-8"?>
<sst xmlns="http://schemas.openxmlformats.org/spreadsheetml/2006/main" count="92" uniqueCount="35">
  <si>
    <t>pSmad</t>
  </si>
  <si>
    <t>b-actin</t>
  </si>
  <si>
    <t>N</t>
  </si>
  <si>
    <t>P</t>
  </si>
  <si>
    <t>P+T</t>
  </si>
  <si>
    <t>0.5 + T</t>
  </si>
  <si>
    <t>16+T</t>
  </si>
  <si>
    <t>Average</t>
  </si>
  <si>
    <t>Variance</t>
  </si>
  <si>
    <t>df</t>
  </si>
  <si>
    <t>t-Test: Two-Sample Assuming Equal Variances</t>
  </si>
  <si>
    <t>Mean</t>
  </si>
  <si>
    <t>Observations</t>
  </si>
  <si>
    <t>Pooled Variance</t>
  </si>
  <si>
    <t>Hypothesized Mean Difference</t>
  </si>
  <si>
    <t>t Stat</t>
  </si>
  <si>
    <t>P(T&lt;=t) one-tail</t>
  </si>
  <si>
    <t>t Critical one-tail</t>
  </si>
  <si>
    <t>P(T&lt;=t) two-tail</t>
  </si>
  <si>
    <t>t Critical two-tail</t>
  </si>
  <si>
    <t>Plastic</t>
  </si>
  <si>
    <t>0.5 kPa</t>
  </si>
  <si>
    <t>0.5 kPa + T</t>
  </si>
  <si>
    <t>reject null hypothesis</t>
  </si>
  <si>
    <t>p &lt; 0.05</t>
  </si>
  <si>
    <t>Myc IP</t>
  </si>
  <si>
    <t>Control</t>
  </si>
  <si>
    <t>5 Bio Reps</t>
  </si>
  <si>
    <t>Std Dev</t>
  </si>
  <si>
    <t>Myc/Control</t>
  </si>
  <si>
    <t>Norm to Plastic</t>
  </si>
  <si>
    <t>FIGURE 7C, pSmad</t>
  </si>
  <si>
    <t>FIGURE 7B, R1 R2 Co-IP on Gels</t>
  </si>
  <si>
    <t>pSmad/b-actin</t>
  </si>
  <si>
    <t>4 Bio Reps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</si>
</sst>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3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topLeftCell="B1" workbookViewId="0">
      <selection activeCell="G28" sqref="G28"/>
    </sheetView>
  </sheetViews>
  <sheetFormatPr defaultRowHeight="15" x14ac:dyDescent="0.25"/>
  <cols>
    <col min="9" max="9" width="12" bestFit="1" customWidth="1"/>
    <col min="10" max="10" width="14.5703125" bestFit="1" customWidth="1"/>
    <col min="12" max="12" width="10" bestFit="1" customWidth="1"/>
    <col min="16" max="16" width="42.5703125" bestFit="1" customWidth="1"/>
    <col min="17" max="17" width="12.7109375" bestFit="1" customWidth="1"/>
    <col min="18" max="18" width="12" bestFit="1" customWidth="1"/>
  </cols>
  <sheetData>
    <row r="1" spans="1:18" x14ac:dyDescent="0.25">
      <c r="B1" s="8" t="s">
        <v>32</v>
      </c>
      <c r="C1" s="8"/>
      <c r="D1" s="8"/>
    </row>
    <row r="2" spans="1:18" x14ac:dyDescent="0.25">
      <c r="P2" t="s">
        <v>10</v>
      </c>
    </row>
    <row r="3" spans="1:18" ht="15.75" thickBot="1" x14ac:dyDescent="0.3">
      <c r="A3" t="s">
        <v>2</v>
      </c>
      <c r="L3" t="s">
        <v>27</v>
      </c>
      <c r="M3" t="s">
        <v>7</v>
      </c>
      <c r="N3" t="s">
        <v>28</v>
      </c>
    </row>
    <row r="4" spans="1:18" x14ac:dyDescent="0.25">
      <c r="D4" t="s">
        <v>25</v>
      </c>
      <c r="G4" t="s">
        <v>26</v>
      </c>
      <c r="I4" t="s">
        <v>29</v>
      </c>
      <c r="J4" t="s">
        <v>30</v>
      </c>
      <c r="L4" s="7" t="s">
        <v>3</v>
      </c>
      <c r="M4">
        <f>AVERAGE(J5,J8,J11,J14,J17)</f>
        <v>1</v>
      </c>
      <c r="N4">
        <f>STDEV(J5,J8,J11,J14,J17)</f>
        <v>0</v>
      </c>
      <c r="P4" s="5"/>
      <c r="Q4" s="5" t="s">
        <v>20</v>
      </c>
      <c r="R4" s="5" t="s">
        <v>21</v>
      </c>
    </row>
    <row r="5" spans="1:18" x14ac:dyDescent="0.25">
      <c r="A5">
        <v>1</v>
      </c>
      <c r="B5" s="7" t="s">
        <v>3</v>
      </c>
      <c r="C5">
        <v>1</v>
      </c>
      <c r="D5">
        <v>4114.7610000000004</v>
      </c>
      <c r="F5">
        <v>1</v>
      </c>
      <c r="G5">
        <v>1107.8610000000001</v>
      </c>
      <c r="I5">
        <f>D5/G5</f>
        <v>3.7141491577011916</v>
      </c>
      <c r="J5">
        <f>I5/$I$5</f>
        <v>1</v>
      </c>
      <c r="L5" s="7">
        <v>0.5</v>
      </c>
      <c r="M5">
        <f>AVERAGE(J6,J9,J12,J15,J18)</f>
        <v>1.5502056679409195</v>
      </c>
      <c r="N5">
        <f>STDEV(J6,J9,J12,J15,J18)</f>
        <v>0.52558358339656308</v>
      </c>
      <c r="P5" s="3" t="s">
        <v>11</v>
      </c>
      <c r="Q5" s="3">
        <v>1</v>
      </c>
      <c r="R5" s="3">
        <v>1.5502056679409195</v>
      </c>
    </row>
    <row r="6" spans="1:18" x14ac:dyDescent="0.25">
      <c r="B6" s="7">
        <v>0.5</v>
      </c>
      <c r="C6">
        <v>2</v>
      </c>
      <c r="D6">
        <v>9627.8819999999996</v>
      </c>
      <c r="F6">
        <v>2</v>
      </c>
      <c r="G6">
        <v>1097.104</v>
      </c>
      <c r="I6">
        <f>D6/G6</f>
        <v>8.7757240881447878</v>
      </c>
      <c r="J6">
        <f>I6/$I$5</f>
        <v>2.3627818150352287</v>
      </c>
      <c r="P6" s="3" t="s">
        <v>8</v>
      </c>
      <c r="Q6" s="3">
        <v>0</v>
      </c>
      <c r="R6" s="3">
        <v>0.27623810313597197</v>
      </c>
    </row>
    <row r="7" spans="1:18" x14ac:dyDescent="0.25">
      <c r="P7" s="3" t="s">
        <v>12</v>
      </c>
      <c r="Q7" s="3">
        <v>5</v>
      </c>
      <c r="R7" s="3">
        <v>5</v>
      </c>
    </row>
    <row r="8" spans="1:18" x14ac:dyDescent="0.25">
      <c r="A8">
        <v>2</v>
      </c>
      <c r="B8" s="7" t="s">
        <v>3</v>
      </c>
      <c r="C8">
        <v>1</v>
      </c>
      <c r="D8">
        <v>6128.518</v>
      </c>
      <c r="F8">
        <v>1</v>
      </c>
      <c r="G8">
        <v>714.30499999999995</v>
      </c>
      <c r="I8">
        <f>D8/G8</f>
        <v>8.5796935482741965</v>
      </c>
      <c r="J8">
        <f>I8/$I$8</f>
        <v>1</v>
      </c>
      <c r="P8" s="3" t="s">
        <v>13</v>
      </c>
      <c r="Q8" s="3">
        <v>0.13811905156798598</v>
      </c>
      <c r="R8" s="3"/>
    </row>
    <row r="9" spans="1:18" x14ac:dyDescent="0.25">
      <c r="B9" s="7">
        <v>0.5</v>
      </c>
      <c r="C9">
        <v>2</v>
      </c>
      <c r="D9">
        <v>7865.7110000000002</v>
      </c>
      <c r="F9">
        <v>2</v>
      </c>
      <c r="G9">
        <v>904.447</v>
      </c>
      <c r="I9">
        <f>D9/G9</f>
        <v>8.6967074908756405</v>
      </c>
      <c r="J9">
        <f>I9/$I$8</f>
        <v>1.0136384757734129</v>
      </c>
      <c r="P9" s="3" t="s">
        <v>14</v>
      </c>
      <c r="Q9" s="3">
        <v>0</v>
      </c>
      <c r="R9" s="3"/>
    </row>
    <row r="10" spans="1:18" x14ac:dyDescent="0.25">
      <c r="P10" s="3" t="s">
        <v>9</v>
      </c>
      <c r="Q10" s="3">
        <v>8</v>
      </c>
      <c r="R10" s="3"/>
    </row>
    <row r="11" spans="1:18" x14ac:dyDescent="0.25">
      <c r="A11">
        <v>3</v>
      </c>
      <c r="B11" s="7" t="s">
        <v>3</v>
      </c>
      <c r="C11">
        <v>1</v>
      </c>
      <c r="D11">
        <v>4796.3680000000004</v>
      </c>
      <c r="F11">
        <v>1</v>
      </c>
      <c r="G11">
        <v>7268.915</v>
      </c>
      <c r="I11">
        <f>D11/G11</f>
        <v>0.65984648327845363</v>
      </c>
      <c r="J11">
        <f>I11/$I$11</f>
        <v>1</v>
      </c>
      <c r="P11" s="3" t="s">
        <v>15</v>
      </c>
      <c r="Q11" s="3">
        <v>-2.3408213536100679</v>
      </c>
      <c r="R11" s="3"/>
    </row>
    <row r="12" spans="1:18" x14ac:dyDescent="0.25">
      <c r="B12" s="7">
        <v>0.5</v>
      </c>
      <c r="C12">
        <v>2</v>
      </c>
      <c r="D12">
        <v>8466.66</v>
      </c>
      <c r="F12">
        <v>2</v>
      </c>
      <c r="G12">
        <v>8035.451</v>
      </c>
      <c r="I12">
        <f>D12/G12</f>
        <v>1.0536633226933996</v>
      </c>
      <c r="J12">
        <f>I12/$I$11</f>
        <v>1.596831004475864</v>
      </c>
      <c r="P12" s="3" t="s">
        <v>16</v>
      </c>
      <c r="Q12" s="3">
        <v>2.3677466209826092E-2</v>
      </c>
      <c r="R12" s="3"/>
    </row>
    <row r="13" spans="1:18" x14ac:dyDescent="0.25">
      <c r="P13" s="3" t="s">
        <v>17</v>
      </c>
      <c r="Q13" s="3">
        <v>1.8595480375308981</v>
      </c>
      <c r="R13" s="3"/>
    </row>
    <row r="14" spans="1:18" x14ac:dyDescent="0.25">
      <c r="A14">
        <v>4</v>
      </c>
      <c r="B14" s="7" t="s">
        <v>3</v>
      </c>
      <c r="C14">
        <v>1</v>
      </c>
      <c r="D14">
        <v>9025.7610000000004</v>
      </c>
      <c r="F14">
        <v>1</v>
      </c>
      <c r="G14">
        <v>10739.974</v>
      </c>
      <c r="I14">
        <f>D14/G14</f>
        <v>0.84038946462998887</v>
      </c>
      <c r="J14">
        <f>I14/$I$14</f>
        <v>1</v>
      </c>
      <c r="P14" s="3" t="s">
        <v>18</v>
      </c>
      <c r="Q14" s="3">
        <v>4.7354932419652183E-2</v>
      </c>
      <c r="R14" s="3"/>
    </row>
    <row r="15" spans="1:18" ht="15.75" thickBot="1" x14ac:dyDescent="0.3">
      <c r="B15" s="7">
        <v>0.5</v>
      </c>
      <c r="C15">
        <v>2</v>
      </c>
      <c r="D15">
        <v>10546.882</v>
      </c>
      <c r="F15">
        <v>2</v>
      </c>
      <c r="G15">
        <v>10796.146000000001</v>
      </c>
      <c r="I15">
        <f>D15/G15</f>
        <v>0.9769117609191279</v>
      </c>
      <c r="J15">
        <f>I15/$I$14</f>
        <v>1.1624512229567845</v>
      </c>
      <c r="P15" s="4" t="s">
        <v>19</v>
      </c>
      <c r="Q15" s="4">
        <v>2.3060041352041671</v>
      </c>
      <c r="R15" s="4"/>
    </row>
    <row r="17" spans="1:16" x14ac:dyDescent="0.25">
      <c r="A17">
        <v>5</v>
      </c>
      <c r="B17" s="7" t="s">
        <v>3</v>
      </c>
      <c r="C17">
        <v>1</v>
      </c>
      <c r="D17">
        <v>3191.2249999999999</v>
      </c>
      <c r="F17">
        <v>1</v>
      </c>
      <c r="G17">
        <v>1045.6479999999999</v>
      </c>
      <c r="I17">
        <f>D17/G17</f>
        <v>3.051911350664851</v>
      </c>
      <c r="J17">
        <f>I17/$I$17</f>
        <v>1</v>
      </c>
    </row>
    <row r="18" spans="1:16" x14ac:dyDescent="0.25">
      <c r="B18" s="7">
        <v>0.5</v>
      </c>
      <c r="C18">
        <v>2</v>
      </c>
      <c r="D18">
        <v>6764.8819999999996</v>
      </c>
      <c r="F18">
        <v>2</v>
      </c>
      <c r="G18">
        <v>1372.2339999999999</v>
      </c>
      <c r="I18">
        <f>D18/G18</f>
        <v>4.9298312095458936</v>
      </c>
      <c r="J18">
        <f>I18/$I$17</f>
        <v>1.6153258214633077</v>
      </c>
      <c r="P18" s="6" t="s">
        <v>23</v>
      </c>
    </row>
    <row r="19" spans="1:16" x14ac:dyDescent="0.25">
      <c r="P19" s="6" t="s">
        <v>24</v>
      </c>
    </row>
  </sheetData>
  <mergeCells count="1">
    <mergeCell ref="B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workbookViewId="0">
      <selection activeCell="N17" sqref="N17"/>
    </sheetView>
  </sheetViews>
  <sheetFormatPr defaultRowHeight="15" x14ac:dyDescent="0.25"/>
  <cols>
    <col min="3" max="3" width="10" bestFit="1" customWidth="1"/>
    <col min="6" max="6" width="14.140625" bestFit="1" customWidth="1"/>
    <col min="7" max="7" width="14.5703125" bestFit="1" customWidth="1"/>
    <col min="11" max="11" width="10" bestFit="1" customWidth="1"/>
    <col min="14" max="14" width="9.5703125" bestFit="1" customWidth="1"/>
  </cols>
  <sheetData>
    <row r="1" spans="1:13" x14ac:dyDescent="0.25">
      <c r="A1" s="8" t="s">
        <v>31</v>
      </c>
      <c r="B1" s="8"/>
      <c r="C1" s="8"/>
    </row>
    <row r="3" spans="1:13" x14ac:dyDescent="0.25">
      <c r="A3" t="s">
        <v>2</v>
      </c>
      <c r="C3" t="s">
        <v>0</v>
      </c>
      <c r="D3" t="s">
        <v>1</v>
      </c>
      <c r="F3" t="s">
        <v>33</v>
      </c>
      <c r="G3" t="s">
        <v>30</v>
      </c>
      <c r="K3" s="1" t="s">
        <v>34</v>
      </c>
      <c r="L3" t="s">
        <v>7</v>
      </c>
      <c r="M3" t="s">
        <v>28</v>
      </c>
    </row>
    <row r="4" spans="1:13" x14ac:dyDescent="0.25">
      <c r="A4">
        <v>1</v>
      </c>
      <c r="B4" s="2" t="s">
        <v>3</v>
      </c>
      <c r="C4">
        <v>3296.518</v>
      </c>
      <c r="D4">
        <v>2802.627</v>
      </c>
      <c r="F4">
        <f>C4/D4</f>
        <v>1.1762243066951115</v>
      </c>
      <c r="G4">
        <f>F4/$F$4</f>
        <v>1</v>
      </c>
      <c r="K4" s="2" t="s">
        <v>3</v>
      </c>
      <c r="L4">
        <f>AVERAGE(G4,G12,G20,G28)</f>
        <v>1</v>
      </c>
      <c r="M4">
        <f>STDEV(G4,G12,G20,G28)</f>
        <v>0</v>
      </c>
    </row>
    <row r="5" spans="1:13" x14ac:dyDescent="0.25">
      <c r="B5" s="2" t="s">
        <v>4</v>
      </c>
      <c r="C5">
        <v>4362.4470000000001</v>
      </c>
      <c r="D5">
        <v>2840.5059999999999</v>
      </c>
      <c r="F5">
        <f t="shared" ref="F5:F9" si="0">C5/D5</f>
        <v>1.5357992554847624</v>
      </c>
      <c r="G5">
        <f t="shared" ref="G5:G9" si="1">F5/$F$4</f>
        <v>1.3057027020636602</v>
      </c>
      <c r="K5" s="2" t="s">
        <v>4</v>
      </c>
      <c r="L5">
        <f>AVERAGE(G5,G13,G21,G29)</f>
        <v>1.5703651614257563</v>
      </c>
      <c r="M5">
        <f>STDEV(G5,G13,G21,G29)</f>
        <v>0.51935127255418567</v>
      </c>
    </row>
    <row r="6" spans="1:13" x14ac:dyDescent="0.25">
      <c r="B6" s="2">
        <v>0.5</v>
      </c>
      <c r="C6">
        <v>5121.0330000000004</v>
      </c>
      <c r="D6">
        <v>2227.0920000000001</v>
      </c>
      <c r="F6">
        <f t="shared" si="0"/>
        <v>2.2994258881087983</v>
      </c>
      <c r="G6">
        <f t="shared" si="1"/>
        <v>1.9549212467557273</v>
      </c>
      <c r="K6" s="2">
        <v>0.5</v>
      </c>
      <c r="L6">
        <f>AVERAGE(G6,G14,G22,G30)</f>
        <v>1.7737603624835501</v>
      </c>
      <c r="M6">
        <f>STDEV(G6,G14,G22,G30)</f>
        <v>0.22193543165220148</v>
      </c>
    </row>
    <row r="7" spans="1:13" x14ac:dyDescent="0.25">
      <c r="B7" s="2" t="s">
        <v>5</v>
      </c>
      <c r="C7">
        <v>5903.1540000000005</v>
      </c>
      <c r="D7">
        <v>2224.2130000000002</v>
      </c>
      <c r="F7">
        <f t="shared" si="0"/>
        <v>2.654041676763871</v>
      </c>
      <c r="G7">
        <f t="shared" si="1"/>
        <v>2.2564077800951479</v>
      </c>
      <c r="K7" s="2" t="s">
        <v>5</v>
      </c>
      <c r="L7">
        <f>AVERAGE(G7,G15,G23,G31)</f>
        <v>2.1527239377918654</v>
      </c>
      <c r="M7">
        <f>STDEV(G7,G15,G23,G31)</f>
        <v>0.33465288103708546</v>
      </c>
    </row>
    <row r="8" spans="1:13" x14ac:dyDescent="0.25">
      <c r="B8" s="2">
        <v>16</v>
      </c>
      <c r="C8">
        <v>4762.6189999999997</v>
      </c>
      <c r="D8">
        <v>2077.971</v>
      </c>
      <c r="F8">
        <f t="shared" si="0"/>
        <v>2.2919564325007422</v>
      </c>
      <c r="G8">
        <f t="shared" si="1"/>
        <v>1.9485708801075126</v>
      </c>
      <c r="K8" s="2">
        <v>16</v>
      </c>
      <c r="L8">
        <f>AVERAGE(G8,G16,G24,G32)</f>
        <v>1.9626356997869392</v>
      </c>
      <c r="M8">
        <f>STDEV(G8,G16,G24,G32)</f>
        <v>0.63872549617131269</v>
      </c>
    </row>
    <row r="9" spans="1:13" x14ac:dyDescent="0.25">
      <c r="B9" s="2" t="s">
        <v>6</v>
      </c>
      <c r="C9">
        <v>4520.9120000000003</v>
      </c>
      <c r="D9">
        <v>1666.971</v>
      </c>
      <c r="F9">
        <f t="shared" si="0"/>
        <v>2.7120519793085784</v>
      </c>
      <c r="G9">
        <f t="shared" si="1"/>
        <v>2.3057268616806166</v>
      </c>
      <c r="K9" s="2" t="s">
        <v>6</v>
      </c>
      <c r="L9">
        <f>AVERAGE(G9,G17,G25,G33)</f>
        <v>2.096998920177171</v>
      </c>
      <c r="M9">
        <f>STDEV(G9,G17,G25,G33)</f>
        <v>1.054888655175469</v>
      </c>
    </row>
    <row r="12" spans="1:13" x14ac:dyDescent="0.25">
      <c r="A12">
        <v>2</v>
      </c>
      <c r="B12" s="2" t="s">
        <v>3</v>
      </c>
      <c r="C12">
        <v>4265.7610000000004</v>
      </c>
      <c r="D12">
        <v>2687.7489999999998</v>
      </c>
      <c r="F12">
        <f>C12/D12</f>
        <v>1.5871128591248664</v>
      </c>
      <c r="G12">
        <f>F12/$F$12</f>
        <v>1</v>
      </c>
    </row>
    <row r="13" spans="1:13" x14ac:dyDescent="0.25">
      <c r="B13" s="2" t="s">
        <v>4</v>
      </c>
      <c r="C13">
        <v>4136.8819999999996</v>
      </c>
      <c r="D13">
        <v>2373.3850000000002</v>
      </c>
      <c r="F13">
        <f t="shared" ref="F13:F17" si="2">C13/D13</f>
        <v>1.743030313244585</v>
      </c>
      <c r="G13">
        <f t="shared" ref="G13:G17" si="3">F13/$F$12</f>
        <v>1.0982396766703102</v>
      </c>
    </row>
    <row r="14" spans="1:13" x14ac:dyDescent="0.25">
      <c r="B14" s="2">
        <v>0.5</v>
      </c>
      <c r="C14">
        <v>7601.8530000000001</v>
      </c>
      <c r="D14">
        <v>3269.627</v>
      </c>
      <c r="F14">
        <f t="shared" si="2"/>
        <v>2.3249908934566541</v>
      </c>
      <c r="G14">
        <f t="shared" si="3"/>
        <v>1.4649184398509967</v>
      </c>
    </row>
    <row r="15" spans="1:13" x14ac:dyDescent="0.25">
      <c r="B15" s="2" t="s">
        <v>5</v>
      </c>
      <c r="C15">
        <v>9011.4590000000007</v>
      </c>
      <c r="D15">
        <v>3422.7489999999998</v>
      </c>
      <c r="F15">
        <f t="shared" si="2"/>
        <v>2.632813273774969</v>
      </c>
      <c r="G15">
        <f t="shared" si="3"/>
        <v>1.6588696000022969</v>
      </c>
    </row>
    <row r="16" spans="1:13" x14ac:dyDescent="0.25">
      <c r="B16" s="2">
        <v>16</v>
      </c>
      <c r="C16">
        <v>6410.3879999999999</v>
      </c>
      <c r="D16">
        <v>2755.87</v>
      </c>
      <c r="F16">
        <f t="shared" si="2"/>
        <v>2.3260850475530415</v>
      </c>
      <c r="G16">
        <f t="shared" si="3"/>
        <v>1.465607838900407</v>
      </c>
    </row>
    <row r="17" spans="1:7" x14ac:dyDescent="0.25">
      <c r="B17" s="2" t="s">
        <v>6</v>
      </c>
      <c r="C17">
        <v>5759.0450000000001</v>
      </c>
      <c r="D17">
        <v>2166.1129999999998</v>
      </c>
      <c r="F17">
        <f t="shared" si="2"/>
        <v>2.6587001693817451</v>
      </c>
      <c r="G17">
        <f t="shared" si="3"/>
        <v>1.6751802835544736</v>
      </c>
    </row>
    <row r="20" spans="1:7" x14ac:dyDescent="0.25">
      <c r="A20">
        <v>3</v>
      </c>
      <c r="B20" s="2" t="s">
        <v>3</v>
      </c>
      <c r="C20">
        <v>6250.1670000000004</v>
      </c>
      <c r="D20">
        <v>712.21299999999997</v>
      </c>
      <c r="F20">
        <f>C20/D20</f>
        <v>8.7756991237172031</v>
      </c>
      <c r="G20">
        <f>F20/$F$20</f>
        <v>1</v>
      </c>
    </row>
    <row r="21" spans="1:7" x14ac:dyDescent="0.25">
      <c r="B21" s="2" t="s">
        <v>4</v>
      </c>
      <c r="C21">
        <v>9699.6309999999994</v>
      </c>
      <c r="D21">
        <v>695.62699999999995</v>
      </c>
      <c r="F21">
        <f t="shared" ref="F21:F25" si="4">C21/D21</f>
        <v>13.943724151017715</v>
      </c>
      <c r="G21">
        <f t="shared" ref="G21:G25" si="5">F21/$F$20</f>
        <v>1.5889018019468566</v>
      </c>
    </row>
    <row r="22" spans="1:7" x14ac:dyDescent="0.25">
      <c r="B22" s="2">
        <v>0.5</v>
      </c>
      <c r="C22">
        <v>10172.874</v>
      </c>
      <c r="D22">
        <v>605.91999999999996</v>
      </c>
      <c r="F22">
        <f t="shared" si="4"/>
        <v>16.789137179825719</v>
      </c>
      <c r="G22">
        <f t="shared" si="5"/>
        <v>1.9131395622317313</v>
      </c>
    </row>
    <row r="23" spans="1:7" x14ac:dyDescent="0.25">
      <c r="B23" s="2" t="s">
        <v>5</v>
      </c>
      <c r="C23">
        <v>11414.701999999999</v>
      </c>
      <c r="D23">
        <v>566.33500000000004</v>
      </c>
      <c r="F23">
        <f t="shared" si="4"/>
        <v>20.155388595089477</v>
      </c>
      <c r="G23">
        <f t="shared" si="5"/>
        <v>2.296727395839897</v>
      </c>
    </row>
    <row r="24" spans="1:7" x14ac:dyDescent="0.25">
      <c r="B24" s="2">
        <v>16</v>
      </c>
      <c r="C24">
        <v>9464.6020000000008</v>
      </c>
      <c r="D24">
        <v>687.92</v>
      </c>
      <c r="F24">
        <f t="shared" si="4"/>
        <v>13.75828875450634</v>
      </c>
      <c r="G24">
        <f t="shared" si="5"/>
        <v>1.567771246546408</v>
      </c>
    </row>
    <row r="25" spans="1:7" x14ac:dyDescent="0.25">
      <c r="B25" s="2" t="s">
        <v>6</v>
      </c>
      <c r="C25">
        <v>6550.4089999999997</v>
      </c>
      <c r="D25">
        <v>777.74900000000002</v>
      </c>
      <c r="F25">
        <f t="shared" si="4"/>
        <v>8.4222660524153667</v>
      </c>
      <c r="G25">
        <f t="shared" si="5"/>
        <v>0.95972593564122455</v>
      </c>
    </row>
    <row r="28" spans="1:7" x14ac:dyDescent="0.25">
      <c r="A28">
        <v>4</v>
      </c>
      <c r="B28" s="2" t="s">
        <v>3</v>
      </c>
      <c r="C28">
        <v>2697.1039999999998</v>
      </c>
      <c r="D28">
        <v>1758.213</v>
      </c>
      <c r="F28">
        <f>C28/D28</f>
        <v>1.5340029905364139</v>
      </c>
      <c r="G28">
        <f>F28/$F$28</f>
        <v>1</v>
      </c>
    </row>
    <row r="29" spans="1:7" x14ac:dyDescent="0.25">
      <c r="B29" s="2" t="s">
        <v>4</v>
      </c>
      <c r="C29">
        <v>3880.2959999999998</v>
      </c>
      <c r="D29">
        <v>1105.2629999999999</v>
      </c>
      <c r="F29">
        <f t="shared" ref="F29:F33" si="6">C29/D29</f>
        <v>3.510744501534929</v>
      </c>
      <c r="G29">
        <f t="shared" ref="G29:G33" si="7">F29/$F$28</f>
        <v>2.2886164650221987</v>
      </c>
    </row>
    <row r="30" spans="1:7" x14ac:dyDescent="0.25">
      <c r="B30" s="2">
        <v>0.5</v>
      </c>
      <c r="C30">
        <v>4457.51</v>
      </c>
      <c r="D30">
        <v>1649.0920000000001</v>
      </c>
      <c r="F30">
        <f t="shared" si="6"/>
        <v>2.703008685992049</v>
      </c>
      <c r="G30">
        <f t="shared" si="7"/>
        <v>1.7620622010957452</v>
      </c>
    </row>
    <row r="31" spans="1:7" x14ac:dyDescent="0.25">
      <c r="B31" s="2" t="s">
        <v>5</v>
      </c>
      <c r="C31">
        <v>9214.8230000000003</v>
      </c>
      <c r="D31">
        <v>2504.0920000000001</v>
      </c>
      <c r="F31">
        <f t="shared" si="6"/>
        <v>3.679905929973819</v>
      </c>
      <c r="G31">
        <f t="shared" si="7"/>
        <v>2.3988909752301204</v>
      </c>
    </row>
    <row r="32" spans="1:7" x14ac:dyDescent="0.25">
      <c r="B32" s="2">
        <v>16</v>
      </c>
      <c r="C32">
        <v>6476.0159999999996</v>
      </c>
      <c r="D32">
        <v>1471.6780000000001</v>
      </c>
      <c r="F32">
        <f t="shared" si="6"/>
        <v>4.4004299853636457</v>
      </c>
      <c r="G32">
        <f t="shared" si="7"/>
        <v>2.868592833593429</v>
      </c>
    </row>
    <row r="33" spans="2:7" x14ac:dyDescent="0.25">
      <c r="B33" s="2" t="s">
        <v>6</v>
      </c>
      <c r="C33">
        <v>8390.7729999999992</v>
      </c>
      <c r="D33">
        <v>1586.6780000000001</v>
      </c>
      <c r="F33">
        <f t="shared" si="6"/>
        <v>5.2882645376062429</v>
      </c>
      <c r="G33">
        <f t="shared" si="7"/>
        <v>3.4473625998323705</v>
      </c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workbookViewId="0">
      <selection activeCell="G30" sqref="G30"/>
    </sheetView>
  </sheetViews>
  <sheetFormatPr defaultRowHeight="15" x14ac:dyDescent="0.25"/>
  <cols>
    <col min="1" max="1" width="42.5703125" bestFit="1" customWidth="1"/>
    <col min="2" max="2" width="12.7109375" bestFit="1" customWidth="1"/>
    <col min="3" max="3" width="12" bestFit="1" customWidth="1"/>
  </cols>
  <sheetData>
    <row r="1" spans="1:3" x14ac:dyDescent="0.25">
      <c r="A1" t="s">
        <v>10</v>
      </c>
    </row>
    <row r="2" spans="1:3" ht="15.75" thickBot="1" x14ac:dyDescent="0.3"/>
    <row r="3" spans="1:3" x14ac:dyDescent="0.25">
      <c r="A3" s="5"/>
      <c r="B3" s="5" t="s">
        <v>20</v>
      </c>
      <c r="C3" s="5" t="s">
        <v>21</v>
      </c>
    </row>
    <row r="4" spans="1:3" x14ac:dyDescent="0.25">
      <c r="A4" s="3" t="s">
        <v>11</v>
      </c>
      <c r="B4" s="3">
        <v>1</v>
      </c>
      <c r="C4" s="3">
        <v>1.7737603624835501</v>
      </c>
    </row>
    <row r="5" spans="1:3" x14ac:dyDescent="0.25">
      <c r="A5" s="3" t="s">
        <v>8</v>
      </c>
      <c r="B5" s="3">
        <v>0</v>
      </c>
      <c r="C5" s="3">
        <v>4.9255335822648995E-2</v>
      </c>
    </row>
    <row r="6" spans="1:3" x14ac:dyDescent="0.25">
      <c r="A6" s="3" t="s">
        <v>12</v>
      </c>
      <c r="B6" s="3">
        <v>4</v>
      </c>
      <c r="C6" s="3">
        <v>4</v>
      </c>
    </row>
    <row r="7" spans="1:3" x14ac:dyDescent="0.25">
      <c r="A7" s="3" t="s">
        <v>13</v>
      </c>
      <c r="B7" s="3">
        <v>2.4627667911324497E-2</v>
      </c>
      <c r="C7" s="3"/>
    </row>
    <row r="8" spans="1:3" x14ac:dyDescent="0.25">
      <c r="A8" s="3" t="s">
        <v>14</v>
      </c>
      <c r="B8" s="3">
        <v>0</v>
      </c>
      <c r="C8" s="3"/>
    </row>
    <row r="9" spans="1:3" x14ac:dyDescent="0.25">
      <c r="A9" s="3" t="s">
        <v>9</v>
      </c>
      <c r="B9" s="3">
        <v>6</v>
      </c>
      <c r="C9" s="3"/>
    </row>
    <row r="10" spans="1:3" x14ac:dyDescent="0.25">
      <c r="A10" s="3" t="s">
        <v>15</v>
      </c>
      <c r="B10" s="3">
        <v>-6.9728421164955954</v>
      </c>
      <c r="C10" s="3"/>
    </row>
    <row r="11" spans="1:3" x14ac:dyDescent="0.25">
      <c r="A11" s="3" t="s">
        <v>16</v>
      </c>
      <c r="B11" s="3">
        <v>2.1625313078611712E-4</v>
      </c>
      <c r="C11" s="3"/>
    </row>
    <row r="12" spans="1:3" x14ac:dyDescent="0.25">
      <c r="A12" s="3" t="s">
        <v>17</v>
      </c>
      <c r="B12" s="3">
        <v>1.9431802805153031</v>
      </c>
      <c r="C12" s="3"/>
    </row>
    <row r="13" spans="1:3" x14ac:dyDescent="0.25">
      <c r="A13" s="3" t="s">
        <v>18</v>
      </c>
      <c r="B13" s="3">
        <v>4.3250626157223423E-4</v>
      </c>
      <c r="C13" s="3"/>
    </row>
    <row r="14" spans="1:3" ht="15.75" thickBot="1" x14ac:dyDescent="0.3">
      <c r="A14" s="4" t="s">
        <v>19</v>
      </c>
      <c r="B14" s="4">
        <v>2.4469118511449697</v>
      </c>
      <c r="C14" s="4"/>
    </row>
    <row r="16" spans="1:3" x14ac:dyDescent="0.25">
      <c r="A16" s="6" t="s">
        <v>23</v>
      </c>
    </row>
    <row r="17" spans="1:3" x14ac:dyDescent="0.25">
      <c r="A17" s="6" t="s">
        <v>24</v>
      </c>
    </row>
    <row r="18" spans="1:3" x14ac:dyDescent="0.25">
      <c r="A18" s="6"/>
    </row>
    <row r="19" spans="1:3" x14ac:dyDescent="0.25">
      <c r="A19" t="s">
        <v>10</v>
      </c>
    </row>
    <row r="20" spans="1:3" ht="15.75" thickBot="1" x14ac:dyDescent="0.3"/>
    <row r="21" spans="1:3" x14ac:dyDescent="0.25">
      <c r="A21" s="5"/>
      <c r="B21" s="5" t="s">
        <v>20</v>
      </c>
      <c r="C21" s="5" t="s">
        <v>22</v>
      </c>
    </row>
    <row r="22" spans="1:3" x14ac:dyDescent="0.25">
      <c r="A22" s="3" t="s">
        <v>11</v>
      </c>
      <c r="B22" s="3">
        <v>1</v>
      </c>
      <c r="C22" s="3">
        <v>2.1527239377918654</v>
      </c>
    </row>
    <row r="23" spans="1:3" x14ac:dyDescent="0.25">
      <c r="A23" s="3" t="s">
        <v>8</v>
      </c>
      <c r="B23" s="3">
        <v>0</v>
      </c>
      <c r="C23" s="3">
        <v>0.11199255078642167</v>
      </c>
    </row>
    <row r="24" spans="1:3" x14ac:dyDescent="0.25">
      <c r="A24" s="3" t="s">
        <v>12</v>
      </c>
      <c r="B24" s="3">
        <v>4</v>
      </c>
      <c r="C24" s="3">
        <v>4</v>
      </c>
    </row>
    <row r="25" spans="1:3" x14ac:dyDescent="0.25">
      <c r="A25" s="3" t="s">
        <v>13</v>
      </c>
      <c r="B25" s="3">
        <v>5.5996275393210837E-2</v>
      </c>
      <c r="C25" s="3"/>
    </row>
    <row r="26" spans="1:3" x14ac:dyDescent="0.25">
      <c r="A26" s="3" t="s">
        <v>14</v>
      </c>
      <c r="B26" s="3">
        <v>0</v>
      </c>
      <c r="C26" s="3"/>
    </row>
    <row r="27" spans="1:3" x14ac:dyDescent="0.25">
      <c r="A27" s="3" t="s">
        <v>9</v>
      </c>
      <c r="B27" s="3">
        <v>6</v>
      </c>
      <c r="C27" s="3"/>
    </row>
    <row r="28" spans="1:3" x14ac:dyDescent="0.25">
      <c r="A28" s="3" t="s">
        <v>15</v>
      </c>
      <c r="B28" s="3">
        <v>-6.8890722483523055</v>
      </c>
      <c r="C28" s="3"/>
    </row>
    <row r="29" spans="1:3" x14ac:dyDescent="0.25">
      <c r="A29" s="3" t="s">
        <v>16</v>
      </c>
      <c r="B29" s="3">
        <v>2.3088082487446649E-4</v>
      </c>
      <c r="C29" s="3"/>
    </row>
    <row r="30" spans="1:3" x14ac:dyDescent="0.25">
      <c r="A30" s="3" t="s">
        <v>17</v>
      </c>
      <c r="B30" s="3">
        <v>1.9431802805153031</v>
      </c>
      <c r="C30" s="3"/>
    </row>
    <row r="31" spans="1:3" x14ac:dyDescent="0.25">
      <c r="A31" s="3" t="s">
        <v>18</v>
      </c>
      <c r="B31" s="3">
        <v>4.6176164974893297E-4</v>
      </c>
      <c r="C31" s="3"/>
    </row>
    <row r="32" spans="1:3" ht="15.75" thickBot="1" x14ac:dyDescent="0.3">
      <c r="A32" s="4" t="s">
        <v>19</v>
      </c>
      <c r="B32" s="4">
        <v>2.4469118511449697</v>
      </c>
      <c r="C32" s="4"/>
    </row>
    <row r="34" spans="1:1" x14ac:dyDescent="0.25">
      <c r="A34" s="6" t="s">
        <v>23</v>
      </c>
    </row>
    <row r="35" spans="1:1" x14ac:dyDescent="0.25">
      <c r="A35" s="6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R1 R2 IP Gel</vt:lpstr>
      <vt:lpstr>pSmad</vt:lpstr>
      <vt:lpstr>pSmad stats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Rys, Joanna</dc:creator>
  <cp:lastModifiedBy>Rys, Joanna</cp:lastModifiedBy>
  <dcterms:created xsi:type="dcterms:W3CDTF">2015-10-30T16:21:28Z</dcterms:created>
  <dcterms:modified xsi:type="dcterms:W3CDTF">2015-10-30T22:34:07Z</dcterms:modified>
</cp:coreProperties>
</file>