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 2 source data/"/>
    </mc:Choice>
  </mc:AlternateContent>
  <xr:revisionPtr revIDLastSave="0" documentId="13_ncr:1_{DDADDD3C-4931-DD4E-9618-6F6DEAF125FA}" xr6:coauthVersionLast="47" xr6:coauthVersionMax="47" xr10:uidLastSave="{00000000-0000-0000-0000-000000000000}"/>
  <bookViews>
    <workbookView xWindow="4700" yWindow="1860" windowWidth="38040" windowHeight="19740" tabRatio="500" xr2:uid="{00000000-000D-0000-FFFF-FFFF00000000}"/>
  </bookViews>
  <sheets>
    <sheet name="7-12-18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6" i="1" l="1"/>
  <c r="T38" i="1"/>
  <c r="T53" i="1" l="1"/>
  <c r="W30" i="1"/>
  <c r="X30" i="1" s="1"/>
  <c r="V33" i="1"/>
  <c r="V32" i="1"/>
  <c r="V31" i="1"/>
  <c r="V30" i="1"/>
  <c r="Y32" i="1"/>
  <c r="Y30" i="1"/>
  <c r="W33" i="1"/>
  <c r="X33" i="1" s="1"/>
  <c r="X31" i="1"/>
  <c r="W32" i="1"/>
  <c r="X32" i="1" s="1"/>
  <c r="W31" i="1"/>
  <c r="J31" i="1"/>
  <c r="I31" i="1"/>
  <c r="I25" i="1"/>
  <c r="K25" i="1" s="1"/>
  <c r="L25" i="1" s="1"/>
  <c r="J25" i="1"/>
  <c r="I26" i="1"/>
  <c r="J26" i="1"/>
  <c r="K26" i="1"/>
  <c r="L26" i="1" s="1"/>
  <c r="I27" i="1"/>
  <c r="J27" i="1"/>
  <c r="K27" i="1"/>
  <c r="L27" i="1" s="1"/>
  <c r="I28" i="1"/>
  <c r="K28" i="1" s="1"/>
  <c r="L28" i="1" s="1"/>
  <c r="J28" i="1"/>
  <c r="I29" i="1"/>
  <c r="K29" i="1" s="1"/>
  <c r="L29" i="1" s="1"/>
  <c r="J29" i="1"/>
  <c r="I30" i="1"/>
  <c r="J30" i="1"/>
  <c r="K30" i="1"/>
  <c r="L30" i="1" s="1"/>
  <c r="I32" i="1"/>
  <c r="J32" i="1"/>
  <c r="I33" i="1"/>
  <c r="K33" i="1" s="1"/>
  <c r="L33" i="1" s="1"/>
  <c r="J33" i="1"/>
  <c r="J34" i="1"/>
  <c r="I34" i="1"/>
  <c r="K34" i="1" s="1"/>
  <c r="L34" i="1" s="1"/>
  <c r="J35" i="1"/>
  <c r="I35" i="1"/>
  <c r="I36" i="1"/>
  <c r="J36" i="1"/>
  <c r="I37" i="1"/>
  <c r="J37" i="1"/>
  <c r="I38" i="1"/>
  <c r="J38" i="1"/>
  <c r="I39" i="1"/>
  <c r="K39" i="1" s="1"/>
  <c r="L39" i="1" s="1"/>
  <c r="J39" i="1"/>
  <c r="I40" i="1"/>
  <c r="J40" i="1"/>
  <c r="I41" i="1"/>
  <c r="J41" i="1"/>
  <c r="I42" i="1"/>
  <c r="J42" i="1"/>
  <c r="I43" i="1"/>
  <c r="J43" i="1"/>
  <c r="I44" i="1"/>
  <c r="J44" i="1"/>
  <c r="I45" i="1"/>
  <c r="K45" i="1" s="1"/>
  <c r="L45" i="1" s="1"/>
  <c r="J45" i="1"/>
  <c r="I46" i="1"/>
  <c r="J46" i="1"/>
  <c r="I24" i="1"/>
  <c r="J24" i="1"/>
  <c r="K43" i="1" l="1"/>
  <c r="L43" i="1" s="1"/>
  <c r="K37" i="1"/>
  <c r="L37" i="1" s="1"/>
  <c r="K41" i="1"/>
  <c r="L41" i="1" s="1"/>
  <c r="K24" i="1"/>
  <c r="L24" i="1" s="1"/>
  <c r="K46" i="1"/>
  <c r="L46" i="1" s="1"/>
  <c r="K44" i="1"/>
  <c r="L44" i="1" s="1"/>
  <c r="K42" i="1"/>
  <c r="L42" i="1" s="1"/>
  <c r="K40" i="1"/>
  <c r="L40" i="1" s="1"/>
  <c r="K38" i="1"/>
  <c r="L38" i="1" s="1"/>
  <c r="K36" i="1"/>
  <c r="L36" i="1" s="1"/>
  <c r="K32" i="1"/>
  <c r="L32" i="1" s="1"/>
  <c r="Z31" i="1"/>
  <c r="K35" i="1"/>
  <c r="L35" i="1" s="1"/>
  <c r="K31" i="1"/>
  <c r="L31" i="1" s="1"/>
  <c r="Z33" i="1"/>
</calcChain>
</file>

<file path=xl/sharedStrings.xml><?xml version="1.0" encoding="utf-8"?>
<sst xmlns="http://schemas.openxmlformats.org/spreadsheetml/2006/main" count="449" uniqueCount="150">
  <si>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</si>
  <si>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</si>
  <si>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</si>
  <si>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</si>
  <si>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</si>
  <si>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</si>
  <si>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</si>
  <si>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</si>
  <si>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</si>
  <si>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</si>
  <si>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</si>
  <si>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</si>
  <si>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</si>
  <si>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</si>
  <si>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</si>
  <si>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GAPDH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</si>
  <si>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</si>
  <si>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</si>
  <si>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</si>
  <si>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</si>
  <si>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</si>
  <si>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</si>
  <si>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</si>
  <si>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</si>
  <si>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</si>
  <si>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</si>
  <si>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</si>
  <si>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</si>
  <si>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</si>
  <si>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IL_6</t>
  </si>
  <si>
    <t>B2</t>
  </si>
  <si>
    <t>B3</t>
  </si>
  <si>
    <t>B4</t>
  </si>
  <si>
    <t>B5</t>
  </si>
  <si>
    <t>B6</t>
  </si>
  <si>
    <t>B7</t>
  </si>
  <si>
    <t>B8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</si>
  <si>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</si>
  <si>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</si>
  <si>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</si>
  <si>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</si>
  <si>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</si>
  <si>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</si>
  <si>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</si>
  <si>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</si>
  <si>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</si>
  <si>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</si>
  <si>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</si>
  <si>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</si>
  <si>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</si>
  <si>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</si>
  <si>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</si>
  <si>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</si>
  <si>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</si>
  <si>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</si>
  <si>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</si>
  <si>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</si>
  <si>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</si>
  <si>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</si>
  <si>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</si>
  <si>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</si>
  <si>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</si>
  <si>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</si>
  <si>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</si>
  <si>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</si>
  <si>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</si>
  <si>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</si>
  <si>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</si>
  <si>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</si>
  <si>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</si>
  <si>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</si>
  <si>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</si>
  <si>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</si>
  <si>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</si>
  <si>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</si>
  <si>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</si>
  <si>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</si>
  <si>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</si>
  <si>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</si>
  <si>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</si>
  <si>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</si>
  <si>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</si>
  <si>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</si>
  <si>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</si>
  <si>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</si>
  <si>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</si>
  <si>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</si>
  <si>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</si>
  <si>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</si>
  <si>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</si>
  <si>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</si>
  <si>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</si>
  <si>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</si>
  <si>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</si>
  <si>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</si>
  <si>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</si>
  <si>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</si>
  <si>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</si>
  <si>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</si>
  <si>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</si>
  <si>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</si>
  <si>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</si>
  <si>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</si>
  <si>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</si>
  <si>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</si>
  <si>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</si>
  <si>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</si>
  <si>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</si>
  <si>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</si>
  <si>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65_0_a</t>
  </si>
  <si>
    <t>65_0.5a</t>
  </si>
  <si>
    <t>66_0_a</t>
  </si>
  <si>
    <t>66_0.5_a</t>
  </si>
  <si>
    <t>65_0_b</t>
  </si>
  <si>
    <t>65_0.5_b</t>
  </si>
  <si>
    <t>66_0_b</t>
  </si>
  <si>
    <t>66_0.5_b</t>
  </si>
  <si>
    <t>113_0</t>
  </si>
  <si>
    <t>113_0.5a</t>
  </si>
  <si>
    <t>113_0.5b</t>
  </si>
  <si>
    <t>114_0</t>
  </si>
  <si>
    <t>114_0.5a</t>
  </si>
  <si>
    <t>114_0.5b</t>
  </si>
  <si>
    <t>115_0</t>
  </si>
  <si>
    <t>115_0.5a</t>
  </si>
  <si>
    <t>115_0.5b</t>
  </si>
  <si>
    <t>116_0</t>
  </si>
  <si>
    <t>116_0.5a</t>
  </si>
  <si>
    <t>116_0.5b</t>
  </si>
  <si>
    <t>117_0</t>
  </si>
  <si>
    <t>117_0.5a</t>
  </si>
  <si>
    <t>117_0.5b</t>
  </si>
  <si>
    <t>IL-6</t>
  </si>
  <si>
    <t>wt mΦ_0</t>
  </si>
  <si>
    <t>wt mΦ_0.5</t>
  </si>
  <si>
    <t>stdev</t>
  </si>
  <si>
    <t>error</t>
  </si>
  <si>
    <t>ttest</t>
  </si>
  <si>
    <t>mt mΦ_0</t>
  </si>
  <si>
    <t>mt mΦ_0.5</t>
  </si>
  <si>
    <t>cxmΦ wt</t>
  </si>
  <si>
    <t>cxmΦ mutt</t>
  </si>
  <si>
    <t>ric8a single</t>
  </si>
  <si>
    <t>all in 10% FBS</t>
  </si>
  <si>
    <t>fold</t>
  </si>
  <si>
    <t>65_0.5_a</t>
  </si>
  <si>
    <t>ctrl microglia</t>
  </si>
  <si>
    <t>ric8a/cx3cr1-cre mut microglia</t>
  </si>
  <si>
    <t>PBS</t>
  </si>
  <si>
    <t xml:space="preserve">LPS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</si>
</sst>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0" fillId="2" borderId="0" xfId="0" applyFill="1"/>
    <xf numFmtId="0" fontId="4" fillId="3" borderId="0" xfId="0" applyFont="1" applyFill="1"/>
  </cellXfs>
  <cellStyles count="1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</cellStyles>
  <dxfs count="0"/>
  <tableStyles count="0" defaultTableStyle="TableStyleMedium9" defaultPivotStyle="PivotStyleMedium4"/>
  <colors>
    <mruColors>
      <color rgb="FF62ADEC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IL-6 mRNA (qRT-PCR)</a:t>
            </a:r>
          </a:p>
        </c:rich>
      </c:tx>
      <c:layout>
        <c:manualLayout>
          <c:xMode val="edge"/>
          <c:yMode val="edge"/>
          <c:x val="0.2610146398366871"/>
          <c:y val="5.660377358490566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'7-12-18.csv'!$V$29</c:f>
              <c:strCache>
                <c:ptCount val="1"/>
                <c:pt idx="0">
                  <c:v>IL-6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'7-12-18.csv'!$X$30:$X$33</c:f>
                <c:numCache>
                  <c:formatCode>General</c:formatCode>
                  <c:ptCount val="4"/>
                  <c:pt idx="0">
                    <c:v>5.2428950913910918E-4</c:v>
                  </c:pt>
                  <c:pt idx="1">
                    <c:v>6.745075249900205E-4</c:v>
                  </c:pt>
                  <c:pt idx="2">
                    <c:v>1.1343905328618316E-3</c:v>
                  </c:pt>
                  <c:pt idx="3">
                    <c:v>1.9846560677549345E-3</c:v>
                  </c:pt>
                </c:numCache>
              </c:numRef>
            </c:plus>
            <c:minus>
              <c:numRef>
                <c:f>'7-12-18.csv'!$X$30:$X$33</c:f>
                <c:numCache>
                  <c:formatCode>General</c:formatCode>
                  <c:ptCount val="4"/>
                  <c:pt idx="0">
                    <c:v>5.2428950913910918E-4</c:v>
                  </c:pt>
                  <c:pt idx="1">
                    <c:v>6.745075249900205E-4</c:v>
                  </c:pt>
                  <c:pt idx="2">
                    <c:v>1.1343905328618316E-3</c:v>
                  </c:pt>
                  <c:pt idx="3">
                    <c:v>1.9846560677549345E-3</c:v>
                  </c:pt>
                </c:numCache>
              </c:numRef>
            </c:minus>
            <c:spPr>
              <a:ln w="19050">
                <a:solidFill>
                  <a:schemeClr val="tx1"/>
                </a:solidFill>
              </a:ln>
            </c:spPr>
          </c:errBars>
          <c:cat>
            <c:strRef>
              <c:f>'7-12-18.csv'!$U$30:$U$33</c:f>
              <c:strCache>
                <c:ptCount val="4"/>
                <c:pt idx="0">
                  <c:v>wt mΦ_0</c:v>
                </c:pt>
                <c:pt idx="1">
                  <c:v>wt mΦ_0.5</c:v>
                </c:pt>
                <c:pt idx="2">
                  <c:v>mt mΦ_0</c:v>
                </c:pt>
                <c:pt idx="3">
                  <c:v>mt mΦ_0.5</c:v>
                </c:pt>
              </c:strCache>
            </c:strRef>
          </c:cat>
          <c:val>
            <c:numRef>
              <c:f>'7-12-18.csv'!$V$30:$V$33</c:f>
              <c:numCache>
                <c:formatCode>General</c:formatCode>
                <c:ptCount val="4"/>
                <c:pt idx="0">
                  <c:v>2.5041059667496408E-3</c:v>
                </c:pt>
                <c:pt idx="1">
                  <c:v>3.5220744336009351E-3</c:v>
                </c:pt>
                <c:pt idx="2">
                  <c:v>3.4130511167863001E-3</c:v>
                </c:pt>
                <c:pt idx="3">
                  <c:v>9.9196871477611522E-3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E-8E41-8B1C-14C2B46F9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7272296"/>
        <c:axId val="-2077269320"/>
      </c:barChart>
      <c:catAx>
        <c:axId val="-2077272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n>
                  <a:noFill/>
                </a:ln>
              </a:defRPr>
            </a:pPr>
            <a:endParaRPr lang="en-US"/>
          </a:p>
        </c:txPr>
        <c:crossAx val="-2077269320"/>
        <c:crosses val="autoZero"/>
        <c:auto val="1"/>
        <c:lblAlgn val="ctr"/>
        <c:lblOffset val="100"/>
        <c:noMultiLvlLbl val="0"/>
      </c:catAx>
      <c:valAx>
        <c:axId val="-207726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-20772722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qRT-PCR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'7-12-18.csv'!$AF$30:$AF$33</c:f>
                <c:numCache>
                  <c:formatCode>General</c:formatCode>
                  <c:ptCount val="4"/>
                  <c:pt idx="0">
                    <c:v>5.2428950913910918E-4</c:v>
                  </c:pt>
                  <c:pt idx="1">
                    <c:v>6.745075249900205E-4</c:v>
                  </c:pt>
                  <c:pt idx="2">
                    <c:v>1.1343905328618316E-3</c:v>
                  </c:pt>
                  <c:pt idx="3">
                    <c:v>1.9846560677549345E-3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'7-12-18.csv'!$AB$30:$AC$33</c:f>
              <c:multiLvlStrCache>
                <c:ptCount val="4"/>
                <c:lvl>
                  <c:pt idx="0">
                    <c:v>PBS</c:v>
                  </c:pt>
                  <c:pt idx="1">
                    <c:v>LPS </c:v>
                  </c:pt>
                  <c:pt idx="2">
                    <c:v>PBS</c:v>
                  </c:pt>
                  <c:pt idx="3">
                    <c:v>LPS 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'7-12-18.csv'!$AD$30:$AD$33</c:f>
              <c:numCache>
                <c:formatCode>General</c:formatCode>
                <c:ptCount val="4"/>
                <c:pt idx="0">
                  <c:v>2.5041059667496408E-3</c:v>
                </c:pt>
                <c:pt idx="1">
                  <c:v>3.5220744336009351E-3</c:v>
                </c:pt>
                <c:pt idx="2">
                  <c:v>3.4130511167863001E-3</c:v>
                </c:pt>
                <c:pt idx="3">
                  <c:v>9.9196871477611522E-3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26-A44A-A509-F20D54D23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963071"/>
        <c:axId val="1695737663"/>
      </c:barChart>
      <c:catAx>
        <c:axId val="1675963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37663"/>
        <c:crosses val="autoZero"/>
        <c:auto val="1"/>
        <c:lblAlgn val="ctr"/>
        <c:lblOffset val="100"/>
        <c:noMultiLvlLbl val="0"/>
      </c:catAx>
      <c:valAx>
        <c:axId val="169573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963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120650</xdr:colOff>
      <xdr:row>41</xdr:row>
      <xdr:rowOff>0</xdr:rowOff>
    </xdr:from>
    <xdr:to>
      <xdr:col>25</xdr:col>
      <xdr:colOff>279400</xdr:colOff>
      <xdr:row>54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95250</xdr:colOff>
      <xdr:row>40</xdr:row>
      <xdr:rowOff>50800</xdr:rowOff>
    </xdr:from>
    <xdr:to>
      <xdr:col>33</xdr:col>
      <xdr:colOff>406400</xdr:colOff>
      <xdr:row>55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51B17D-E5D5-0446-BA67-E56EAAF57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3"/>
  <sheetViews>
    <sheetView tabSelected="1" topLeftCell="K46" workbookViewId="0">
      <selection activeCell="Z78" sqref="Z78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">
      <c r="A2" t="s">
        <v>14</v>
      </c>
      <c r="B2" t="s">
        <v>109</v>
      </c>
      <c r="C2" t="s">
        <v>15</v>
      </c>
      <c r="D2" t="s">
        <v>16</v>
      </c>
      <c r="E2">
        <v>16.5657</v>
      </c>
    </row>
    <row r="3" spans="1:14" x14ac:dyDescent="0.2">
      <c r="A3" t="s">
        <v>17</v>
      </c>
      <c r="B3" t="s">
        <v>109</v>
      </c>
      <c r="C3" t="s">
        <v>15</v>
      </c>
      <c r="D3" t="s">
        <v>16</v>
      </c>
      <c r="E3">
        <v>16.229299999999999</v>
      </c>
    </row>
    <row r="4" spans="1:14" x14ac:dyDescent="0.2">
      <c r="A4" t="s">
        <v>18</v>
      </c>
      <c r="B4" t="s">
        <v>110</v>
      </c>
      <c r="C4" t="s">
        <v>15</v>
      </c>
      <c r="D4" t="s">
        <v>16</v>
      </c>
      <c r="E4">
        <v>16.152699999999999</v>
      </c>
    </row>
    <row r="5" spans="1:14" x14ac:dyDescent="0.2">
      <c r="A5" t="s">
        <v>19</v>
      </c>
      <c r="B5" t="s">
        <v>110</v>
      </c>
      <c r="C5" t="s">
        <v>15</v>
      </c>
      <c r="D5" t="s">
        <v>16</v>
      </c>
      <c r="E5">
        <v>16.229900000000001</v>
      </c>
    </row>
    <row r="6" spans="1:14" x14ac:dyDescent="0.2">
      <c r="A6" t="s">
        <v>20</v>
      </c>
      <c r="B6" t="s">
        <v>111</v>
      </c>
      <c r="C6" t="s">
        <v>15</v>
      </c>
      <c r="D6" t="s">
        <v>16</v>
      </c>
      <c r="E6">
        <v>16.566400000000002</v>
      </c>
    </row>
    <row r="7" spans="1:14" x14ac:dyDescent="0.2">
      <c r="A7" t="s">
        <v>21</v>
      </c>
      <c r="B7" t="s">
        <v>111</v>
      </c>
      <c r="C7" t="s">
        <v>15</v>
      </c>
      <c r="D7" t="s">
        <v>16</v>
      </c>
      <c r="E7">
        <v>16.578499999999998</v>
      </c>
    </row>
    <row r="8" spans="1:14" x14ac:dyDescent="0.2">
      <c r="A8" t="s">
        <v>22</v>
      </c>
      <c r="B8" t="s">
        <v>112</v>
      </c>
      <c r="C8" t="s">
        <v>15</v>
      </c>
      <c r="D8" t="s">
        <v>16</v>
      </c>
      <c r="E8">
        <v>16.846599999999999</v>
      </c>
    </row>
    <row r="9" spans="1:14" x14ac:dyDescent="0.2">
      <c r="A9" t="s">
        <v>23</v>
      </c>
      <c r="B9" t="s">
        <v>112</v>
      </c>
      <c r="C9" t="s">
        <v>15</v>
      </c>
      <c r="D9" t="s">
        <v>16</v>
      </c>
      <c r="E9">
        <v>16.120699999999999</v>
      </c>
    </row>
    <row r="10" spans="1:14" x14ac:dyDescent="0.2">
      <c r="A10" t="s">
        <v>24</v>
      </c>
      <c r="B10" t="s">
        <v>113</v>
      </c>
      <c r="C10" t="s">
        <v>15</v>
      </c>
      <c r="D10" t="s">
        <v>16</v>
      </c>
      <c r="E10">
        <v>16.7422</v>
      </c>
    </row>
    <row r="11" spans="1:14" x14ac:dyDescent="0.2">
      <c r="A11" t="s">
        <v>25</v>
      </c>
      <c r="B11" t="s">
        <v>115</v>
      </c>
      <c r="C11" t="s">
        <v>15</v>
      </c>
      <c r="D11" t="s">
        <v>16</v>
      </c>
      <c r="E11">
        <v>16.869499999999999</v>
      </c>
    </row>
    <row r="12" spans="1:14" x14ac:dyDescent="0.2">
      <c r="A12" t="s">
        <v>26</v>
      </c>
      <c r="B12" t="s">
        <v>114</v>
      </c>
      <c r="C12" t="s">
        <v>15</v>
      </c>
      <c r="D12" t="s">
        <v>16</v>
      </c>
      <c r="E12">
        <v>16.236599999999999</v>
      </c>
    </row>
    <row r="13" spans="1:14" x14ac:dyDescent="0.2">
      <c r="A13" t="s">
        <v>27</v>
      </c>
      <c r="B13" t="s">
        <v>114</v>
      </c>
      <c r="C13" t="s">
        <v>15</v>
      </c>
      <c r="D13" t="s">
        <v>16</v>
      </c>
      <c r="E13">
        <v>16.253399999999999</v>
      </c>
    </row>
    <row r="14" spans="1:14" x14ac:dyDescent="0.2">
      <c r="A14" t="s">
        <v>28</v>
      </c>
      <c r="B14" t="s">
        <v>109</v>
      </c>
      <c r="C14" t="s">
        <v>29</v>
      </c>
      <c r="D14" t="s">
        <v>16</v>
      </c>
      <c r="E14">
        <v>25.834</v>
      </c>
    </row>
    <row r="15" spans="1:14" x14ac:dyDescent="0.2">
      <c r="A15" t="s">
        <v>30</v>
      </c>
      <c r="B15" t="s">
        <v>109</v>
      </c>
      <c r="C15" t="s">
        <v>29</v>
      </c>
      <c r="D15" t="s">
        <v>16</v>
      </c>
      <c r="E15">
        <v>25.604299999999999</v>
      </c>
    </row>
    <row r="16" spans="1:14" x14ac:dyDescent="0.2">
      <c r="A16" t="s">
        <v>31</v>
      </c>
      <c r="B16" t="s">
        <v>110</v>
      </c>
      <c r="C16" t="s">
        <v>29</v>
      </c>
      <c r="D16" t="s">
        <v>16</v>
      </c>
      <c r="E16">
        <v>23.714700000000001</v>
      </c>
    </row>
    <row r="17" spans="1:32" x14ac:dyDescent="0.2">
      <c r="A17" t="s">
        <v>32</v>
      </c>
      <c r="B17" t="s">
        <v>110</v>
      </c>
      <c r="C17" t="s">
        <v>29</v>
      </c>
      <c r="D17" t="s">
        <v>16</v>
      </c>
      <c r="E17">
        <v>23.641500000000001</v>
      </c>
    </row>
    <row r="18" spans="1:32" x14ac:dyDescent="0.2">
      <c r="A18" t="s">
        <v>33</v>
      </c>
      <c r="B18" t="s">
        <v>111</v>
      </c>
      <c r="C18" t="s">
        <v>29</v>
      </c>
      <c r="D18" t="s">
        <v>16</v>
      </c>
      <c r="E18">
        <v>25.307700000000001</v>
      </c>
    </row>
    <row r="19" spans="1:32" x14ac:dyDescent="0.2">
      <c r="A19" t="s">
        <v>34</v>
      </c>
      <c r="B19" t="s">
        <v>111</v>
      </c>
      <c r="C19" t="s">
        <v>29</v>
      </c>
      <c r="D19" t="s">
        <v>16</v>
      </c>
      <c r="E19">
        <v>25.6097</v>
      </c>
    </row>
    <row r="20" spans="1:32" x14ac:dyDescent="0.2">
      <c r="A20" t="s">
        <v>35</v>
      </c>
      <c r="B20" t="s">
        <v>112</v>
      </c>
      <c r="C20" t="s">
        <v>29</v>
      </c>
      <c r="D20" t="s">
        <v>16</v>
      </c>
      <c r="E20">
        <v>22.147200000000002</v>
      </c>
    </row>
    <row r="21" spans="1:32" x14ac:dyDescent="0.2">
      <c r="A21" t="s">
        <v>36</v>
      </c>
      <c r="B21" t="s">
        <v>112</v>
      </c>
      <c r="C21" t="s">
        <v>29</v>
      </c>
      <c r="D21" t="s">
        <v>16</v>
      </c>
      <c r="E21">
        <v>22.2605</v>
      </c>
    </row>
    <row r="22" spans="1:32" x14ac:dyDescent="0.2">
      <c r="A22" t="s">
        <v>107</v>
      </c>
      <c r="B22" t="s">
        <v>113</v>
      </c>
      <c r="C22" t="s">
        <v>29</v>
      </c>
      <c r="D22" t="s">
        <v>16</v>
      </c>
      <c r="E22">
        <v>26.2956</v>
      </c>
    </row>
    <row r="23" spans="1:32" x14ac:dyDescent="0.2">
      <c r="A23" t="s">
        <v>108</v>
      </c>
      <c r="B23" t="s">
        <v>115</v>
      </c>
      <c r="C23" t="s">
        <v>29</v>
      </c>
      <c r="D23" t="s">
        <v>16</v>
      </c>
      <c r="E23">
        <v>26.811399999999999</v>
      </c>
      <c r="I23" t="s">
        <v>15</v>
      </c>
      <c r="J23" t="s">
        <v>132</v>
      </c>
    </row>
    <row r="24" spans="1:32" x14ac:dyDescent="0.2">
      <c r="A24" t="s">
        <v>37</v>
      </c>
      <c r="B24" t="s">
        <v>114</v>
      </c>
      <c r="C24" t="s">
        <v>29</v>
      </c>
      <c r="D24" t="s">
        <v>16</v>
      </c>
      <c r="E24">
        <v>23.2821</v>
      </c>
      <c r="H24" t="s">
        <v>109</v>
      </c>
      <c r="I24">
        <f>AVERAGE(E2:E3)</f>
        <v>16.397500000000001</v>
      </c>
      <c r="J24">
        <f>AVERAGE(E14:E15)</f>
        <v>25.719149999999999</v>
      </c>
      <c r="K24">
        <f>I24-J24</f>
        <v>-9.3216499999999982</v>
      </c>
      <c r="L24">
        <f>2^K24</f>
        <v>1.5628012176041246E-3</v>
      </c>
      <c r="O24" t="s">
        <v>140</v>
      </c>
    </row>
    <row r="25" spans="1:32" x14ac:dyDescent="0.2">
      <c r="A25" t="s">
        <v>38</v>
      </c>
      <c r="B25" t="s">
        <v>114</v>
      </c>
      <c r="C25" t="s">
        <v>29</v>
      </c>
      <c r="D25" t="s">
        <v>16</v>
      </c>
      <c r="E25">
        <v>23.445799999999998</v>
      </c>
      <c r="H25" t="s">
        <v>110</v>
      </c>
      <c r="I25">
        <f>AVERAGE(E4:E5)</f>
        <v>16.191299999999998</v>
      </c>
      <c r="J25">
        <f>AVERAGE(E16:E17)</f>
        <v>23.678100000000001</v>
      </c>
      <c r="K25">
        <f t="shared" ref="K25:K46" si="0">I25-J25</f>
        <v>-7.4868000000000023</v>
      </c>
      <c r="L25">
        <f t="shared" ref="L25:L46" si="1">2^K25</f>
        <v>5.5750482251837111E-3</v>
      </c>
      <c r="O25" t="s">
        <v>109</v>
      </c>
      <c r="P25">
        <v>16.397500000000001</v>
      </c>
      <c r="Q25">
        <v>25.719149999999999</v>
      </c>
      <c r="R25">
        <v>-9.3216499999999982</v>
      </c>
      <c r="S25">
        <v>1.5628012176041246E-3</v>
      </c>
    </row>
    <row r="26" spans="1:32" x14ac:dyDescent="0.2">
      <c r="A26" t="s">
        <v>39</v>
      </c>
      <c r="B26" t="s">
        <v>115</v>
      </c>
      <c r="C26" t="s">
        <v>15</v>
      </c>
      <c r="D26" t="s">
        <v>16</v>
      </c>
      <c r="E26">
        <v>16.878900000000002</v>
      </c>
      <c r="H26" t="s">
        <v>111</v>
      </c>
      <c r="I26">
        <f>AVERAGE(E6:E7)</f>
        <v>16.57245</v>
      </c>
      <c r="J26">
        <f>AVERAGE(E18:E19)</f>
        <v>25.4587</v>
      </c>
      <c r="K26">
        <f t="shared" si="0"/>
        <v>-8.8862500000000004</v>
      </c>
      <c r="L26">
        <f t="shared" si="1"/>
        <v>2.1133537608070221E-3</v>
      </c>
      <c r="O26" t="s">
        <v>113</v>
      </c>
      <c r="P26">
        <v>16.80585</v>
      </c>
      <c r="Q26">
        <v>26.5535</v>
      </c>
      <c r="R26">
        <v>-9.7476500000000001</v>
      </c>
      <c r="S26">
        <v>1.1632283086774337E-3</v>
      </c>
    </row>
    <row r="27" spans="1:32" x14ac:dyDescent="0.2">
      <c r="A27" t="s">
        <v>40</v>
      </c>
      <c r="B27" t="s">
        <v>115</v>
      </c>
      <c r="C27" t="s">
        <v>15</v>
      </c>
      <c r="D27" t="s">
        <v>16</v>
      </c>
      <c r="E27">
        <v>16.753299999999999</v>
      </c>
      <c r="H27" t="s">
        <v>112</v>
      </c>
      <c r="I27">
        <f>AVERAGE(E8:E9)</f>
        <v>16.483649999999997</v>
      </c>
      <c r="J27">
        <f>AVERAGE(E20:E21)</f>
        <v>22.203850000000003</v>
      </c>
      <c r="K27">
        <f t="shared" si="0"/>
        <v>-5.7202000000000055</v>
      </c>
      <c r="L27">
        <f t="shared" si="1"/>
        <v>1.8969165201712834E-2</v>
      </c>
      <c r="O27" t="s">
        <v>117</v>
      </c>
      <c r="P27">
        <v>16.295000000000002</v>
      </c>
      <c r="Q27">
        <v>24.579500000000003</v>
      </c>
      <c r="R27">
        <v>-8.2845000000000013</v>
      </c>
      <c r="S27">
        <v>3.2071332245047746E-3</v>
      </c>
    </row>
    <row r="28" spans="1:32" x14ac:dyDescent="0.2">
      <c r="A28" t="s">
        <v>41</v>
      </c>
      <c r="B28" t="s">
        <v>116</v>
      </c>
      <c r="C28" t="s">
        <v>15</v>
      </c>
      <c r="D28" t="s">
        <v>16</v>
      </c>
      <c r="E28">
        <v>16.6173</v>
      </c>
      <c r="H28" t="s">
        <v>113</v>
      </c>
      <c r="I28">
        <f>AVERAGE(E10:E11)</f>
        <v>16.80585</v>
      </c>
      <c r="J28">
        <f>AVERAGE(E22:E23)</f>
        <v>26.5535</v>
      </c>
      <c r="K28">
        <f t="shared" si="0"/>
        <v>-9.7476500000000001</v>
      </c>
      <c r="L28">
        <f t="shared" si="1"/>
        <v>1.1632283086774337E-3</v>
      </c>
      <c r="O28" t="s">
        <v>120</v>
      </c>
      <c r="P28">
        <v>16.366099999999999</v>
      </c>
      <c r="Q28">
        <v>24.97495</v>
      </c>
      <c r="R28">
        <v>-8.6088500000000003</v>
      </c>
      <c r="S28">
        <v>2.5614030470658381E-3</v>
      </c>
      <c r="Z28" t="s">
        <v>144</v>
      </c>
    </row>
    <row r="29" spans="1:32" x14ac:dyDescent="0.2">
      <c r="A29" t="s">
        <v>42</v>
      </c>
      <c r="B29" t="s">
        <v>116</v>
      </c>
      <c r="C29" t="s">
        <v>15</v>
      </c>
      <c r="D29" t="s">
        <v>16</v>
      </c>
      <c r="E29">
        <v>16.642299999999999</v>
      </c>
      <c r="H29" t="s">
        <v>114</v>
      </c>
      <c r="I29">
        <f>AVERAGE(E12:E13)</f>
        <v>16.244999999999997</v>
      </c>
      <c r="J29">
        <f>AVERAGE(E24:E25)</f>
        <v>23.363949999999999</v>
      </c>
      <c r="K29">
        <f t="shared" si="0"/>
        <v>-7.1189500000000017</v>
      </c>
      <c r="L29">
        <f t="shared" si="1"/>
        <v>7.1942000870691596E-3</v>
      </c>
      <c r="O29" t="s">
        <v>126</v>
      </c>
      <c r="P29">
        <v>17.02665</v>
      </c>
      <c r="Q29">
        <v>24.9831</v>
      </c>
      <c r="R29">
        <v>-7.9564500000000002</v>
      </c>
      <c r="S29">
        <v>4.0259640358960335E-3</v>
      </c>
      <c r="V29" t="s">
        <v>132</v>
      </c>
      <c r="W29" t="s">
        <v>135</v>
      </c>
      <c r="X29" t="s">
        <v>136</v>
      </c>
      <c r="Y29" t="s">
        <v>137</v>
      </c>
    </row>
    <row r="30" spans="1:32" x14ac:dyDescent="0.2">
      <c r="A30" t="s">
        <v>43</v>
      </c>
      <c r="B30" t="s">
        <v>117</v>
      </c>
      <c r="C30" t="s">
        <v>15</v>
      </c>
      <c r="D30" t="s">
        <v>16</v>
      </c>
      <c r="E30">
        <v>16.259599999999999</v>
      </c>
      <c r="H30" t="s">
        <v>115</v>
      </c>
      <c r="I30">
        <f>AVERAGE(E26:E27)</f>
        <v>16.816099999999999</v>
      </c>
      <c r="J30" s="2">
        <f>AVERAGE(E38:E39)</f>
        <v>26.875350000000001</v>
      </c>
      <c r="K30">
        <f t="shared" si="0"/>
        <v>-10.059250000000002</v>
      </c>
      <c r="L30">
        <f t="shared" si="1"/>
        <v>9.372684886576134E-4</v>
      </c>
      <c r="O30" t="s">
        <v>145</v>
      </c>
      <c r="P30">
        <v>16.191299999999998</v>
      </c>
      <c r="Q30">
        <v>23.678100000000001</v>
      </c>
      <c r="R30">
        <v>-7.4868000000000023</v>
      </c>
      <c r="S30">
        <v>5.5750482251837111E-3</v>
      </c>
      <c r="U30" t="s">
        <v>133</v>
      </c>
      <c r="V30">
        <f>AVERAGE(S25:S29)</f>
        <v>2.5041059667496408E-3</v>
      </c>
      <c r="W30">
        <f>STDEV(S25:S29)</f>
        <v>1.1723469823250454E-3</v>
      </c>
      <c r="X30">
        <f>W30/SQRT(5)</f>
        <v>5.2428950913910918E-4</v>
      </c>
      <c r="Y30">
        <f>TTEST(S25:S29,S30:S37,1,3)</f>
        <v>0.12926073562632676</v>
      </c>
      <c r="AB30" t="s">
        <v>146</v>
      </c>
      <c r="AC30" t="s">
        <v>148</v>
      </c>
      <c r="AD30">
        <v>2.5041059667496408E-3</v>
      </c>
      <c r="AE30">
        <v>1.1723469823250454E-3</v>
      </c>
      <c r="AF30">
        <v>5.2428950913910918E-4</v>
      </c>
    </row>
    <row r="31" spans="1:32" x14ac:dyDescent="0.2">
      <c r="A31" t="s">
        <v>44</v>
      </c>
      <c r="B31" t="s">
        <v>117</v>
      </c>
      <c r="C31" t="s">
        <v>15</v>
      </c>
      <c r="D31" t="s">
        <v>16</v>
      </c>
      <c r="E31">
        <v>16.330400000000001</v>
      </c>
      <c r="H31" t="s">
        <v>116</v>
      </c>
      <c r="I31">
        <f>AVERAGE(E28:E29)</f>
        <v>16.629799999999999</v>
      </c>
      <c r="J31">
        <f>AVERAGE(E40:E41)</f>
        <v>23.101500000000001</v>
      </c>
      <c r="K31">
        <f t="shared" si="0"/>
        <v>-6.471700000000002</v>
      </c>
      <c r="L31">
        <f t="shared" si="1"/>
        <v>1.1267412057163971E-2</v>
      </c>
      <c r="O31" t="s">
        <v>114</v>
      </c>
      <c r="P31">
        <v>16.244999999999997</v>
      </c>
      <c r="Q31">
        <v>23.363949999999999</v>
      </c>
      <c r="R31">
        <v>-7.1189500000000017</v>
      </c>
      <c r="S31">
        <v>7.1942000870691596E-3</v>
      </c>
      <c r="U31" t="s">
        <v>134</v>
      </c>
      <c r="V31">
        <f>AVERAGE(S30:S37)</f>
        <v>3.5220744336009351E-3</v>
      </c>
      <c r="W31">
        <f>STDEV(S30:S37)</f>
        <v>1.9077953795271928E-3</v>
      </c>
      <c r="X31">
        <f>W31/SQRT(8)</f>
        <v>6.745075249900205E-4</v>
      </c>
      <c r="Z31">
        <f>V31/V30</f>
        <v>1.4065197241523406</v>
      </c>
      <c r="AC31" t="s">
        <v>149</v>
      </c>
      <c r="AD31">
        <v>3.5220744336009351E-3</v>
      </c>
      <c r="AE31">
        <v>1.9077953795271928E-3</v>
      </c>
      <c r="AF31">
        <v>6.745075249900205E-4</v>
      </c>
    </row>
    <row r="32" spans="1:32" x14ac:dyDescent="0.2">
      <c r="A32" t="s">
        <v>45</v>
      </c>
      <c r="B32" t="s">
        <v>118</v>
      </c>
      <c r="C32" t="s">
        <v>15</v>
      </c>
      <c r="D32" t="s">
        <v>16</v>
      </c>
      <c r="E32">
        <v>16.442299999999999</v>
      </c>
      <c r="H32" t="s">
        <v>117</v>
      </c>
      <c r="I32">
        <f>AVERAGE(E30:E31)</f>
        <v>16.295000000000002</v>
      </c>
      <c r="J32">
        <f>AVERAGE(E42:E43)</f>
        <v>24.579500000000003</v>
      </c>
      <c r="K32">
        <f t="shared" si="0"/>
        <v>-8.2845000000000013</v>
      </c>
      <c r="L32">
        <f t="shared" si="1"/>
        <v>3.2071332245047746E-3</v>
      </c>
      <c r="O32" t="s">
        <v>118</v>
      </c>
      <c r="P32">
        <v>16.440249999999999</v>
      </c>
      <c r="Q32">
        <v>25.452350000000003</v>
      </c>
      <c r="R32">
        <v>-9.0121000000000038</v>
      </c>
      <c r="S32">
        <v>1.9368124854590228E-3</v>
      </c>
      <c r="U32" t="s">
        <v>138</v>
      </c>
      <c r="V32">
        <f>AVERAGE(S43:S46)</f>
        <v>3.4130511167863001E-3</v>
      </c>
      <c r="W32">
        <f>STDEV(S43:S46)</f>
        <v>2.2687810657236632E-3</v>
      </c>
      <c r="X32">
        <f>W32/SQRT(4)</f>
        <v>1.1343905328618316E-3</v>
      </c>
      <c r="Y32">
        <f>TTEST(S43:S46,S47:S52,1,3)</f>
        <v>1.158781581760689E-2</v>
      </c>
      <c r="AB32" t="s">
        <v>147</v>
      </c>
      <c r="AC32" t="s">
        <v>148</v>
      </c>
      <c r="AD32">
        <v>3.4130511167863001E-3</v>
      </c>
      <c r="AE32">
        <v>2.2687810657236632E-3</v>
      </c>
      <c r="AF32">
        <v>1.1343905328618316E-3</v>
      </c>
    </row>
    <row r="33" spans="1:32" x14ac:dyDescent="0.2">
      <c r="A33" t="s">
        <v>46</v>
      </c>
      <c r="B33" t="s">
        <v>118</v>
      </c>
      <c r="C33" t="s">
        <v>15</v>
      </c>
      <c r="D33" t="s">
        <v>16</v>
      </c>
      <c r="E33">
        <v>16.438199999999998</v>
      </c>
      <c r="H33" t="s">
        <v>118</v>
      </c>
      <c r="I33">
        <f>AVERAGE(E32:E33)</f>
        <v>16.440249999999999</v>
      </c>
      <c r="J33">
        <f>AVERAGE(E44:E45)</f>
        <v>25.452350000000003</v>
      </c>
      <c r="K33">
        <f t="shared" si="0"/>
        <v>-9.0121000000000038</v>
      </c>
      <c r="L33">
        <f t="shared" si="1"/>
        <v>1.9368124854590228E-3</v>
      </c>
      <c r="O33" t="s">
        <v>119</v>
      </c>
      <c r="P33">
        <v>16.736350000000002</v>
      </c>
      <c r="Q33">
        <v>25.941650000000003</v>
      </c>
      <c r="R33">
        <v>-9.2053000000000011</v>
      </c>
      <c r="S33">
        <v>1.6940591920093374E-3</v>
      </c>
      <c r="U33" t="s">
        <v>139</v>
      </c>
      <c r="V33">
        <f>AVERAGE(S47:S52)</f>
        <v>9.9196871477611522E-3</v>
      </c>
      <c r="W33">
        <f>STDEV(S47:S52)</f>
        <v>4.8613946809181081E-3</v>
      </c>
      <c r="X33">
        <f>W33/SQRT(6)</f>
        <v>1.9846560677549345E-3</v>
      </c>
      <c r="Z33">
        <f>V33/V32</f>
        <v>2.9063986469389436</v>
      </c>
      <c r="AC33" t="s">
        <v>149</v>
      </c>
      <c r="AD33">
        <v>9.9196871477611522E-3</v>
      </c>
      <c r="AE33">
        <v>4.8613946809181081E-3</v>
      </c>
      <c r="AF33">
        <v>1.9846560677549345E-3</v>
      </c>
    </row>
    <row r="34" spans="1:32" x14ac:dyDescent="0.2">
      <c r="A34" t="s">
        <v>47</v>
      </c>
      <c r="B34" t="s">
        <v>119</v>
      </c>
      <c r="C34" t="s">
        <v>15</v>
      </c>
      <c r="D34" t="s">
        <v>16</v>
      </c>
      <c r="E34">
        <v>16.696300000000001</v>
      </c>
      <c r="H34" t="s">
        <v>119</v>
      </c>
      <c r="I34">
        <f>AVERAGE(E34:E35)</f>
        <v>16.736350000000002</v>
      </c>
      <c r="J34">
        <f>AVERAGE(E46:E47)</f>
        <v>25.941650000000003</v>
      </c>
      <c r="K34">
        <f t="shared" si="0"/>
        <v>-9.2053000000000011</v>
      </c>
      <c r="L34">
        <f t="shared" si="1"/>
        <v>1.6940591920093374E-3</v>
      </c>
      <c r="O34" t="s">
        <v>121</v>
      </c>
      <c r="P34">
        <v>16.41865</v>
      </c>
      <c r="Q34">
        <v>24.883749999999999</v>
      </c>
      <c r="R34">
        <v>-8.4650999999999996</v>
      </c>
      <c r="S34">
        <v>2.8297689941769902E-3</v>
      </c>
    </row>
    <row r="35" spans="1:32" x14ac:dyDescent="0.2">
      <c r="A35" t="s">
        <v>48</v>
      </c>
      <c r="B35" t="s">
        <v>119</v>
      </c>
      <c r="C35" t="s">
        <v>15</v>
      </c>
      <c r="D35" t="s">
        <v>16</v>
      </c>
      <c r="E35">
        <v>16.776399999999999</v>
      </c>
      <c r="H35" t="s">
        <v>120</v>
      </c>
      <c r="I35">
        <f>AVERAGE(E36:E37)</f>
        <v>16.366099999999999</v>
      </c>
      <c r="J35">
        <f>AVERAGE(E48:E49)</f>
        <v>24.97495</v>
      </c>
      <c r="K35">
        <f t="shared" si="0"/>
        <v>-8.6088500000000003</v>
      </c>
      <c r="L35">
        <f t="shared" si="1"/>
        <v>2.5614030470658381E-3</v>
      </c>
      <c r="O35" t="s">
        <v>122</v>
      </c>
      <c r="P35">
        <v>16.465949999999999</v>
      </c>
      <c r="Q35">
        <v>25.18525</v>
      </c>
      <c r="R35">
        <v>-8.7193000000000005</v>
      </c>
      <c r="S35">
        <v>2.3726253093257488E-3</v>
      </c>
    </row>
    <row r="36" spans="1:32" x14ac:dyDescent="0.2">
      <c r="A36" t="s">
        <v>49</v>
      </c>
      <c r="B36" t="s">
        <v>120</v>
      </c>
      <c r="C36" t="s">
        <v>15</v>
      </c>
      <c r="D36" t="s">
        <v>16</v>
      </c>
      <c r="E36">
        <v>16.326499999999999</v>
      </c>
      <c r="H36" t="s">
        <v>121</v>
      </c>
      <c r="I36">
        <f>AVERAGE(E50:E51)</f>
        <v>16.41865</v>
      </c>
      <c r="J36">
        <f>AVERAGE(E62:E63)</f>
        <v>24.883749999999999</v>
      </c>
      <c r="K36">
        <f t="shared" si="0"/>
        <v>-8.4650999999999996</v>
      </c>
      <c r="L36">
        <f t="shared" si="1"/>
        <v>2.8297689941769928E-3</v>
      </c>
      <c r="O36" t="s">
        <v>127</v>
      </c>
      <c r="P36">
        <v>17.019500000000001</v>
      </c>
      <c r="Q36">
        <v>25.233699999999999</v>
      </c>
      <c r="R36">
        <v>-8.2141999999999982</v>
      </c>
      <c r="S36">
        <v>3.3672813860473063E-3</v>
      </c>
    </row>
    <row r="37" spans="1:32" x14ac:dyDescent="0.2">
      <c r="A37" t="s">
        <v>50</v>
      </c>
      <c r="B37" t="s">
        <v>120</v>
      </c>
      <c r="C37" t="s">
        <v>15</v>
      </c>
      <c r="D37" t="s">
        <v>16</v>
      </c>
      <c r="E37">
        <v>16.4057</v>
      </c>
      <c r="H37" t="s">
        <v>122</v>
      </c>
      <c r="I37">
        <f>AVERAGE(E52:E53)</f>
        <v>16.465949999999999</v>
      </c>
      <c r="J37">
        <f>AVERAGE(E64:E65)</f>
        <v>25.18525</v>
      </c>
      <c r="K37">
        <f t="shared" si="0"/>
        <v>-8.7193000000000005</v>
      </c>
      <c r="L37">
        <f t="shared" si="1"/>
        <v>2.3726253093257488E-3</v>
      </c>
      <c r="O37" t="s">
        <v>128</v>
      </c>
      <c r="P37">
        <v>16.891950000000001</v>
      </c>
      <c r="Q37">
        <v>25.176600000000001</v>
      </c>
      <c r="R37">
        <v>-8.2846499999999992</v>
      </c>
      <c r="S37">
        <v>3.2067997895362074E-3</v>
      </c>
    </row>
    <row r="38" spans="1:32" x14ac:dyDescent="0.2">
      <c r="A38" t="s">
        <v>51</v>
      </c>
      <c r="B38" t="s">
        <v>115</v>
      </c>
      <c r="C38" t="s">
        <v>29</v>
      </c>
      <c r="D38" t="s">
        <v>16</v>
      </c>
      <c r="E38" s="2">
        <v>27.316700000000001</v>
      </c>
      <c r="H38" t="s">
        <v>123</v>
      </c>
      <c r="I38">
        <f>AVERAGE(E54:E55)</f>
        <v>16.4909</v>
      </c>
      <c r="J38">
        <f>AVERAGE(E66:E67)</f>
        <v>24.19285</v>
      </c>
      <c r="K38">
        <f t="shared" si="0"/>
        <v>-7.7019500000000001</v>
      </c>
      <c r="L38">
        <f t="shared" si="1"/>
        <v>4.8026620199108395E-3</v>
      </c>
      <c r="T38">
        <f>TTEST(S25:S29,S30:S37,1,3)</f>
        <v>0.12926073562632676</v>
      </c>
    </row>
    <row r="39" spans="1:32" x14ac:dyDescent="0.2">
      <c r="A39" t="s">
        <v>52</v>
      </c>
      <c r="B39" t="s">
        <v>115</v>
      </c>
      <c r="C39" t="s">
        <v>29</v>
      </c>
      <c r="D39" t="s">
        <v>16</v>
      </c>
      <c r="E39" s="2">
        <v>26.434000000000001</v>
      </c>
      <c r="H39" t="s">
        <v>124</v>
      </c>
      <c r="I39">
        <f>AVERAGE(E56:E57)</f>
        <v>16.489350000000002</v>
      </c>
      <c r="J39">
        <f>AVERAGE(E68:E69)</f>
        <v>24.06765</v>
      </c>
      <c r="K39">
        <f t="shared" si="0"/>
        <v>-7.5782999999999987</v>
      </c>
      <c r="L39">
        <f t="shared" si="1"/>
        <v>5.232441528220692E-3</v>
      </c>
    </row>
    <row r="40" spans="1:32" x14ac:dyDescent="0.2">
      <c r="A40" t="s">
        <v>53</v>
      </c>
      <c r="B40" t="s">
        <v>116</v>
      </c>
      <c r="C40" t="s">
        <v>29</v>
      </c>
      <c r="D40" t="s">
        <v>16</v>
      </c>
      <c r="E40">
        <v>23.011399999999998</v>
      </c>
      <c r="H40" t="s">
        <v>125</v>
      </c>
      <c r="I40">
        <f>AVERAGE(E58:E59)</f>
        <v>16.622599999999998</v>
      </c>
      <c r="J40">
        <f>AVERAGE(E70:E71)</f>
        <v>23.783149999999999</v>
      </c>
      <c r="K40">
        <f t="shared" si="0"/>
        <v>-7.1605500000000006</v>
      </c>
      <c r="L40">
        <f t="shared" si="1"/>
        <v>6.9897181617375737E-3</v>
      </c>
    </row>
    <row r="41" spans="1:32" x14ac:dyDescent="0.2">
      <c r="A41" t="s">
        <v>54</v>
      </c>
      <c r="B41" t="s">
        <v>116</v>
      </c>
      <c r="C41" t="s">
        <v>29</v>
      </c>
      <c r="D41" t="s">
        <v>16</v>
      </c>
      <c r="E41">
        <v>23.191600000000001</v>
      </c>
      <c r="H41" t="s">
        <v>126</v>
      </c>
      <c r="I41">
        <f>AVERAGE(E60:E61)</f>
        <v>17.02665</v>
      </c>
      <c r="J41">
        <f>AVERAGE(E72:E73)</f>
        <v>24.9831</v>
      </c>
      <c r="K41">
        <f t="shared" si="0"/>
        <v>-7.9564500000000002</v>
      </c>
      <c r="L41">
        <f t="shared" si="1"/>
        <v>4.0259640358960335E-3</v>
      </c>
      <c r="O41" t="s">
        <v>142</v>
      </c>
    </row>
    <row r="42" spans="1:32" x14ac:dyDescent="0.2">
      <c r="A42" t="s">
        <v>55</v>
      </c>
      <c r="B42" t="s">
        <v>117</v>
      </c>
      <c r="C42" t="s">
        <v>29</v>
      </c>
      <c r="D42" t="s">
        <v>16</v>
      </c>
      <c r="E42">
        <v>24.668600000000001</v>
      </c>
      <c r="H42" t="s">
        <v>127</v>
      </c>
      <c r="I42">
        <f>AVERAGE(E74:E75)</f>
        <v>17.019500000000001</v>
      </c>
      <c r="J42">
        <f>AVERAGE(E84)</f>
        <v>25.233699999999999</v>
      </c>
      <c r="K42">
        <f t="shared" si="0"/>
        <v>-8.2141999999999982</v>
      </c>
      <c r="L42">
        <f t="shared" si="1"/>
        <v>3.3672813860473063E-3</v>
      </c>
      <c r="O42" t="s">
        <v>141</v>
      </c>
    </row>
    <row r="43" spans="1:32" x14ac:dyDescent="0.2">
      <c r="A43" t="s">
        <v>56</v>
      </c>
      <c r="B43" t="s">
        <v>117</v>
      </c>
      <c r="C43" t="s">
        <v>29</v>
      </c>
      <c r="D43" t="s">
        <v>16</v>
      </c>
      <c r="E43">
        <v>24.490400000000001</v>
      </c>
      <c r="H43" t="s">
        <v>128</v>
      </c>
      <c r="I43">
        <f>AVERAGE(E76:E77)</f>
        <v>16.891950000000001</v>
      </c>
      <c r="J43">
        <f>AVERAGE(E86:E87)</f>
        <v>25.176600000000001</v>
      </c>
      <c r="K43">
        <f t="shared" si="0"/>
        <v>-8.2846499999999992</v>
      </c>
      <c r="L43">
        <f t="shared" si="1"/>
        <v>3.2067997895362074E-3</v>
      </c>
      <c r="O43" t="s">
        <v>111</v>
      </c>
      <c r="P43">
        <v>16.57245</v>
      </c>
      <c r="Q43">
        <v>25.4587</v>
      </c>
      <c r="R43">
        <v>-8.8862500000000004</v>
      </c>
      <c r="S43">
        <v>2.1133537608070221E-3</v>
      </c>
    </row>
    <row r="44" spans="1:32" x14ac:dyDescent="0.2">
      <c r="A44" t="s">
        <v>57</v>
      </c>
      <c r="B44" t="s">
        <v>118</v>
      </c>
      <c r="C44" t="s">
        <v>29</v>
      </c>
      <c r="D44" t="s">
        <v>16</v>
      </c>
      <c r="E44">
        <v>25.421500000000002</v>
      </c>
      <c r="H44" t="s">
        <v>129</v>
      </c>
      <c r="I44">
        <f>AVERAGE(E78:E79)</f>
        <v>17.764150000000001</v>
      </c>
      <c r="J44">
        <f>AVERAGE(E88:E89)</f>
        <v>25.19415</v>
      </c>
      <c r="K44">
        <f t="shared" si="0"/>
        <v>-7.43</v>
      </c>
      <c r="L44">
        <f t="shared" si="1"/>
        <v>5.798920197769725E-3</v>
      </c>
      <c r="O44" t="s">
        <v>115</v>
      </c>
      <c r="P44">
        <v>16.816099999999999</v>
      </c>
      <c r="Q44" s="2">
        <v>26.875350000000001</v>
      </c>
      <c r="R44">
        <v>-10.059250000000002</v>
      </c>
      <c r="S44">
        <v>9.372684886576134E-4</v>
      </c>
    </row>
    <row r="45" spans="1:32" x14ac:dyDescent="0.2">
      <c r="A45" t="s">
        <v>58</v>
      </c>
      <c r="B45" t="s">
        <v>118</v>
      </c>
      <c r="C45" t="s">
        <v>29</v>
      </c>
      <c r="D45" t="s">
        <v>16</v>
      </c>
      <c r="E45">
        <v>25.4832</v>
      </c>
      <c r="H45" t="s">
        <v>130</v>
      </c>
      <c r="I45">
        <f>AVERAGE(E80:E81)</f>
        <v>17.949950000000001</v>
      </c>
      <c r="J45">
        <f>AVERAGE(E90:E91)</f>
        <v>24.800350000000002</v>
      </c>
      <c r="K45">
        <f t="shared" si="0"/>
        <v>-6.8504000000000005</v>
      </c>
      <c r="L45">
        <f t="shared" si="1"/>
        <v>8.6661084119617499E-3</v>
      </c>
      <c r="O45" t="s">
        <v>123</v>
      </c>
      <c r="P45">
        <v>16.4909</v>
      </c>
      <c r="Q45">
        <v>24.19285</v>
      </c>
      <c r="R45">
        <v>-7.7019500000000001</v>
      </c>
      <c r="S45">
        <v>4.8026620199108395E-3</v>
      </c>
    </row>
    <row r="46" spans="1:32" x14ac:dyDescent="0.2">
      <c r="A46" t="s">
        <v>59</v>
      </c>
      <c r="B46" t="s">
        <v>119</v>
      </c>
      <c r="C46" t="s">
        <v>29</v>
      </c>
      <c r="D46" t="s">
        <v>16</v>
      </c>
      <c r="E46">
        <v>25.5867</v>
      </c>
      <c r="H46" t="s">
        <v>131</v>
      </c>
      <c r="I46">
        <f>AVERAGE(E82:E83)</f>
        <v>18.014499999999998</v>
      </c>
      <c r="J46">
        <f>AVERAGE(E92:E93)</f>
        <v>24.911049999999999</v>
      </c>
      <c r="K46">
        <f t="shared" si="0"/>
        <v>-6.8965500000000013</v>
      </c>
      <c r="L46">
        <f t="shared" si="1"/>
        <v>8.3932775257700848E-3</v>
      </c>
      <c r="O46" t="s">
        <v>129</v>
      </c>
      <c r="P46">
        <v>17.764150000000001</v>
      </c>
      <c r="Q46">
        <v>25.19415</v>
      </c>
      <c r="R46">
        <v>-7.43</v>
      </c>
      <c r="S46">
        <v>5.798920197769725E-3</v>
      </c>
      <c r="T46">
        <f>TTEST(S25:S29,S43:S46,1,3)</f>
        <v>0.25244134185729805</v>
      </c>
    </row>
    <row r="47" spans="1:32" x14ac:dyDescent="0.2">
      <c r="A47" t="s">
        <v>60</v>
      </c>
      <c r="B47" t="s">
        <v>119</v>
      </c>
      <c r="C47" t="s">
        <v>29</v>
      </c>
      <c r="D47" t="s">
        <v>16</v>
      </c>
      <c r="E47">
        <v>26.296600000000002</v>
      </c>
      <c r="H47" s="1"/>
      <c r="O47" t="s">
        <v>124</v>
      </c>
      <c r="P47">
        <v>16.489350000000002</v>
      </c>
      <c r="Q47">
        <v>24.06765</v>
      </c>
      <c r="R47">
        <v>-7.5782999999999987</v>
      </c>
      <c r="S47">
        <v>5.232441528220692E-3</v>
      </c>
    </row>
    <row r="48" spans="1:32" x14ac:dyDescent="0.2">
      <c r="A48" t="s">
        <v>61</v>
      </c>
      <c r="B48" t="s">
        <v>120</v>
      </c>
      <c r="C48" t="s">
        <v>29</v>
      </c>
      <c r="D48" t="s">
        <v>16</v>
      </c>
      <c r="E48">
        <v>24.795500000000001</v>
      </c>
      <c r="O48" t="s">
        <v>125</v>
      </c>
      <c r="P48">
        <v>16.622599999999998</v>
      </c>
      <c r="Q48">
        <v>23.783149999999999</v>
      </c>
      <c r="R48">
        <v>-7.1605500000000006</v>
      </c>
      <c r="S48">
        <v>6.9897181617375737E-3</v>
      </c>
    </row>
    <row r="49" spans="1:20" x14ac:dyDescent="0.2">
      <c r="A49" t="s">
        <v>62</v>
      </c>
      <c r="B49" t="s">
        <v>120</v>
      </c>
      <c r="C49" t="s">
        <v>29</v>
      </c>
      <c r="D49" t="s">
        <v>16</v>
      </c>
      <c r="E49">
        <v>25.154399999999999</v>
      </c>
      <c r="O49" t="s">
        <v>130</v>
      </c>
      <c r="P49">
        <v>17.949950000000001</v>
      </c>
      <c r="Q49">
        <v>24.800350000000002</v>
      </c>
      <c r="R49">
        <v>-6.8504000000000005</v>
      </c>
      <c r="S49">
        <v>8.6661084119617499E-3</v>
      </c>
    </row>
    <row r="50" spans="1:20" x14ac:dyDescent="0.2">
      <c r="A50" t="s">
        <v>63</v>
      </c>
      <c r="B50" t="s">
        <v>121</v>
      </c>
      <c r="C50" t="s">
        <v>15</v>
      </c>
      <c r="D50" t="s">
        <v>16</v>
      </c>
      <c r="E50">
        <v>16.4328</v>
      </c>
      <c r="O50" t="s">
        <v>131</v>
      </c>
      <c r="P50">
        <v>18.014499999999998</v>
      </c>
      <c r="Q50">
        <v>24.911049999999999</v>
      </c>
      <c r="R50">
        <v>-6.8965500000000013</v>
      </c>
      <c r="S50">
        <v>8.3932775257700848E-3</v>
      </c>
    </row>
    <row r="51" spans="1:20" x14ac:dyDescent="0.2">
      <c r="A51" t="s">
        <v>64</v>
      </c>
      <c r="B51" t="s">
        <v>121</v>
      </c>
      <c r="C51" t="s">
        <v>15</v>
      </c>
      <c r="D51" t="s">
        <v>16</v>
      </c>
      <c r="E51">
        <v>16.404499999999999</v>
      </c>
      <c r="O51" t="s">
        <v>112</v>
      </c>
      <c r="P51">
        <v>16.483649999999997</v>
      </c>
      <c r="Q51">
        <v>22.203850000000003</v>
      </c>
      <c r="R51">
        <v>-5.7202000000000055</v>
      </c>
      <c r="S51">
        <v>1.8969165201712834E-2</v>
      </c>
    </row>
    <row r="52" spans="1:20" x14ac:dyDescent="0.2">
      <c r="A52" t="s">
        <v>65</v>
      </c>
      <c r="B52" t="s">
        <v>122</v>
      </c>
      <c r="C52" t="s">
        <v>15</v>
      </c>
      <c r="D52" t="s">
        <v>16</v>
      </c>
      <c r="E52">
        <v>16.470400000000001</v>
      </c>
      <c r="O52" t="s">
        <v>116</v>
      </c>
      <c r="P52">
        <v>16.629799999999999</v>
      </c>
      <c r="Q52">
        <v>23.101500000000001</v>
      </c>
      <c r="R52">
        <v>-6.471700000000002</v>
      </c>
      <c r="S52">
        <v>1.1267412057163971E-2</v>
      </c>
    </row>
    <row r="53" spans="1:20" x14ac:dyDescent="0.2">
      <c r="A53" t="s">
        <v>66</v>
      </c>
      <c r="B53" t="s">
        <v>122</v>
      </c>
      <c r="C53" t="s">
        <v>15</v>
      </c>
      <c r="D53" t="s">
        <v>16</v>
      </c>
      <c r="E53">
        <v>16.461500000000001</v>
      </c>
      <c r="T53">
        <f>TTEST(S43:S46,S47:S52,1,3)</f>
        <v>1.158781581760689E-2</v>
      </c>
    </row>
    <row r="54" spans="1:20" x14ac:dyDescent="0.2">
      <c r="A54" t="s">
        <v>67</v>
      </c>
      <c r="B54" t="s">
        <v>123</v>
      </c>
      <c r="C54" t="s">
        <v>15</v>
      </c>
      <c r="D54" t="s">
        <v>16</v>
      </c>
      <c r="E54">
        <v>16.4833</v>
      </c>
    </row>
    <row r="55" spans="1:20" x14ac:dyDescent="0.2">
      <c r="A55" t="s">
        <v>68</v>
      </c>
      <c r="B55" t="s">
        <v>123</v>
      </c>
      <c r="C55" t="s">
        <v>15</v>
      </c>
      <c r="D55" t="s">
        <v>16</v>
      </c>
      <c r="E55">
        <v>16.4985</v>
      </c>
    </row>
    <row r="56" spans="1:20" x14ac:dyDescent="0.2">
      <c r="A56" t="s">
        <v>69</v>
      </c>
      <c r="B56" t="s">
        <v>124</v>
      </c>
      <c r="C56" t="s">
        <v>15</v>
      </c>
      <c r="D56" t="s">
        <v>16</v>
      </c>
      <c r="E56">
        <v>16.455500000000001</v>
      </c>
    </row>
    <row r="57" spans="1:20" x14ac:dyDescent="0.2">
      <c r="A57" t="s">
        <v>70</v>
      </c>
      <c r="B57" t="s">
        <v>124</v>
      </c>
      <c r="C57" t="s">
        <v>15</v>
      </c>
      <c r="D57" t="s">
        <v>16</v>
      </c>
      <c r="E57">
        <v>16.523199999999999</v>
      </c>
    </row>
    <row r="58" spans="1:20" x14ac:dyDescent="0.2">
      <c r="A58" t="s">
        <v>71</v>
      </c>
      <c r="B58" t="s">
        <v>125</v>
      </c>
      <c r="C58" t="s">
        <v>15</v>
      </c>
      <c r="D58" t="s">
        <v>16</v>
      </c>
      <c r="E58">
        <v>16.608499999999999</v>
      </c>
    </row>
    <row r="59" spans="1:20" x14ac:dyDescent="0.2">
      <c r="A59" t="s">
        <v>72</v>
      </c>
      <c r="B59" t="s">
        <v>125</v>
      </c>
      <c r="C59" t="s">
        <v>15</v>
      </c>
      <c r="D59" t="s">
        <v>16</v>
      </c>
      <c r="E59">
        <v>16.636700000000001</v>
      </c>
      <c r="P59" s="3" t="s">
        <v>143</v>
      </c>
    </row>
    <row r="60" spans="1:20" x14ac:dyDescent="0.2">
      <c r="A60" t="s">
        <v>73</v>
      </c>
      <c r="B60" t="s">
        <v>126</v>
      </c>
      <c r="C60" t="s">
        <v>15</v>
      </c>
      <c r="D60" t="s">
        <v>16</v>
      </c>
      <c r="E60">
        <v>17.200800000000001</v>
      </c>
    </row>
    <row r="61" spans="1:20" x14ac:dyDescent="0.2">
      <c r="A61" t="s">
        <v>74</v>
      </c>
      <c r="B61" t="s">
        <v>126</v>
      </c>
      <c r="C61" t="s">
        <v>15</v>
      </c>
      <c r="D61" t="s">
        <v>16</v>
      </c>
      <c r="E61">
        <v>16.852499999999999</v>
      </c>
    </row>
    <row r="62" spans="1:20" x14ac:dyDescent="0.2">
      <c r="A62" t="s">
        <v>75</v>
      </c>
      <c r="B62" s="1" t="s">
        <v>121</v>
      </c>
      <c r="C62" t="s">
        <v>29</v>
      </c>
      <c r="D62" t="s">
        <v>16</v>
      </c>
      <c r="E62">
        <v>24.869399999999999</v>
      </c>
    </row>
    <row r="63" spans="1:20" x14ac:dyDescent="0.2">
      <c r="A63" t="s">
        <v>76</v>
      </c>
      <c r="B63" s="1" t="s">
        <v>121</v>
      </c>
      <c r="C63" t="s">
        <v>29</v>
      </c>
      <c r="D63" t="s">
        <v>16</v>
      </c>
      <c r="E63">
        <v>24.898099999999999</v>
      </c>
    </row>
    <row r="64" spans="1:20" x14ac:dyDescent="0.2">
      <c r="A64" t="s">
        <v>77</v>
      </c>
      <c r="B64" s="1" t="s">
        <v>122</v>
      </c>
      <c r="C64" t="s">
        <v>29</v>
      </c>
      <c r="D64" t="s">
        <v>16</v>
      </c>
      <c r="E64">
        <v>25.2423</v>
      </c>
    </row>
    <row r="65" spans="1:5" x14ac:dyDescent="0.2">
      <c r="A65" t="s">
        <v>78</v>
      </c>
      <c r="B65" s="1" t="s">
        <v>122</v>
      </c>
      <c r="C65" t="s">
        <v>29</v>
      </c>
      <c r="D65" t="s">
        <v>16</v>
      </c>
      <c r="E65">
        <v>25.1282</v>
      </c>
    </row>
    <row r="66" spans="1:5" x14ac:dyDescent="0.2">
      <c r="A66" t="s">
        <v>79</v>
      </c>
      <c r="B66" s="1" t="s">
        <v>123</v>
      </c>
      <c r="C66" t="s">
        <v>29</v>
      </c>
      <c r="D66" t="s">
        <v>16</v>
      </c>
      <c r="E66">
        <v>24.1676</v>
      </c>
    </row>
    <row r="67" spans="1:5" x14ac:dyDescent="0.2">
      <c r="A67" t="s">
        <v>80</v>
      </c>
      <c r="B67" s="1" t="s">
        <v>123</v>
      </c>
      <c r="C67" t="s">
        <v>29</v>
      </c>
      <c r="D67" t="s">
        <v>16</v>
      </c>
      <c r="E67">
        <v>24.2181</v>
      </c>
    </row>
    <row r="68" spans="1:5" x14ac:dyDescent="0.2">
      <c r="A68" t="s">
        <v>81</v>
      </c>
      <c r="B68" s="1" t="s">
        <v>124</v>
      </c>
      <c r="C68" t="s">
        <v>29</v>
      </c>
      <c r="D68" t="s">
        <v>16</v>
      </c>
      <c r="E68">
        <v>24.136900000000001</v>
      </c>
    </row>
    <row r="69" spans="1:5" x14ac:dyDescent="0.2">
      <c r="A69" t="s">
        <v>82</v>
      </c>
      <c r="B69" s="1" t="s">
        <v>124</v>
      </c>
      <c r="C69" t="s">
        <v>29</v>
      </c>
      <c r="D69" t="s">
        <v>16</v>
      </c>
      <c r="E69">
        <v>23.9984</v>
      </c>
    </row>
    <row r="70" spans="1:5" x14ac:dyDescent="0.2">
      <c r="A70" t="s">
        <v>83</v>
      </c>
      <c r="B70" s="1" t="s">
        <v>125</v>
      </c>
      <c r="C70" t="s">
        <v>29</v>
      </c>
      <c r="D70" t="s">
        <v>16</v>
      </c>
      <c r="E70">
        <v>23.619900000000001</v>
      </c>
    </row>
    <row r="71" spans="1:5" x14ac:dyDescent="0.2">
      <c r="A71" t="s">
        <v>84</v>
      </c>
      <c r="B71" s="1" t="s">
        <v>125</v>
      </c>
      <c r="C71" t="s">
        <v>29</v>
      </c>
      <c r="D71" t="s">
        <v>16</v>
      </c>
      <c r="E71">
        <v>23.946400000000001</v>
      </c>
    </row>
    <row r="72" spans="1:5" x14ac:dyDescent="0.2">
      <c r="A72" t="s">
        <v>85</v>
      </c>
      <c r="B72" s="1" t="s">
        <v>126</v>
      </c>
      <c r="C72" t="s">
        <v>29</v>
      </c>
      <c r="D72" t="s">
        <v>16</v>
      </c>
      <c r="E72">
        <v>24.879200000000001</v>
      </c>
    </row>
    <row r="73" spans="1:5" x14ac:dyDescent="0.2">
      <c r="A73" t="s">
        <v>86</v>
      </c>
      <c r="B73" s="1" t="s">
        <v>126</v>
      </c>
      <c r="C73" t="s">
        <v>29</v>
      </c>
      <c r="D73" t="s">
        <v>16</v>
      </c>
      <c r="E73">
        <v>25.087</v>
      </c>
    </row>
    <row r="74" spans="1:5" x14ac:dyDescent="0.2">
      <c r="A74" t="s">
        <v>87</v>
      </c>
      <c r="B74" t="s">
        <v>127</v>
      </c>
      <c r="C74" t="s">
        <v>15</v>
      </c>
      <c r="D74" t="s">
        <v>16</v>
      </c>
      <c r="E74">
        <v>17.032399999999999</v>
      </c>
    </row>
    <row r="75" spans="1:5" x14ac:dyDescent="0.2">
      <c r="A75" t="s">
        <v>88</v>
      </c>
      <c r="B75" t="s">
        <v>127</v>
      </c>
      <c r="C75" t="s">
        <v>15</v>
      </c>
      <c r="D75" t="s">
        <v>16</v>
      </c>
      <c r="E75">
        <v>17.006599999999999</v>
      </c>
    </row>
    <row r="76" spans="1:5" x14ac:dyDescent="0.2">
      <c r="A76" t="s">
        <v>89</v>
      </c>
      <c r="B76" t="s">
        <v>128</v>
      </c>
      <c r="C76" t="s">
        <v>15</v>
      </c>
      <c r="D76" t="s">
        <v>16</v>
      </c>
      <c r="E76">
        <v>17.023800000000001</v>
      </c>
    </row>
    <row r="77" spans="1:5" x14ac:dyDescent="0.2">
      <c r="A77" t="s">
        <v>90</v>
      </c>
      <c r="B77" t="s">
        <v>128</v>
      </c>
      <c r="C77" t="s">
        <v>15</v>
      </c>
      <c r="D77" t="s">
        <v>16</v>
      </c>
      <c r="E77">
        <v>16.760100000000001</v>
      </c>
    </row>
    <row r="78" spans="1:5" x14ac:dyDescent="0.2">
      <c r="A78" t="s">
        <v>91</v>
      </c>
      <c r="B78" t="s">
        <v>129</v>
      </c>
      <c r="C78" t="s">
        <v>15</v>
      </c>
      <c r="D78" t="s">
        <v>16</v>
      </c>
      <c r="E78">
        <v>17.7728</v>
      </c>
    </row>
    <row r="79" spans="1:5" x14ac:dyDescent="0.2">
      <c r="A79" t="s">
        <v>92</v>
      </c>
      <c r="B79" t="s">
        <v>129</v>
      </c>
      <c r="C79" t="s">
        <v>15</v>
      </c>
      <c r="D79" t="s">
        <v>16</v>
      </c>
      <c r="E79">
        <v>17.755500000000001</v>
      </c>
    </row>
    <row r="80" spans="1:5" x14ac:dyDescent="0.2">
      <c r="A80" t="s">
        <v>93</v>
      </c>
      <c r="B80" t="s">
        <v>130</v>
      </c>
      <c r="C80" t="s">
        <v>15</v>
      </c>
      <c r="D80" t="s">
        <v>16</v>
      </c>
      <c r="E80">
        <v>18.021699999999999</v>
      </c>
    </row>
    <row r="81" spans="1:5" x14ac:dyDescent="0.2">
      <c r="A81" t="s">
        <v>94</v>
      </c>
      <c r="B81" t="s">
        <v>130</v>
      </c>
      <c r="C81" t="s">
        <v>15</v>
      </c>
      <c r="D81" t="s">
        <v>16</v>
      </c>
      <c r="E81">
        <v>17.8782</v>
      </c>
    </row>
    <row r="82" spans="1:5" x14ac:dyDescent="0.2">
      <c r="A82" t="s">
        <v>95</v>
      </c>
      <c r="B82" t="s">
        <v>131</v>
      </c>
      <c r="C82" t="s">
        <v>15</v>
      </c>
      <c r="D82" t="s">
        <v>16</v>
      </c>
      <c r="E82">
        <v>18.040199999999999</v>
      </c>
    </row>
    <row r="83" spans="1:5" x14ac:dyDescent="0.2">
      <c r="A83" t="s">
        <v>96</v>
      </c>
      <c r="B83" t="s">
        <v>131</v>
      </c>
      <c r="C83" t="s">
        <v>15</v>
      </c>
      <c r="D83" t="s">
        <v>16</v>
      </c>
      <c r="E83">
        <v>17.988800000000001</v>
      </c>
    </row>
    <row r="84" spans="1:5" x14ac:dyDescent="0.2">
      <c r="A84" t="s">
        <v>97</v>
      </c>
      <c r="B84" s="1" t="s">
        <v>127</v>
      </c>
      <c r="C84" t="s">
        <v>29</v>
      </c>
      <c r="D84" t="s">
        <v>16</v>
      </c>
      <c r="E84">
        <v>25.233699999999999</v>
      </c>
    </row>
    <row r="85" spans="1:5" x14ac:dyDescent="0.2">
      <c r="A85" t="s">
        <v>98</v>
      </c>
      <c r="B85" s="1" t="s">
        <v>127</v>
      </c>
      <c r="C85" t="s">
        <v>29</v>
      </c>
      <c r="D85" t="s">
        <v>16</v>
      </c>
      <c r="E85">
        <v>25.060099999999998</v>
      </c>
    </row>
    <row r="86" spans="1:5" x14ac:dyDescent="0.2">
      <c r="A86" t="s">
        <v>99</v>
      </c>
      <c r="B86" s="1" t="s">
        <v>128</v>
      </c>
      <c r="C86" t="s">
        <v>29</v>
      </c>
      <c r="D86" t="s">
        <v>16</v>
      </c>
      <c r="E86">
        <v>25.365500000000001</v>
      </c>
    </row>
    <row r="87" spans="1:5" x14ac:dyDescent="0.2">
      <c r="A87" t="s">
        <v>100</v>
      </c>
      <c r="B87" s="1" t="s">
        <v>128</v>
      </c>
      <c r="C87" t="s">
        <v>29</v>
      </c>
      <c r="D87" t="s">
        <v>16</v>
      </c>
      <c r="E87">
        <v>24.9877</v>
      </c>
    </row>
    <row r="88" spans="1:5" x14ac:dyDescent="0.2">
      <c r="A88" t="s">
        <v>101</v>
      </c>
      <c r="B88" s="1" t="s">
        <v>129</v>
      </c>
      <c r="C88" t="s">
        <v>29</v>
      </c>
      <c r="D88" t="s">
        <v>16</v>
      </c>
      <c r="E88">
        <v>25.098700000000001</v>
      </c>
    </row>
    <row r="89" spans="1:5" x14ac:dyDescent="0.2">
      <c r="A89" t="s">
        <v>102</v>
      </c>
      <c r="B89" s="1" t="s">
        <v>129</v>
      </c>
      <c r="C89" t="s">
        <v>29</v>
      </c>
      <c r="D89" t="s">
        <v>16</v>
      </c>
      <c r="E89">
        <v>25.2896</v>
      </c>
    </row>
    <row r="90" spans="1:5" x14ac:dyDescent="0.2">
      <c r="A90" t="s">
        <v>103</v>
      </c>
      <c r="B90" s="1" t="s">
        <v>130</v>
      </c>
      <c r="C90" t="s">
        <v>29</v>
      </c>
      <c r="D90" t="s">
        <v>16</v>
      </c>
      <c r="E90">
        <v>24.761099999999999</v>
      </c>
    </row>
    <row r="91" spans="1:5" x14ac:dyDescent="0.2">
      <c r="A91" t="s">
        <v>104</v>
      </c>
      <c r="B91" s="1" t="s">
        <v>130</v>
      </c>
      <c r="C91" t="s">
        <v>29</v>
      </c>
      <c r="D91" t="s">
        <v>16</v>
      </c>
      <c r="E91">
        <v>24.839600000000001</v>
      </c>
    </row>
    <row r="92" spans="1:5" x14ac:dyDescent="0.2">
      <c r="A92" t="s">
        <v>105</v>
      </c>
      <c r="B92" s="1" t="s">
        <v>131</v>
      </c>
      <c r="C92" t="s">
        <v>29</v>
      </c>
      <c r="D92" t="s">
        <v>16</v>
      </c>
      <c r="E92">
        <v>24.944299999999998</v>
      </c>
    </row>
    <row r="93" spans="1:5" x14ac:dyDescent="0.2">
      <c r="A93" t="s">
        <v>106</v>
      </c>
      <c r="B93" s="1" t="s">
        <v>131</v>
      </c>
      <c r="C93" t="s">
        <v>29</v>
      </c>
      <c r="D93" t="s">
        <v>16</v>
      </c>
      <c r="E93">
        <v>24.877800000000001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7-12-18.csv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 Santhosh</dc:creator>
  <cp:lastModifiedBy>ZHEN HUANG</cp:lastModifiedBy>
  <dcterms:created xsi:type="dcterms:W3CDTF">2018-07-13T02:05:08Z</dcterms:created>
  <dcterms:modified xsi:type="dcterms:W3CDTF">2024-11-21T17:17:07Z</dcterms:modified>
</cp:coreProperties>
</file>