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s 11-18-24 /Figure 2 source data/"/>
    </mc:Choice>
  </mc:AlternateContent>
  <xr:revisionPtr revIDLastSave="0" documentId="13_ncr:1_{3563147B-CBFF-0D46-ABA8-9C64322759B7}" xr6:coauthVersionLast="47" xr6:coauthVersionMax="47" xr10:uidLastSave="{00000000-0000-0000-0000-000000000000}"/>
  <bookViews>
    <workbookView xWindow="2540" yWindow="5920" windowWidth="42280" windowHeight="19560" xr2:uid="{00000000-000D-0000-FFFF-FFFF00000000}"/>
  </bookViews>
  <sheets>
    <sheet name="Plate 1 - Sheet1" sheetId="1" r:id="rId1"/>
  </sheets>
  <definedNames>
    <definedName name="MethodPointer">16241448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1" l="1"/>
  <c r="F58" i="1"/>
  <c r="F55" i="1" l="1"/>
  <c r="F70" i="1" s="1"/>
  <c r="E59" i="1" l="1"/>
  <c r="D58" i="1"/>
  <c r="D56" i="1"/>
  <c r="D71" i="1" s="1"/>
  <c r="F56" i="1"/>
  <c r="F71" i="1" s="1"/>
  <c r="E55" i="1"/>
  <c r="E70" i="1" s="1"/>
  <c r="D55" i="1"/>
  <c r="D70" i="1" s="1"/>
  <c r="C55" i="1"/>
  <c r="F54" i="1"/>
  <c r="E54" i="1"/>
  <c r="E69" i="1" s="1"/>
  <c r="D54" i="1"/>
  <c r="D69" i="1" s="1"/>
  <c r="C54" i="1"/>
  <c r="C69" i="1" s="1"/>
  <c r="F62" i="1" l="1"/>
  <c r="F69" i="1"/>
  <c r="E56" i="1"/>
  <c r="E71" i="1" s="1"/>
  <c r="C56" i="1"/>
  <c r="C71" i="1" s="1"/>
  <c r="C70" i="1"/>
</calcChain>
</file>

<file path=xl/sharedStrings.xml><?xml version="1.0" encoding="utf-8"?>
<sst xmlns="http://schemas.openxmlformats.org/spreadsheetml/2006/main" count="54" uniqueCount="49">
  <si>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</si>
  <si>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</si>
  <si>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</si>
  <si>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</si>
  <si>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</si>
  <si>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</si>
  <si>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</si>
  <si>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</si>
  <si>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</si>
  <si>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</si>
  <si>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</si>
  <si>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</si>
  <si>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</si>
  <si>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</si>
  <si>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</si>
  <si>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</si>
  <si>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</si>
  <si>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</si>
  <si>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</si>
  <si>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</si>
  <si>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H1..H12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</si>
  <si>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</si>
  <si>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</si>
  <si>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</si>
  <si>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</si>
  <si>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</si>
  <si>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</si>
  <si>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</si>
  <si>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</si>
  <si>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</si>
  <si>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</si>
  <si>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</si>
  <si>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</si>
  <si>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5ng/ml LPS</t>
  </si>
  <si>
    <t>all LPS</t>
  </si>
  <si>
    <t>ric8a mut</t>
  </si>
  <si>
    <t>wt_0</t>
  </si>
  <si>
    <t>ric8a_0</t>
  </si>
  <si>
    <t>wt_5</t>
  </si>
  <si>
    <t>ric8a_5</t>
  </si>
  <si>
    <t>0 all from 8-22-18 data</t>
  </si>
  <si>
    <t>IL6</t>
  </si>
  <si>
    <t>100 ul sup</t>
  </si>
  <si>
    <t>mut_0</t>
  </si>
  <si>
    <t>mut_5</t>
  </si>
  <si>
    <t>ctrl microglia</t>
  </si>
  <si>
    <t>ric8a/cx3cr1-cre mut microglia</t>
  </si>
  <si>
    <t>PBS</t>
  </si>
  <si>
    <t>LPS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</si>
</sst>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b/>
      <sz val="16"/>
      <color rgb="FF0070C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13" borderId="0" xfId="0" applyFill="1"/>
    <xf numFmtId="0" fontId="5" fillId="13" borderId="0" xfId="0" applyFont="1" applyFill="1"/>
    <xf numFmtId="0" fontId="6" fillId="1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IL6</a:t>
            </a:r>
            <a:r>
              <a:rPr lang="en-US" sz="2000" b="1" baseline="0"/>
              <a:t> </a:t>
            </a:r>
            <a:r>
              <a:rPr lang="en-US" sz="2000" b="1"/>
              <a:t>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Sheet1'!$C$56:$F$56</c:f>
                <c:numCache>
                  <c:formatCode>General</c:formatCode>
                  <c:ptCount val="4"/>
                  <c:pt idx="0">
                    <c:v>3.3208934540772839E-2</c:v>
                  </c:pt>
                  <c:pt idx="1">
                    <c:v>0.23094016781649548</c:v>
                  </c:pt>
                  <c:pt idx="2">
                    <c:v>0.10867411145254419</c:v>
                  </c:pt>
                  <c:pt idx="3">
                    <c:v>0.10410456815678705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'Plate 1 - Sheet1'!$C$53:$F$53</c:f>
              <c:strCache>
                <c:ptCount val="4"/>
                <c:pt idx="0">
                  <c:v>wt_0</c:v>
                </c:pt>
                <c:pt idx="1">
                  <c:v>wt_5</c:v>
                </c:pt>
                <c:pt idx="2">
                  <c:v>mut_0</c:v>
                </c:pt>
                <c:pt idx="3">
                  <c:v>mut_5</c:v>
                </c:pt>
              </c:strCache>
            </c:strRef>
          </c:cat>
          <c:val>
            <c:numRef>
              <c:f>'Plate 1 - Sheet1'!$C$54:$F$54</c:f>
              <c:numCache>
                <c:formatCode>General</c:formatCode>
                <c:ptCount val="4"/>
                <c:pt idx="0">
                  <c:v>0.34399999999999997</c:v>
                </c:pt>
                <c:pt idx="1">
                  <c:v>2.3511666666666668</c:v>
                </c:pt>
                <c:pt idx="2">
                  <c:v>0.53374999999999995</c:v>
                </c:pt>
                <c:pt idx="3">
                  <c:v>3.2641666666666667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1-D345-B0F1-D84F8E949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5131008"/>
        <c:axId val="933513344"/>
      </c:barChart>
      <c:catAx>
        <c:axId val="89513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3513344"/>
        <c:crosses val="autoZero"/>
        <c:auto val="1"/>
        <c:lblAlgn val="ctr"/>
        <c:lblOffset val="100"/>
        <c:noMultiLvlLbl val="0"/>
      </c:catAx>
      <c:valAx>
        <c:axId val="93351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5131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IL-6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Sheet1'!$C$71:$F$71</c:f>
                <c:numCache>
                  <c:formatCode>General</c:formatCode>
                  <c:ptCount val="4"/>
                  <c:pt idx="0">
                    <c:v>16.604467270386419</c:v>
                  </c:pt>
                  <c:pt idx="1">
                    <c:v>115.47008390824773</c:v>
                  </c:pt>
                  <c:pt idx="2">
                    <c:v>54.337055726272098</c:v>
                  </c:pt>
                  <c:pt idx="3">
                    <c:v>52.052284078393527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Sheet1'!$C$67:$F$68</c:f>
              <c:multiLvlStrCache>
                <c:ptCount val="4"/>
                <c:lvl>
                  <c:pt idx="0">
                    <c:v>PBS</c:v>
                  </c:pt>
                  <c:pt idx="1">
                    <c:v>LPS</c:v>
                  </c:pt>
                  <c:pt idx="2">
                    <c:v>PBS</c:v>
                  </c:pt>
                  <c:pt idx="3">
                    <c:v>LPS</c:v>
                  </c:pt>
                </c:lvl>
                <c:lvl>
                  <c:pt idx="0">
                    <c:v>ctrl microglia</c:v>
                  </c:pt>
                  <c:pt idx="2">
                    <c:v>ric8a/cx3cr1-cre mut microglia</c:v>
                  </c:pt>
                </c:lvl>
              </c:multiLvlStrCache>
            </c:multiLvlStrRef>
          </c:cat>
          <c:val>
            <c:numRef>
              <c:f>'Plate 1 - Sheet1'!$C$69:$F$69</c:f>
              <c:numCache>
                <c:formatCode>General</c:formatCode>
                <c:ptCount val="4"/>
                <c:pt idx="0">
                  <c:v>171.99999999999997</c:v>
                </c:pt>
                <c:pt idx="1">
                  <c:v>1175.5833333333335</c:v>
                </c:pt>
                <c:pt idx="2">
                  <c:v>266.875</c:v>
                </c:pt>
                <c:pt idx="3">
                  <c:v>1632.0833333333333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46-BE46-9621-3375BA131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60121535"/>
        <c:axId val="1680315055"/>
      </c:barChart>
      <c:catAx>
        <c:axId val="166012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0315055"/>
        <c:crosses val="autoZero"/>
        <c:auto val="1"/>
        <c:lblAlgn val="ctr"/>
        <c:lblOffset val="100"/>
        <c:noMultiLvlLbl val="0"/>
      </c:catAx>
      <c:valAx>
        <c:axId val="1680315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01215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374650</xdr:colOff>
      <xdr:row>45</xdr:row>
      <xdr:rowOff>44450</xdr:rowOff>
    </xdr:from>
    <xdr:to>
      <xdr:col>21</xdr:col>
      <xdr:colOff>234950</xdr:colOff>
      <xdr:row>61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350DBE-9788-2245-B8D4-5AA95C0213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552450</xdr:colOff>
      <xdr:row>63</xdr:row>
      <xdr:rowOff>82550</xdr:rowOff>
    </xdr:from>
    <xdr:to>
      <xdr:col>22</xdr:col>
      <xdr:colOff>368300</xdr:colOff>
      <xdr:row>81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C9CCAA4-5DB1-C34B-BF02-61B610CFA0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71"/>
  <sheetViews>
    <sheetView tabSelected="1" topLeftCell="A27" workbookViewId="0">
      <selection activeCell="F59" sqref="F59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43335</v>
      </c>
    </row>
    <row r="8" spans="1:2" x14ac:dyDescent="0.15">
      <c r="A8" t="s">
        <v>7</v>
      </c>
      <c r="B8" s="2">
        <v>0.57708333333333328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20" x14ac:dyDescent="0.15">
      <c r="B17" t="s">
        <v>20</v>
      </c>
    </row>
    <row r="18" spans="1:20" x14ac:dyDescent="0.15">
      <c r="B18" t="s">
        <v>21</v>
      </c>
      <c r="T18" s="18" t="s">
        <v>33</v>
      </c>
    </row>
    <row r="19" spans="1:20" x14ac:dyDescent="0.15">
      <c r="B19" t="s">
        <v>22</v>
      </c>
    </row>
    <row r="21" spans="1:20" ht="14" x14ac:dyDescent="0.15">
      <c r="A21" s="3" t="s">
        <v>23</v>
      </c>
      <c r="B21" s="4"/>
    </row>
    <row r="22" spans="1:20" x14ac:dyDescent="0.15">
      <c r="A22" t="s">
        <v>24</v>
      </c>
      <c r="B22">
        <v>22.8</v>
      </c>
    </row>
    <row r="24" spans="1:20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20" ht="14" x14ac:dyDescent="0.15">
      <c r="B25" s="6" t="s">
        <v>25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450</v>
      </c>
    </row>
    <row r="26" spans="1:20" ht="14" x14ac:dyDescent="0.15">
      <c r="B26" s="6" t="s">
        <v>26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450</v>
      </c>
    </row>
    <row r="27" spans="1:20" ht="14" x14ac:dyDescent="0.15">
      <c r="B27" s="6" t="s">
        <v>27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450</v>
      </c>
    </row>
    <row r="28" spans="1:20" ht="14" x14ac:dyDescent="0.15">
      <c r="B28" s="6" t="s">
        <v>28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450</v>
      </c>
    </row>
    <row r="29" spans="1:20" ht="14" x14ac:dyDescent="0.15">
      <c r="B29" s="6" t="s">
        <v>29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8">
        <v>450</v>
      </c>
    </row>
    <row r="30" spans="1:20" ht="14" x14ac:dyDescent="0.15">
      <c r="B30" s="6" t="s">
        <v>30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>
        <v>450</v>
      </c>
    </row>
    <row r="31" spans="1:20" ht="14" x14ac:dyDescent="0.15">
      <c r="B31" s="6" t="s">
        <v>31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450</v>
      </c>
    </row>
    <row r="32" spans="1:20" ht="14" x14ac:dyDescent="0.15">
      <c r="B32" s="6" t="s">
        <v>32</v>
      </c>
      <c r="C32" s="9">
        <v>2.8559999999999999</v>
      </c>
      <c r="D32" s="10">
        <v>2.3580000000000001</v>
      </c>
      <c r="E32" s="11">
        <v>1.9570000000000001</v>
      </c>
      <c r="F32" s="12">
        <v>3.367</v>
      </c>
      <c r="G32" s="13">
        <v>3.274</v>
      </c>
      <c r="H32" s="14">
        <v>2.1520000000000001</v>
      </c>
      <c r="I32" s="15">
        <v>3.6440000000000001</v>
      </c>
      <c r="J32" s="9">
        <v>2.91</v>
      </c>
      <c r="K32" s="16">
        <v>3.1040000000000001</v>
      </c>
      <c r="L32" s="13">
        <v>3.226</v>
      </c>
      <c r="M32" s="13">
        <v>3.218</v>
      </c>
      <c r="N32" s="17">
        <v>1.6259999999999999</v>
      </c>
      <c r="O32" s="8">
        <v>450</v>
      </c>
      <c r="Q32" s="18" t="s">
        <v>34</v>
      </c>
    </row>
    <row r="33" spans="1:19" ht="20" x14ac:dyDescent="0.2">
      <c r="C33" s="19">
        <v>151</v>
      </c>
      <c r="D33">
        <v>152</v>
      </c>
      <c r="E33">
        <v>155</v>
      </c>
      <c r="F33" s="19">
        <v>156</v>
      </c>
      <c r="G33" s="19">
        <v>157</v>
      </c>
      <c r="H33">
        <v>158</v>
      </c>
      <c r="I33" s="19">
        <v>183</v>
      </c>
      <c r="J33">
        <v>184</v>
      </c>
      <c r="K33">
        <v>185</v>
      </c>
      <c r="L33" s="19">
        <v>186</v>
      </c>
      <c r="M33" s="19">
        <v>189</v>
      </c>
      <c r="N33">
        <v>190</v>
      </c>
      <c r="Q33" s="20" t="s">
        <v>35</v>
      </c>
      <c r="S33" s="21" t="s">
        <v>42</v>
      </c>
    </row>
    <row r="38" spans="1:19" ht="20" x14ac:dyDescent="0.2">
      <c r="A38" s="21" t="s">
        <v>42</v>
      </c>
    </row>
    <row r="39" spans="1:19" x14ac:dyDescent="0.15">
      <c r="C39" t="s">
        <v>36</v>
      </c>
      <c r="D39" s="18" t="s">
        <v>38</v>
      </c>
      <c r="E39" t="s">
        <v>37</v>
      </c>
      <c r="F39" s="18" t="s">
        <v>39</v>
      </c>
      <c r="J39" s="18" t="s">
        <v>40</v>
      </c>
    </row>
    <row r="40" spans="1:19" x14ac:dyDescent="0.15">
      <c r="C40" s="17">
        <v>0.29099999999999998</v>
      </c>
      <c r="D40" s="10">
        <v>2.3580000000000001</v>
      </c>
      <c r="E40" s="17">
        <v>0.34499999999999997</v>
      </c>
      <c r="F40" s="9">
        <v>2.8559999999999999</v>
      </c>
    </row>
    <row r="41" spans="1:19" x14ac:dyDescent="0.15">
      <c r="C41" s="17">
        <v>0.34899999999999998</v>
      </c>
      <c r="D41" s="11">
        <v>1.9570000000000001</v>
      </c>
      <c r="E41" s="11">
        <v>0.84599999999999997</v>
      </c>
      <c r="F41" s="12">
        <v>3.367</v>
      </c>
    </row>
    <row r="42" spans="1:19" x14ac:dyDescent="0.15">
      <c r="C42" s="17">
        <v>0.3</v>
      </c>
      <c r="D42" s="14">
        <v>2.1520000000000001</v>
      </c>
      <c r="E42" s="17">
        <v>0.45</v>
      </c>
      <c r="F42" s="13">
        <v>3.274</v>
      </c>
    </row>
    <row r="43" spans="1:19" x14ac:dyDescent="0.15">
      <c r="C43" s="17">
        <v>0.436</v>
      </c>
      <c r="D43" s="9">
        <v>2.91</v>
      </c>
      <c r="E43" s="17">
        <v>0.49399999999999999</v>
      </c>
      <c r="F43" s="15">
        <v>3.6440000000000001</v>
      </c>
    </row>
    <row r="44" spans="1:19" x14ac:dyDescent="0.15">
      <c r="D44" s="16">
        <v>3.1040000000000001</v>
      </c>
      <c r="F44" s="13">
        <v>3.226</v>
      </c>
    </row>
    <row r="45" spans="1:19" x14ac:dyDescent="0.15">
      <c r="D45" s="17">
        <v>1.6259999999999999</v>
      </c>
      <c r="F45" s="13">
        <v>3.218</v>
      </c>
    </row>
    <row r="52" spans="3:6" x14ac:dyDescent="0.15">
      <c r="C52" s="18" t="s">
        <v>41</v>
      </c>
    </row>
    <row r="53" spans="3:6" x14ac:dyDescent="0.15">
      <c r="C53" t="s">
        <v>36</v>
      </c>
      <c r="D53" s="18" t="s">
        <v>38</v>
      </c>
      <c r="E53" s="18" t="s">
        <v>43</v>
      </c>
      <c r="F53" s="18" t="s">
        <v>44</v>
      </c>
    </row>
    <row r="54" spans="3:6" x14ac:dyDescent="0.15">
      <c r="C54">
        <f>AVERAGE(C40:C45)</f>
        <v>0.34399999999999997</v>
      </c>
      <c r="D54">
        <f>AVERAGE(D40:D45)</f>
        <v>2.3511666666666668</v>
      </c>
      <c r="E54">
        <f>AVERAGE(E40:E45)</f>
        <v>0.53374999999999995</v>
      </c>
      <c r="F54">
        <f>AVERAGE(F40:F45)</f>
        <v>3.2641666666666667</v>
      </c>
    </row>
    <row r="55" spans="3:6" x14ac:dyDescent="0.15">
      <c r="C55">
        <f>STDEV(C40:C45)</f>
        <v>6.6417869081545677E-2</v>
      </c>
      <c r="D55">
        <f>STDEV(D40:D45)</f>
        <v>0.56568557226313143</v>
      </c>
      <c r="E55">
        <f>STDEV(E40:E45)</f>
        <v>0.21734822290508837</v>
      </c>
      <c r="F55">
        <f>STDEV(F40:F45)</f>
        <v>0.25500307187692212</v>
      </c>
    </row>
    <row r="56" spans="3:6" x14ac:dyDescent="0.15">
      <c r="C56">
        <f>C55/SQRT(COUNT(C40:C45))</f>
        <v>3.3208934540772839E-2</v>
      </c>
      <c r="D56">
        <f>D55/SQRT(COUNT(D40:D45))</f>
        <v>0.23094016781649548</v>
      </c>
      <c r="E56">
        <f>E55/SQRT(COUNT(E40:E45))</f>
        <v>0.10867411145254419</v>
      </c>
      <c r="F56">
        <f>F55/SQRT(COUNT(F40:F45))</f>
        <v>0.10410456815678705</v>
      </c>
    </row>
    <row r="58" spans="3:6" x14ac:dyDescent="0.15">
      <c r="D58">
        <f>TTEST(C40:C45,D40:D45,1,3)</f>
        <v>1.4299952973622525E-4</v>
      </c>
      <c r="F58">
        <f>TTEST(E40:E45,F40:F45,1,3)</f>
        <v>1.166932155999073E-7</v>
      </c>
    </row>
    <row r="59" spans="3:6" x14ac:dyDescent="0.15">
      <c r="E59">
        <f>TTEST(C40:C45,E40:E45,1,3)</f>
        <v>8.9564148661150422E-2</v>
      </c>
      <c r="F59">
        <f>TTEST(D40:D45,F40:F45,1,3)</f>
        <v>4.3975316906564093E-3</v>
      </c>
    </row>
    <row r="62" spans="3:6" x14ac:dyDescent="0.15">
      <c r="F62">
        <f>F54/D54</f>
        <v>1.3883178563833556</v>
      </c>
    </row>
    <row r="67" spans="3:6" x14ac:dyDescent="0.15">
      <c r="C67" s="18" t="s">
        <v>45</v>
      </c>
      <c r="E67" s="18" t="s">
        <v>46</v>
      </c>
    </row>
    <row r="68" spans="3:6" x14ac:dyDescent="0.15">
      <c r="C68" s="18" t="s">
        <v>47</v>
      </c>
      <c r="D68" s="18" t="s">
        <v>48</v>
      </c>
      <c r="E68" s="18" t="s">
        <v>47</v>
      </c>
      <c r="F68" s="18" t="s">
        <v>48</v>
      </c>
    </row>
    <row r="69" spans="3:6" x14ac:dyDescent="0.15">
      <c r="C69">
        <f>C54*5*100</f>
        <v>171.99999999999997</v>
      </c>
      <c r="D69">
        <f t="shared" ref="D69:F69" si="0">D54*5*100</f>
        <v>1175.5833333333335</v>
      </c>
      <c r="E69">
        <f t="shared" si="0"/>
        <v>266.875</v>
      </c>
      <c r="F69">
        <f t="shared" si="0"/>
        <v>1632.0833333333333</v>
      </c>
    </row>
    <row r="70" spans="3:6" x14ac:dyDescent="0.15">
      <c r="C70">
        <f t="shared" ref="C70:F70" si="1">C55*5*100</f>
        <v>33.208934540772837</v>
      </c>
      <c r="D70">
        <f t="shared" si="1"/>
        <v>282.84278613156573</v>
      </c>
      <c r="E70">
        <f t="shared" si="1"/>
        <v>108.6741114525442</v>
      </c>
      <c r="F70">
        <f t="shared" si="1"/>
        <v>127.50153593846105</v>
      </c>
    </row>
    <row r="71" spans="3:6" x14ac:dyDescent="0.15">
      <c r="C71">
        <f t="shared" ref="C71:F71" si="2">C56*5*100</f>
        <v>16.604467270386419</v>
      </c>
      <c r="D71">
        <f t="shared" si="2"/>
        <v>115.47008390824773</v>
      </c>
      <c r="E71">
        <f t="shared" si="2"/>
        <v>54.337055726272098</v>
      </c>
      <c r="F71">
        <f t="shared" si="2"/>
        <v>52.052284078393527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2024-11-21T20:52:35Z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