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dwinhoman/Documents/JCL_Lab/Manuscripts/MASLD_paper/"/>
    </mc:Choice>
  </mc:AlternateContent>
  <xr:revisionPtr revIDLastSave="0" documentId="13_ncr:1_{F6F34C69-C876-304C-8F5E-0824B4B0D061}" xr6:coauthVersionLast="47" xr6:coauthVersionMax="47" xr10:uidLastSave="{00000000-0000-0000-0000-000000000000}"/>
  <bookViews>
    <workbookView xWindow="28960" yWindow="620" windowWidth="34760" windowHeight="26720" xr2:uid="{D52B7646-1FB7-B542-AAA5-5349EA5F51E2}"/>
  </bookViews>
  <sheets>
    <sheet name="Figure 3A" sheetId="17" r:id="rId1"/>
    <sheet name="Figure 3B" sheetId="18" r:id="rId2"/>
    <sheet name="Figure 3C" sheetId="19" r:id="rId3"/>
    <sheet name="Figure 3D" sheetId="20" r:id="rId4"/>
    <sheet name="Figure 3F-3G" sheetId="21" r:id="rId5"/>
    <sheet name="Figure 3H" sheetId="22" r:id="rId6"/>
    <sheet name="Figure 3 - figure supplement 1A" sheetId="2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9" l="1"/>
  <c r="C8" i="29"/>
  <c r="B8" i="29"/>
  <c r="B7" i="29"/>
  <c r="R24" i="22" l="1"/>
  <c r="Q24" i="22"/>
  <c r="R23" i="22"/>
  <c r="Q23" i="22"/>
  <c r="R22" i="22"/>
  <c r="Q22" i="22"/>
  <c r="R21" i="22"/>
  <c r="Q21" i="22"/>
  <c r="R20" i="22"/>
  <c r="Q20" i="22"/>
  <c r="R19" i="22"/>
  <c r="Q19" i="22"/>
  <c r="R18" i="22"/>
  <c r="Q18" i="22"/>
  <c r="R17" i="22"/>
  <c r="Q17" i="22"/>
  <c r="R16" i="22"/>
  <c r="Q16" i="22"/>
  <c r="R15" i="22"/>
  <c r="Q15" i="22"/>
  <c r="R14" i="22"/>
  <c r="Q14" i="22"/>
  <c r="R13" i="22"/>
  <c r="Q13" i="22"/>
  <c r="R12" i="22"/>
  <c r="Q12" i="22"/>
  <c r="R11" i="22"/>
  <c r="Q11" i="22"/>
  <c r="R10" i="22"/>
  <c r="Q10" i="22"/>
  <c r="R9" i="22"/>
  <c r="Q9" i="22"/>
  <c r="R8" i="22"/>
  <c r="Q8" i="22"/>
  <c r="R7" i="22"/>
  <c r="Q7" i="22"/>
  <c r="R6" i="22"/>
  <c r="Q6" i="22"/>
  <c r="R5" i="22"/>
  <c r="Q5" i="22"/>
  <c r="R4" i="22"/>
  <c r="Q4" i="22"/>
  <c r="R3" i="22"/>
  <c r="Q3" i="22"/>
  <c r="H4" i="22"/>
  <c r="I4" i="22"/>
  <c r="H5" i="22"/>
  <c r="I5" i="22"/>
  <c r="H6" i="22"/>
  <c r="I6" i="22"/>
  <c r="H7" i="22"/>
  <c r="I7" i="22"/>
  <c r="H8" i="22"/>
  <c r="I8" i="22"/>
  <c r="H9" i="22"/>
  <c r="I9" i="22"/>
  <c r="H10" i="22"/>
  <c r="I10" i="22"/>
  <c r="H11" i="22"/>
  <c r="I11" i="22"/>
  <c r="H12" i="22"/>
  <c r="I12" i="22"/>
  <c r="H13" i="22"/>
  <c r="I13" i="22"/>
  <c r="H14" i="22"/>
  <c r="I14" i="22"/>
  <c r="H15" i="22"/>
  <c r="I15" i="22"/>
  <c r="H16" i="22"/>
  <c r="I16" i="22"/>
  <c r="H17" i="22"/>
  <c r="I17" i="22"/>
  <c r="H18" i="22"/>
  <c r="I18" i="22"/>
  <c r="H19" i="22"/>
  <c r="I19" i="22"/>
  <c r="H20" i="22"/>
  <c r="I20" i="22"/>
  <c r="H21" i="22"/>
  <c r="I21" i="22"/>
  <c r="H22" i="22"/>
  <c r="I22" i="22"/>
  <c r="H23" i="22"/>
  <c r="I23" i="22"/>
  <c r="H24" i="22"/>
  <c r="I24" i="22"/>
  <c r="I3" i="22"/>
  <c r="H3" i="22"/>
  <c r="F4" i="21"/>
  <c r="E4" i="21"/>
  <c r="F3" i="21"/>
  <c r="E3" i="21"/>
  <c r="C3" i="21"/>
  <c r="C4" i="21"/>
  <c r="B4" i="21"/>
  <c r="B3" i="21"/>
  <c r="M8" i="20"/>
  <c r="L8" i="20"/>
  <c r="M7" i="20"/>
  <c r="L7" i="20"/>
  <c r="L4" i="20"/>
  <c r="M4" i="20"/>
  <c r="M3" i="20"/>
  <c r="L3" i="20"/>
  <c r="Z18" i="19"/>
  <c r="Y18" i="19"/>
  <c r="Z17" i="19"/>
  <c r="Y17" i="19"/>
  <c r="Z16" i="19"/>
  <c r="Y16" i="19"/>
  <c r="Z15" i="19"/>
  <c r="Y15" i="19"/>
  <c r="Z14" i="19"/>
  <c r="Y14" i="19"/>
  <c r="Z13" i="19"/>
  <c r="Y13" i="19"/>
  <c r="Y3" i="19"/>
  <c r="Z9" i="19"/>
  <c r="Y9" i="19"/>
  <c r="Z8" i="19"/>
  <c r="Y8" i="19"/>
  <c r="Z7" i="19"/>
  <c r="Y7" i="19"/>
  <c r="Z6" i="19"/>
  <c r="Y6" i="19"/>
  <c r="Z5" i="19"/>
  <c r="Y5" i="19"/>
  <c r="Z4" i="19"/>
  <c r="Y4" i="19"/>
  <c r="Z3" i="19"/>
  <c r="M18" i="19"/>
  <c r="L18" i="19"/>
  <c r="M17" i="19"/>
  <c r="L17" i="19"/>
  <c r="M16" i="19"/>
  <c r="L16" i="19"/>
  <c r="M15" i="19"/>
  <c r="L15" i="19"/>
  <c r="M14" i="19"/>
  <c r="L14" i="19"/>
  <c r="M13" i="19"/>
  <c r="L13" i="19"/>
  <c r="L4" i="19"/>
  <c r="M4" i="19"/>
  <c r="L5" i="19"/>
  <c r="M5" i="19"/>
  <c r="L6" i="19"/>
  <c r="M6" i="19"/>
  <c r="L7" i="19"/>
  <c r="M7" i="19"/>
  <c r="L8" i="19"/>
  <c r="M8" i="19"/>
  <c r="L9" i="19"/>
  <c r="M9" i="19"/>
  <c r="L3" i="19"/>
  <c r="M3" i="19"/>
  <c r="L3" i="18"/>
  <c r="M3" i="18"/>
  <c r="L6" i="18"/>
  <c r="M6" i="18"/>
  <c r="L7" i="18"/>
  <c r="M7" i="18"/>
  <c r="L10" i="18"/>
  <c r="M10" i="18"/>
  <c r="L11" i="18"/>
  <c r="M11" i="18"/>
  <c r="L14" i="18"/>
  <c r="M14" i="18"/>
  <c r="L15" i="18"/>
  <c r="M15" i="18"/>
  <c r="M2" i="18"/>
  <c r="L2" i="18"/>
  <c r="Z26" i="17"/>
  <c r="Y26" i="17"/>
  <c r="Z25" i="17"/>
  <c r="Y25" i="17"/>
  <c r="Z24" i="17"/>
  <c r="Y24" i="17"/>
  <c r="Z23" i="17"/>
  <c r="Y23" i="17"/>
  <c r="Z22" i="17"/>
  <c r="Y22" i="17"/>
  <c r="Z21" i="17"/>
  <c r="Y21" i="17"/>
  <c r="Z20" i="17"/>
  <c r="Y20" i="17"/>
  <c r="Z19" i="17"/>
  <c r="Y19" i="17"/>
  <c r="Z18" i="17"/>
  <c r="Y18" i="17"/>
  <c r="Z17" i="17"/>
  <c r="Y17" i="17"/>
  <c r="Z16" i="17"/>
  <c r="Y16" i="17"/>
  <c r="Y3" i="17"/>
  <c r="Z3" i="17"/>
  <c r="Y4" i="17"/>
  <c r="Z4" i="17"/>
  <c r="Y5" i="17"/>
  <c r="Z5" i="17"/>
  <c r="Y6" i="17"/>
  <c r="Z6" i="17"/>
  <c r="Y7" i="17"/>
  <c r="Z7" i="17"/>
  <c r="Y8" i="17"/>
  <c r="Z8" i="17"/>
  <c r="Y9" i="17"/>
  <c r="Z9" i="17"/>
  <c r="Y10" i="17"/>
  <c r="Z10" i="17"/>
  <c r="Y11" i="17"/>
  <c r="Z11" i="17"/>
  <c r="Y12" i="17"/>
  <c r="Z12" i="17"/>
  <c r="Z2" i="17"/>
  <c r="Y2" i="17"/>
  <c r="K17" i="17"/>
  <c r="L17" i="17"/>
  <c r="K18" i="17"/>
  <c r="L18" i="17"/>
  <c r="K19" i="17"/>
  <c r="L19" i="17"/>
  <c r="K20" i="17"/>
  <c r="L20" i="17"/>
  <c r="K21" i="17"/>
  <c r="L21" i="17"/>
  <c r="K22" i="17"/>
  <c r="L22" i="17"/>
  <c r="K23" i="17"/>
  <c r="L23" i="17"/>
  <c r="K24" i="17"/>
  <c r="L24" i="17"/>
  <c r="K25" i="17"/>
  <c r="L25" i="17"/>
  <c r="K26" i="17"/>
  <c r="L26" i="17"/>
  <c r="K27" i="17"/>
  <c r="L27" i="17"/>
  <c r="L16" i="17"/>
  <c r="K16" i="17"/>
  <c r="K3" i="17"/>
  <c r="L3" i="17"/>
  <c r="K4" i="17"/>
  <c r="L4" i="17"/>
  <c r="K5" i="17"/>
  <c r="L5" i="17"/>
  <c r="K6" i="17"/>
  <c r="L6" i="17"/>
  <c r="K7" i="17"/>
  <c r="L7" i="17"/>
  <c r="K8" i="17"/>
  <c r="L8" i="17"/>
  <c r="K9" i="17"/>
  <c r="L9" i="17"/>
  <c r="K10" i="17"/>
  <c r="L10" i="17"/>
  <c r="K11" i="17"/>
  <c r="L11" i="17"/>
  <c r="K12" i="17"/>
  <c r="L12" i="17"/>
  <c r="K13" i="17"/>
  <c r="L13" i="17"/>
  <c r="K2" i="17"/>
  <c r="L2" i="17"/>
</calcChain>
</file>

<file path=xl/sharedStrings.xml><?xml version="1.0" encoding="utf-8"?>
<sst xmlns="http://schemas.openxmlformats.org/spreadsheetml/2006/main" count="96" uniqueCount="47">
  <si>
    <t>C3ar1</t>
  </si>
  <si>
    <t>Adgre1</t>
  </si>
  <si>
    <t>Col1a1</t>
  </si>
  <si>
    <t>Male</t>
  </si>
  <si>
    <t>Female</t>
  </si>
  <si>
    <t>AVG</t>
  </si>
  <si>
    <t>SEM</t>
  </si>
  <si>
    <t>Tnfa</t>
  </si>
  <si>
    <t>Tgfb1</t>
  </si>
  <si>
    <t>Male fl/fl cntrl</t>
  </si>
  <si>
    <t>Female fl/fl cntrl</t>
  </si>
  <si>
    <t>Fl/fl cntrl</t>
  </si>
  <si>
    <t>Ccr2</t>
  </si>
  <si>
    <t>Il1b</t>
  </si>
  <si>
    <t>Cd163</t>
  </si>
  <si>
    <t>Tlr4</t>
  </si>
  <si>
    <t>Trem2</t>
  </si>
  <si>
    <t>Col1a2</t>
  </si>
  <si>
    <t>Col3a1</t>
  </si>
  <si>
    <t>Acta2</t>
  </si>
  <si>
    <t>Fgf21</t>
  </si>
  <si>
    <t>Pepck1</t>
  </si>
  <si>
    <t>Fasn</t>
  </si>
  <si>
    <t>Scd1</t>
  </si>
  <si>
    <t>Srebp1c</t>
  </si>
  <si>
    <t>Male C3aR1-KpKO</t>
  </si>
  <si>
    <t>Female C3aR1-KpKO</t>
  </si>
  <si>
    <t>Weeks post diet</t>
  </si>
  <si>
    <t>Male C3ar1-KpKO</t>
  </si>
  <si>
    <t>Female C3ar1-KpKO</t>
  </si>
  <si>
    <t>Lean mass</t>
  </si>
  <si>
    <t>Fat mass</t>
  </si>
  <si>
    <t>Weeks on diet</t>
  </si>
  <si>
    <t>Min post i.p. glucose</t>
  </si>
  <si>
    <t>Glucose Tolerance Test</t>
  </si>
  <si>
    <t>C3aR1-KpKO</t>
  </si>
  <si>
    <t>Liver Mass (g)</t>
  </si>
  <si>
    <t>fl/fl cntrl</t>
  </si>
  <si>
    <t>%Lipid Droplet Area  (%LPA)</t>
  </si>
  <si>
    <t>%Collagen area  (%CPA)</t>
  </si>
  <si>
    <t>CD68</t>
  </si>
  <si>
    <t>HNF1a</t>
  </si>
  <si>
    <t>Il6</t>
  </si>
  <si>
    <t>Acc1</t>
  </si>
  <si>
    <t>Fold Expression</t>
  </si>
  <si>
    <t>Female, regular diet</t>
  </si>
  <si>
    <r>
      <t xml:space="preserve">Fold </t>
    </r>
    <r>
      <rPr>
        <b/>
        <i/>
        <sz val="12"/>
        <color theme="1"/>
        <rFont val="Arial"/>
        <family val="2"/>
      </rPr>
      <t>C3ar1</t>
    </r>
    <r>
      <rPr>
        <b/>
        <sz val="12"/>
        <color theme="1"/>
        <rFont val="Arial"/>
        <family val="2"/>
      </rPr>
      <t xml:space="preserve"> expression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</si>
</sst>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2" fontId="2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164" fontId="3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C8394571-4636-E64F-B7A7-7DB166632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1583-C708-8143-94D2-CED76D6B5C3E}">
  <sheetPr codeName="Sheet15"/>
  <dimension ref="A1:Z27"/>
  <sheetViews>
    <sheetView tabSelected="1" zoomScale="120" zoomScaleNormal="120" workbookViewId="0">
      <selection activeCell="F33" sqref="F33"/>
    </sheetView>
  </sheetViews>
  <sheetFormatPr baseColWidth="10" defaultRowHeight="16" x14ac:dyDescent="0.2"/>
  <cols>
    <col min="1" max="1" width="10.6640625" style="3" customWidth="1"/>
    <col min="2" max="10" width="10.83203125" style="4"/>
    <col min="11" max="12" width="10.83203125" style="25"/>
    <col min="13" max="13" width="2.5" style="4" customWidth="1"/>
    <col min="14" max="14" width="9.83203125" style="4" customWidth="1"/>
    <col min="15" max="26" width="10.83203125" style="4"/>
    <col min="27" max="16384" width="10.83203125" style="3"/>
  </cols>
  <sheetData>
    <row r="1" spans="1:26" s="30" customFormat="1" ht="34" x14ac:dyDescent="0.2">
      <c r="A1" s="24" t="s">
        <v>32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18" t="s">
        <v>5</v>
      </c>
      <c r="L1" s="18" t="s">
        <v>6</v>
      </c>
      <c r="M1" s="16"/>
      <c r="N1" s="24" t="s">
        <v>27</v>
      </c>
      <c r="O1" s="37" t="s">
        <v>10</v>
      </c>
      <c r="P1" s="37"/>
      <c r="Q1" s="37"/>
      <c r="R1" s="37"/>
      <c r="S1" s="37"/>
      <c r="T1" s="37"/>
      <c r="U1" s="37"/>
      <c r="V1" s="37"/>
      <c r="W1" s="37"/>
      <c r="X1" s="37"/>
      <c r="Y1" s="16" t="s">
        <v>5</v>
      </c>
      <c r="Z1" s="16" t="s">
        <v>6</v>
      </c>
    </row>
    <row r="2" spans="1:26" x14ac:dyDescent="0.2">
      <c r="A2" s="2">
        <v>0</v>
      </c>
      <c r="B2" s="12">
        <v>17</v>
      </c>
      <c r="C2" s="12">
        <v>17.899999999999999</v>
      </c>
      <c r="D2" s="12">
        <v>18.3</v>
      </c>
      <c r="E2" s="12">
        <v>17.3</v>
      </c>
      <c r="F2" s="12">
        <v>17.8</v>
      </c>
      <c r="G2" s="12">
        <v>16.399999999999999</v>
      </c>
      <c r="H2" s="12">
        <v>14.6</v>
      </c>
      <c r="I2" s="12">
        <v>17.2</v>
      </c>
      <c r="J2" s="12">
        <v>15.7</v>
      </c>
      <c r="K2" s="15">
        <f>AVERAGE(B2:J2)</f>
        <v>16.911111111111108</v>
      </c>
      <c r="L2" s="15">
        <f>STDEV(B2:J2)/SQRT(COUNTA(B2:J2))</f>
        <v>0.39102587455039511</v>
      </c>
      <c r="M2" s="12"/>
      <c r="N2" s="2">
        <v>0</v>
      </c>
      <c r="O2" s="12">
        <v>15.7</v>
      </c>
      <c r="P2" s="12">
        <v>16.100000000000001</v>
      </c>
      <c r="Q2" s="12">
        <v>14.8</v>
      </c>
      <c r="R2" s="12">
        <v>15.6</v>
      </c>
      <c r="S2" s="12">
        <v>13.8</v>
      </c>
      <c r="T2" s="12">
        <v>15.2</v>
      </c>
      <c r="U2" s="12">
        <v>16.2</v>
      </c>
      <c r="V2" s="12">
        <v>15</v>
      </c>
      <c r="W2" s="12">
        <v>15.5</v>
      </c>
      <c r="X2" s="12">
        <v>16.8</v>
      </c>
      <c r="Y2" s="15">
        <f>AVERAGE(O2:X2)</f>
        <v>15.470000000000002</v>
      </c>
      <c r="Z2" s="15">
        <f>STDEV(O2:X2)/SQRT(COUNTA(O2:X2))</f>
        <v>0.26459612829954837</v>
      </c>
    </row>
    <row r="3" spans="1:26" x14ac:dyDescent="0.2">
      <c r="A3" s="2">
        <v>3</v>
      </c>
      <c r="B3" s="12">
        <v>23.1</v>
      </c>
      <c r="C3" s="12">
        <v>22.6</v>
      </c>
      <c r="D3" s="12">
        <v>22.8</v>
      </c>
      <c r="E3" s="12">
        <v>22.1</v>
      </c>
      <c r="F3" s="12">
        <v>24.6</v>
      </c>
      <c r="G3" s="12">
        <v>22.7</v>
      </c>
      <c r="H3" s="12">
        <v>20.9</v>
      </c>
      <c r="I3" s="12">
        <v>24.2</v>
      </c>
      <c r="J3" s="12">
        <v>21.4</v>
      </c>
      <c r="K3" s="15">
        <f t="shared" ref="K3:K13" si="0">AVERAGE(B3:J3)</f>
        <v>22.711111111111109</v>
      </c>
      <c r="L3" s="15">
        <f t="shared" ref="L3:L13" si="1">STDEV(B3:J3)/SQRT(COUNTA(B3:J3))</f>
        <v>0.3966682228416411</v>
      </c>
      <c r="M3" s="12"/>
      <c r="N3" s="2">
        <v>3</v>
      </c>
      <c r="O3" s="12">
        <v>18.899999999999999</v>
      </c>
      <c r="P3" s="12">
        <v>20</v>
      </c>
      <c r="Q3" s="12">
        <v>18</v>
      </c>
      <c r="R3" s="12">
        <v>18.7</v>
      </c>
      <c r="S3" s="12">
        <v>18.8</v>
      </c>
      <c r="T3" s="12">
        <v>18.399999999999999</v>
      </c>
      <c r="U3" s="12">
        <v>20.2</v>
      </c>
      <c r="V3" s="12">
        <v>18.8</v>
      </c>
      <c r="W3" s="12">
        <v>18.7</v>
      </c>
      <c r="X3" s="12">
        <v>20.2</v>
      </c>
      <c r="Y3" s="15">
        <f t="shared" ref="Y3:Y12" si="2">AVERAGE(O3:X3)</f>
        <v>19.069999999999997</v>
      </c>
      <c r="Z3" s="15">
        <f t="shared" ref="Z3:Z12" si="3">STDEV(O3:X3)/SQRT(COUNTA(O3:X3))</f>
        <v>0.24632859715789751</v>
      </c>
    </row>
    <row r="4" spans="1:26" x14ac:dyDescent="0.2">
      <c r="A4" s="2">
        <v>6</v>
      </c>
      <c r="B4" s="12">
        <v>26</v>
      </c>
      <c r="C4" s="12">
        <v>25.5</v>
      </c>
      <c r="D4" s="12">
        <v>25.9</v>
      </c>
      <c r="E4" s="12">
        <v>24.8</v>
      </c>
      <c r="F4" s="12">
        <v>28.4</v>
      </c>
      <c r="G4" s="12">
        <v>25.6</v>
      </c>
      <c r="H4" s="12">
        <v>23.7</v>
      </c>
      <c r="I4" s="12">
        <v>25.3</v>
      </c>
      <c r="J4" s="12">
        <v>23.7</v>
      </c>
      <c r="K4" s="15">
        <f t="shared" si="0"/>
        <v>25.43333333333333</v>
      </c>
      <c r="L4" s="15">
        <f t="shared" si="1"/>
        <v>0.46844897741850638</v>
      </c>
      <c r="M4" s="12"/>
      <c r="N4" s="2">
        <v>6</v>
      </c>
      <c r="O4" s="12">
        <v>19.899999999999999</v>
      </c>
      <c r="P4" s="12">
        <v>22.5</v>
      </c>
      <c r="Q4" s="12">
        <v>19.600000000000001</v>
      </c>
      <c r="R4" s="12">
        <v>20.5</v>
      </c>
      <c r="S4" s="12">
        <v>21.1</v>
      </c>
      <c r="T4" s="12">
        <v>19.399999999999999</v>
      </c>
      <c r="U4" s="12">
        <v>21.1</v>
      </c>
      <c r="V4" s="12">
        <v>21.3</v>
      </c>
      <c r="W4" s="12">
        <v>19.100000000000001</v>
      </c>
      <c r="X4" s="12">
        <v>23</v>
      </c>
      <c r="Y4" s="15">
        <f t="shared" si="2"/>
        <v>20.75</v>
      </c>
      <c r="Z4" s="15">
        <f t="shared" si="3"/>
        <v>0.41264728010466489</v>
      </c>
    </row>
    <row r="5" spans="1:26" x14ac:dyDescent="0.2">
      <c r="A5" s="2">
        <v>9</v>
      </c>
      <c r="B5" s="12">
        <v>29.1</v>
      </c>
      <c r="C5" s="12">
        <v>26.7</v>
      </c>
      <c r="D5" s="12">
        <v>27.5</v>
      </c>
      <c r="E5" s="12">
        <v>27.6</v>
      </c>
      <c r="F5" s="12">
        <v>30.3</v>
      </c>
      <c r="G5" s="12">
        <v>29</v>
      </c>
      <c r="H5" s="12">
        <v>27.8</v>
      </c>
      <c r="I5" s="12">
        <v>30.5</v>
      </c>
      <c r="J5" s="12">
        <v>30.3</v>
      </c>
      <c r="K5" s="15">
        <f t="shared" si="0"/>
        <v>28.755555555555556</v>
      </c>
      <c r="L5" s="15">
        <f t="shared" si="1"/>
        <v>0.47202610306561299</v>
      </c>
      <c r="M5" s="12"/>
      <c r="N5" s="2">
        <v>9</v>
      </c>
      <c r="O5" s="12">
        <v>22.3</v>
      </c>
      <c r="P5" s="12">
        <v>23.7</v>
      </c>
      <c r="Q5" s="12">
        <v>20.399999999999999</v>
      </c>
      <c r="R5" s="12">
        <v>21.6</v>
      </c>
      <c r="S5" s="12">
        <v>21.4</v>
      </c>
      <c r="T5" s="12">
        <v>20.9</v>
      </c>
      <c r="U5" s="12">
        <v>21.9</v>
      </c>
      <c r="V5" s="12">
        <v>22.5</v>
      </c>
      <c r="W5" s="12">
        <v>20.399999999999999</v>
      </c>
      <c r="X5" s="12">
        <v>25.2</v>
      </c>
      <c r="Y5" s="15">
        <f t="shared" si="2"/>
        <v>22.03</v>
      </c>
      <c r="Z5" s="15">
        <f t="shared" si="3"/>
        <v>0.47517248330357781</v>
      </c>
    </row>
    <row r="6" spans="1:26" x14ac:dyDescent="0.2">
      <c r="A6" s="2">
        <v>12</v>
      </c>
      <c r="B6" s="12">
        <v>31.2</v>
      </c>
      <c r="C6" s="12">
        <v>31.1</v>
      </c>
      <c r="D6" s="12">
        <v>29.3</v>
      </c>
      <c r="E6" s="12">
        <v>30.6</v>
      </c>
      <c r="F6" s="12">
        <v>30.1</v>
      </c>
      <c r="G6" s="12">
        <v>31.6</v>
      </c>
      <c r="H6" s="12">
        <v>29.8</v>
      </c>
      <c r="I6" s="12">
        <v>34.1</v>
      </c>
      <c r="J6" s="12">
        <v>32.299999999999997</v>
      </c>
      <c r="K6" s="15">
        <f t="shared" si="0"/>
        <v>31.12222222222222</v>
      </c>
      <c r="L6" s="15">
        <f t="shared" si="1"/>
        <v>0.4841308873118742</v>
      </c>
      <c r="M6" s="12"/>
      <c r="N6" s="2">
        <v>12</v>
      </c>
      <c r="O6" s="12">
        <v>20.8</v>
      </c>
      <c r="P6" s="12">
        <v>24</v>
      </c>
      <c r="Q6" s="12">
        <v>20.100000000000001</v>
      </c>
      <c r="R6" s="12">
        <v>20.9</v>
      </c>
      <c r="S6" s="12">
        <v>22.8</v>
      </c>
      <c r="T6" s="12">
        <v>21.2</v>
      </c>
      <c r="U6" s="12">
        <v>22.7</v>
      </c>
      <c r="V6" s="12">
        <v>24.7</v>
      </c>
      <c r="W6" s="12">
        <v>21.6</v>
      </c>
      <c r="X6" s="12">
        <v>27.9</v>
      </c>
      <c r="Y6" s="15">
        <f t="shared" si="2"/>
        <v>22.669999999999998</v>
      </c>
      <c r="Z6" s="15">
        <f t="shared" si="3"/>
        <v>0.74387125528847009</v>
      </c>
    </row>
    <row r="7" spans="1:26" x14ac:dyDescent="0.2">
      <c r="A7" s="2">
        <v>14</v>
      </c>
      <c r="B7" s="12">
        <v>30.6</v>
      </c>
      <c r="C7" s="12">
        <v>31.9</v>
      </c>
      <c r="D7" s="12">
        <v>28.5</v>
      </c>
      <c r="E7" s="12">
        <v>30.3</v>
      </c>
      <c r="F7" s="12">
        <v>29.5</v>
      </c>
      <c r="G7" s="12">
        <v>31.8</v>
      </c>
      <c r="H7" s="12">
        <v>31.3</v>
      </c>
      <c r="I7" s="12">
        <v>34.799999999999997</v>
      </c>
      <c r="J7" s="12">
        <v>32.1</v>
      </c>
      <c r="K7" s="15">
        <f t="shared" si="0"/>
        <v>31.200000000000006</v>
      </c>
      <c r="L7" s="15">
        <f t="shared" si="1"/>
        <v>0.60069404303133644</v>
      </c>
      <c r="M7" s="12"/>
      <c r="N7" s="2">
        <v>14</v>
      </c>
      <c r="O7" s="12">
        <v>21.8</v>
      </c>
      <c r="P7" s="12">
        <v>24.3</v>
      </c>
      <c r="Q7" s="12">
        <v>21.7</v>
      </c>
      <c r="R7" s="12">
        <v>21.6</v>
      </c>
      <c r="S7" s="12">
        <v>23.4</v>
      </c>
      <c r="T7" s="12">
        <v>21.7</v>
      </c>
      <c r="U7" s="12">
        <v>22.8</v>
      </c>
      <c r="V7" s="12">
        <v>25</v>
      </c>
      <c r="W7" s="12">
        <v>21.7</v>
      </c>
      <c r="X7" s="12">
        <v>28.2</v>
      </c>
      <c r="Y7" s="15">
        <f t="shared" si="2"/>
        <v>23.22</v>
      </c>
      <c r="Z7" s="15">
        <f t="shared" si="3"/>
        <v>0.67425679249246129</v>
      </c>
    </row>
    <row r="8" spans="1:26" x14ac:dyDescent="0.2">
      <c r="A8" s="2">
        <v>16</v>
      </c>
      <c r="B8" s="12">
        <v>30.8</v>
      </c>
      <c r="C8" s="12">
        <v>31.9</v>
      </c>
      <c r="D8" s="12">
        <v>29</v>
      </c>
      <c r="E8" s="12">
        <v>31.4</v>
      </c>
      <c r="F8" s="12">
        <v>30.4</v>
      </c>
      <c r="G8" s="12">
        <v>33.200000000000003</v>
      </c>
      <c r="H8" s="12">
        <v>33.1</v>
      </c>
      <c r="I8" s="12">
        <v>29</v>
      </c>
      <c r="J8" s="12">
        <v>30</v>
      </c>
      <c r="K8" s="15">
        <f t="shared" si="0"/>
        <v>30.977777777777774</v>
      </c>
      <c r="L8" s="15">
        <f t="shared" si="1"/>
        <v>0.52195619701746854</v>
      </c>
      <c r="M8" s="12"/>
      <c r="N8" s="2">
        <v>16</v>
      </c>
      <c r="O8" s="12">
        <v>21</v>
      </c>
      <c r="P8" s="12">
        <v>24.8</v>
      </c>
      <c r="Q8" s="12">
        <v>24</v>
      </c>
      <c r="R8" s="12">
        <v>21.1</v>
      </c>
      <c r="S8" s="12">
        <v>24.6</v>
      </c>
      <c r="T8" s="12">
        <v>21.1</v>
      </c>
      <c r="U8" s="12">
        <v>24.1</v>
      </c>
      <c r="V8" s="12">
        <v>25.7</v>
      </c>
      <c r="W8" s="12">
        <v>21.6</v>
      </c>
      <c r="X8" s="12">
        <v>29.7</v>
      </c>
      <c r="Y8" s="15">
        <f t="shared" si="2"/>
        <v>23.769999999999996</v>
      </c>
      <c r="Z8" s="15">
        <f t="shared" si="3"/>
        <v>0.86564683586580071</v>
      </c>
    </row>
    <row r="9" spans="1:26" x14ac:dyDescent="0.2">
      <c r="A9" s="2">
        <v>18</v>
      </c>
      <c r="B9" s="12">
        <v>31.2</v>
      </c>
      <c r="C9" s="12">
        <v>32.6</v>
      </c>
      <c r="D9" s="12">
        <v>30.3</v>
      </c>
      <c r="E9" s="12">
        <v>32.799999999999997</v>
      </c>
      <c r="F9" s="12">
        <v>31.2</v>
      </c>
      <c r="G9" s="12">
        <v>33.6</v>
      </c>
      <c r="H9" s="12">
        <v>35</v>
      </c>
      <c r="I9" s="12">
        <v>29.2</v>
      </c>
      <c r="J9" s="12">
        <v>29.8</v>
      </c>
      <c r="K9" s="15">
        <f t="shared" si="0"/>
        <v>31.744444444444444</v>
      </c>
      <c r="L9" s="15">
        <f t="shared" si="1"/>
        <v>0.63269948788924169</v>
      </c>
      <c r="M9" s="12"/>
      <c r="N9" s="2">
        <v>18</v>
      </c>
      <c r="O9" s="12">
        <v>23.6</v>
      </c>
      <c r="P9" s="12">
        <v>25.7</v>
      </c>
      <c r="Q9" s="12">
        <v>22.2</v>
      </c>
      <c r="R9" s="12">
        <v>21.2</v>
      </c>
      <c r="S9" s="12">
        <v>25.2</v>
      </c>
      <c r="T9" s="12">
        <v>23.3</v>
      </c>
      <c r="U9" s="12">
        <v>23.4</v>
      </c>
      <c r="V9" s="12">
        <v>25.1</v>
      </c>
      <c r="W9" s="12">
        <v>22.9</v>
      </c>
      <c r="X9" s="12">
        <v>30.1</v>
      </c>
      <c r="Y9" s="15">
        <f t="shared" si="2"/>
        <v>24.270000000000003</v>
      </c>
      <c r="Z9" s="15">
        <f t="shared" si="3"/>
        <v>0.78401388876586742</v>
      </c>
    </row>
    <row r="10" spans="1:26" x14ac:dyDescent="0.2">
      <c r="A10" s="2">
        <v>21</v>
      </c>
      <c r="B10" s="12">
        <v>32.5</v>
      </c>
      <c r="C10" s="12">
        <v>34.299999999999997</v>
      </c>
      <c r="D10" s="12">
        <v>31.5</v>
      </c>
      <c r="E10" s="12">
        <v>34.200000000000003</v>
      </c>
      <c r="F10" s="12">
        <v>33.1</v>
      </c>
      <c r="G10" s="12">
        <v>35.1</v>
      </c>
      <c r="H10" s="12">
        <v>36.6</v>
      </c>
      <c r="I10" s="12">
        <v>28.5</v>
      </c>
      <c r="J10" s="12">
        <v>32</v>
      </c>
      <c r="K10" s="15">
        <f t="shared" si="0"/>
        <v>33.088888888888881</v>
      </c>
      <c r="L10" s="15">
        <f t="shared" si="1"/>
        <v>0.78341213157649969</v>
      </c>
      <c r="M10" s="12"/>
      <c r="N10" s="2">
        <v>21</v>
      </c>
      <c r="O10" s="12">
        <v>23</v>
      </c>
      <c r="P10" s="12">
        <v>27.2</v>
      </c>
      <c r="Q10" s="12">
        <v>22.8</v>
      </c>
      <c r="R10" s="12">
        <v>22.6</v>
      </c>
      <c r="S10" s="12">
        <v>26.5</v>
      </c>
      <c r="T10" s="12">
        <v>24.6</v>
      </c>
      <c r="U10" s="12">
        <v>25</v>
      </c>
      <c r="V10" s="12">
        <v>26.3</v>
      </c>
      <c r="W10" s="12">
        <v>21.9</v>
      </c>
      <c r="X10" s="12">
        <v>30.3</v>
      </c>
      <c r="Y10" s="15">
        <f t="shared" si="2"/>
        <v>25.020000000000003</v>
      </c>
      <c r="Z10" s="15">
        <f t="shared" si="3"/>
        <v>0.82486362509205113</v>
      </c>
    </row>
    <row r="11" spans="1:26" x14ac:dyDescent="0.2">
      <c r="A11" s="2">
        <v>24</v>
      </c>
      <c r="B11" s="12">
        <v>33.200000000000003</v>
      </c>
      <c r="C11" s="12">
        <v>35.1</v>
      </c>
      <c r="D11" s="12">
        <v>33.1</v>
      </c>
      <c r="E11" s="12">
        <v>35.200000000000003</v>
      </c>
      <c r="F11" s="12">
        <v>35.6</v>
      </c>
      <c r="G11" s="12">
        <v>37.200000000000003</v>
      </c>
      <c r="H11" s="12">
        <v>38.5</v>
      </c>
      <c r="I11" s="12">
        <v>30.7</v>
      </c>
      <c r="J11" s="12">
        <v>31.8</v>
      </c>
      <c r="K11" s="15">
        <f t="shared" si="0"/>
        <v>34.488888888888894</v>
      </c>
      <c r="L11" s="15">
        <f t="shared" si="1"/>
        <v>0.83938543067804561</v>
      </c>
      <c r="M11" s="12"/>
      <c r="N11" s="2">
        <v>24</v>
      </c>
      <c r="O11" s="12">
        <v>23.5</v>
      </c>
      <c r="P11" s="12">
        <v>29</v>
      </c>
      <c r="Q11" s="12">
        <v>25.6</v>
      </c>
      <c r="R11" s="12">
        <v>23.7</v>
      </c>
      <c r="S11" s="12">
        <v>26.9</v>
      </c>
      <c r="T11" s="12">
        <v>24.3</v>
      </c>
      <c r="U11" s="12">
        <v>26.6</v>
      </c>
      <c r="V11" s="12">
        <v>28</v>
      </c>
      <c r="W11" s="12">
        <v>23.2</v>
      </c>
      <c r="X11" s="12">
        <v>30.7</v>
      </c>
      <c r="Y11" s="15">
        <f t="shared" si="2"/>
        <v>26.15</v>
      </c>
      <c r="Z11" s="15">
        <f t="shared" si="3"/>
        <v>0.80598456009473962</v>
      </c>
    </row>
    <row r="12" spans="1:26" x14ac:dyDescent="0.2">
      <c r="A12" s="2">
        <v>26</v>
      </c>
      <c r="B12" s="12">
        <v>33.5</v>
      </c>
      <c r="C12" s="12">
        <v>36.5</v>
      </c>
      <c r="D12" s="12">
        <v>33.799999999999997</v>
      </c>
      <c r="E12" s="12">
        <v>35.9</v>
      </c>
      <c r="F12" s="12">
        <v>35.5</v>
      </c>
      <c r="G12" s="12">
        <v>37.6</v>
      </c>
      <c r="H12" s="12">
        <v>39.200000000000003</v>
      </c>
      <c r="I12" s="12">
        <v>30.6</v>
      </c>
      <c r="J12" s="12">
        <v>33.200000000000003</v>
      </c>
      <c r="K12" s="15">
        <f t="shared" si="0"/>
        <v>35.088888888888889</v>
      </c>
      <c r="L12" s="15">
        <f t="shared" si="1"/>
        <v>0.86545499344507359</v>
      </c>
      <c r="M12" s="12"/>
      <c r="N12" s="2">
        <v>26</v>
      </c>
      <c r="O12" s="12">
        <v>23.1</v>
      </c>
      <c r="P12" s="12">
        <v>29.5</v>
      </c>
      <c r="Q12" s="12">
        <v>23.4</v>
      </c>
      <c r="R12" s="12">
        <v>22.2</v>
      </c>
      <c r="S12" s="12">
        <v>27.5</v>
      </c>
      <c r="T12" s="12">
        <v>22.9</v>
      </c>
      <c r="U12" s="12">
        <v>25.2</v>
      </c>
      <c r="V12" s="12">
        <v>28.6</v>
      </c>
      <c r="W12" s="12">
        <v>22.7</v>
      </c>
      <c r="X12" s="12">
        <v>32.299999999999997</v>
      </c>
      <c r="Y12" s="15">
        <f t="shared" si="2"/>
        <v>25.74</v>
      </c>
      <c r="Z12" s="15">
        <f t="shared" si="3"/>
        <v>1.1106754701531873</v>
      </c>
    </row>
    <row r="13" spans="1:26" x14ac:dyDescent="0.2">
      <c r="A13" s="2">
        <v>28</v>
      </c>
      <c r="B13" s="12">
        <v>33.5</v>
      </c>
      <c r="C13" s="12">
        <v>34.799999999999997</v>
      </c>
      <c r="D13" s="12">
        <v>32.799999999999997</v>
      </c>
      <c r="E13" s="12">
        <v>33.4</v>
      </c>
      <c r="F13" s="12">
        <v>36.1</v>
      </c>
      <c r="G13" s="12">
        <v>36.799999999999997</v>
      </c>
      <c r="H13" s="12">
        <v>41</v>
      </c>
      <c r="I13" s="12">
        <v>34</v>
      </c>
      <c r="J13" s="12">
        <v>41</v>
      </c>
      <c r="K13" s="15">
        <f t="shared" si="0"/>
        <v>35.93333333333333</v>
      </c>
      <c r="L13" s="15">
        <f t="shared" si="1"/>
        <v>1.0494707660954112</v>
      </c>
      <c r="M13" s="12"/>
      <c r="N13" s="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6" x14ac:dyDescent="0.2">
      <c r="N14" s="3"/>
    </row>
    <row r="15" spans="1:26" x14ac:dyDescent="0.2">
      <c r="B15" s="37" t="s">
        <v>25</v>
      </c>
      <c r="C15" s="37"/>
      <c r="D15" s="37"/>
      <c r="E15" s="37"/>
      <c r="F15" s="37"/>
      <c r="G15" s="37"/>
      <c r="H15" s="37"/>
      <c r="I15" s="37"/>
      <c r="K15" s="18" t="s">
        <v>5</v>
      </c>
      <c r="L15" s="18" t="s">
        <v>6</v>
      </c>
      <c r="N15" s="3"/>
      <c r="O15" s="37" t="s">
        <v>26</v>
      </c>
      <c r="P15" s="37"/>
      <c r="Q15" s="37"/>
      <c r="R15" s="37"/>
      <c r="S15" s="37"/>
      <c r="T15" s="37"/>
      <c r="U15" s="37"/>
      <c r="V15" s="37"/>
      <c r="W15" s="37"/>
      <c r="X15" s="37"/>
      <c r="Y15" s="16" t="s">
        <v>5</v>
      </c>
      <c r="Z15" s="16" t="s">
        <v>6</v>
      </c>
    </row>
    <row r="16" spans="1:26" x14ac:dyDescent="0.2">
      <c r="A16" s="2">
        <v>0</v>
      </c>
      <c r="B16" s="12">
        <v>18.399999999999999</v>
      </c>
      <c r="C16" s="12">
        <v>18.2</v>
      </c>
      <c r="D16" s="12">
        <v>17.2</v>
      </c>
      <c r="E16" s="12">
        <v>16.7</v>
      </c>
      <c r="F16" s="12">
        <v>17.100000000000001</v>
      </c>
      <c r="G16" s="12">
        <v>17.399999999999999</v>
      </c>
      <c r="H16" s="12">
        <v>15.6</v>
      </c>
      <c r="I16" s="12">
        <v>18.2</v>
      </c>
      <c r="K16" s="15">
        <f>AVERAGE(B16:I16)</f>
        <v>17.349999999999998</v>
      </c>
      <c r="L16" s="15">
        <f>STDEV(B16:I16)/SQRT(COUNTA(B16:I16))</f>
        <v>0.33058389901160368</v>
      </c>
      <c r="N16" s="2">
        <v>0</v>
      </c>
      <c r="O16" s="12">
        <v>16.2</v>
      </c>
      <c r="P16" s="12">
        <v>14.8</v>
      </c>
      <c r="Q16" s="12">
        <v>16</v>
      </c>
      <c r="R16" s="12">
        <v>17.399999999999999</v>
      </c>
      <c r="S16" s="12">
        <v>16</v>
      </c>
      <c r="T16" s="12">
        <v>16</v>
      </c>
      <c r="U16" s="12">
        <v>15.9</v>
      </c>
      <c r="V16" s="12">
        <v>15.6</v>
      </c>
      <c r="W16" s="12">
        <v>15.1</v>
      </c>
      <c r="X16" s="12">
        <v>16.100000000000001</v>
      </c>
      <c r="Y16" s="15">
        <f>AVERAGE(O16:X16)</f>
        <v>15.91</v>
      </c>
      <c r="Z16" s="15">
        <f>STDEV(O16:X16)/SQRT(COUNTA(O16:X16))</f>
        <v>0.21982316125063378</v>
      </c>
    </row>
    <row r="17" spans="1:26" x14ac:dyDescent="0.2">
      <c r="A17" s="2">
        <v>3</v>
      </c>
      <c r="B17" s="12">
        <v>23</v>
      </c>
      <c r="C17" s="12">
        <v>22.5</v>
      </c>
      <c r="D17" s="12">
        <v>22.3</v>
      </c>
      <c r="E17" s="12">
        <v>23</v>
      </c>
      <c r="F17" s="12">
        <v>24.6</v>
      </c>
      <c r="G17" s="12">
        <v>22.7</v>
      </c>
      <c r="H17" s="12">
        <v>22.2</v>
      </c>
      <c r="I17" s="12">
        <v>22.6</v>
      </c>
      <c r="K17" s="15">
        <f t="shared" ref="K17:K27" si="4">AVERAGE(B17:I17)</f>
        <v>22.862499999999997</v>
      </c>
      <c r="L17" s="15">
        <f t="shared" ref="L17:L27" si="5">STDEV(B17:I17)/SQRT(COUNTA(B17:I17))</f>
        <v>0.26855266841773473</v>
      </c>
      <c r="N17" s="2">
        <v>3</v>
      </c>
      <c r="O17" s="12">
        <v>19.899999999999999</v>
      </c>
      <c r="P17" s="12">
        <v>18</v>
      </c>
      <c r="Q17" s="12">
        <v>18.5</v>
      </c>
      <c r="R17" s="12">
        <v>22</v>
      </c>
      <c r="S17" s="12">
        <v>20.6</v>
      </c>
      <c r="T17" s="12">
        <v>19.100000000000001</v>
      </c>
      <c r="U17" s="12">
        <v>18</v>
      </c>
      <c r="V17" s="12">
        <v>16.5</v>
      </c>
      <c r="W17" s="12">
        <v>18.600000000000001</v>
      </c>
      <c r="X17" s="12">
        <v>19.3</v>
      </c>
      <c r="Y17" s="15">
        <f t="shared" ref="Y17:Y26" si="6">AVERAGE(O17:X17)</f>
        <v>19.05</v>
      </c>
      <c r="Z17" s="15">
        <f t="shared" ref="Z17:Z26" si="7">STDEV(O17:X17)/SQRT(COUNTA(O17:X17))</f>
        <v>0.48425200051213002</v>
      </c>
    </row>
    <row r="18" spans="1:26" x14ac:dyDescent="0.2">
      <c r="A18" s="2">
        <v>6</v>
      </c>
      <c r="B18" s="12">
        <v>26.2</v>
      </c>
      <c r="C18" s="12">
        <v>24.9</v>
      </c>
      <c r="D18" s="12">
        <v>23</v>
      </c>
      <c r="E18" s="12">
        <v>26.5</v>
      </c>
      <c r="F18" s="12">
        <v>29.1</v>
      </c>
      <c r="G18" s="12">
        <v>24</v>
      </c>
      <c r="H18" s="12">
        <v>26.3</v>
      </c>
      <c r="I18" s="12">
        <v>27.6</v>
      </c>
      <c r="K18" s="15">
        <f t="shared" si="4"/>
        <v>25.95</v>
      </c>
      <c r="L18" s="15">
        <f t="shared" si="5"/>
        <v>0.69101374805426286</v>
      </c>
      <c r="N18" s="2">
        <v>6</v>
      </c>
      <c r="O18" s="12">
        <v>21.8</v>
      </c>
      <c r="P18" s="12">
        <v>18.600000000000001</v>
      </c>
      <c r="Q18" s="12">
        <v>19.899999999999999</v>
      </c>
      <c r="R18" s="12">
        <v>23.3</v>
      </c>
      <c r="S18" s="12">
        <v>22.4</v>
      </c>
      <c r="T18" s="12">
        <v>20.399999999999999</v>
      </c>
      <c r="U18" s="12">
        <v>19.899999999999999</v>
      </c>
      <c r="V18" s="12">
        <v>17.5</v>
      </c>
      <c r="W18" s="12">
        <v>19.100000000000001</v>
      </c>
      <c r="X18" s="12">
        <v>21.6</v>
      </c>
      <c r="Y18" s="15">
        <f t="shared" si="6"/>
        <v>20.45</v>
      </c>
      <c r="Z18" s="15">
        <f t="shared" si="7"/>
        <v>0.57373048260195014</v>
      </c>
    </row>
    <row r="19" spans="1:26" x14ac:dyDescent="0.2">
      <c r="A19" s="2">
        <v>9</v>
      </c>
      <c r="B19" s="12">
        <v>27.4</v>
      </c>
      <c r="C19" s="12">
        <v>26.3</v>
      </c>
      <c r="D19" s="12">
        <v>26.6</v>
      </c>
      <c r="E19" s="12">
        <v>28.1</v>
      </c>
      <c r="F19" s="12">
        <v>32.299999999999997</v>
      </c>
      <c r="G19" s="12">
        <v>26.6</v>
      </c>
      <c r="H19" s="12">
        <v>27.2</v>
      </c>
      <c r="I19" s="12">
        <v>26.6</v>
      </c>
      <c r="K19" s="15">
        <f t="shared" si="4"/>
        <v>27.637499999999996</v>
      </c>
      <c r="L19" s="15">
        <f t="shared" si="5"/>
        <v>0.69717222201035545</v>
      </c>
      <c r="N19" s="2">
        <v>9</v>
      </c>
      <c r="O19" s="12">
        <v>23.2</v>
      </c>
      <c r="P19" s="12">
        <v>20.399999999999999</v>
      </c>
      <c r="Q19" s="12">
        <v>20.399999999999999</v>
      </c>
      <c r="R19" s="12">
        <v>24.3</v>
      </c>
      <c r="S19" s="12">
        <v>23.7</v>
      </c>
      <c r="T19" s="12">
        <v>23</v>
      </c>
      <c r="U19" s="12">
        <v>20.399999999999999</v>
      </c>
      <c r="V19" s="12">
        <v>18.2</v>
      </c>
      <c r="W19" s="12">
        <v>21</v>
      </c>
      <c r="X19" s="12">
        <v>24.1</v>
      </c>
      <c r="Y19" s="15">
        <f t="shared" si="6"/>
        <v>21.869999999999997</v>
      </c>
      <c r="Z19" s="15">
        <f t="shared" si="7"/>
        <v>0.64962382277061792</v>
      </c>
    </row>
    <row r="20" spans="1:26" x14ac:dyDescent="0.2">
      <c r="A20" s="2">
        <v>12</v>
      </c>
      <c r="B20" s="12">
        <v>31.1</v>
      </c>
      <c r="C20" s="12">
        <v>29.3</v>
      </c>
      <c r="D20" s="12">
        <v>30.5</v>
      </c>
      <c r="E20" s="12">
        <v>26.6</v>
      </c>
      <c r="F20" s="12">
        <v>34.9</v>
      </c>
      <c r="G20" s="12">
        <v>27.1</v>
      </c>
      <c r="H20" s="12">
        <v>28.5</v>
      </c>
      <c r="I20" s="12">
        <v>28.4</v>
      </c>
      <c r="K20" s="15">
        <f t="shared" si="4"/>
        <v>29.55</v>
      </c>
      <c r="L20" s="15">
        <f t="shared" si="5"/>
        <v>0.93655905160478614</v>
      </c>
      <c r="N20" s="2">
        <v>12</v>
      </c>
      <c r="O20" s="12">
        <v>25.7</v>
      </c>
      <c r="P20" s="12">
        <v>20.2</v>
      </c>
      <c r="Q20" s="12">
        <v>20.6</v>
      </c>
      <c r="R20" s="12">
        <v>25.6</v>
      </c>
      <c r="S20" s="12">
        <v>24.5</v>
      </c>
      <c r="T20" s="12">
        <v>21.9</v>
      </c>
      <c r="U20" s="12">
        <v>20.3</v>
      </c>
      <c r="V20" s="12">
        <v>19.600000000000001</v>
      </c>
      <c r="W20" s="12">
        <v>22.1</v>
      </c>
      <c r="X20" s="12">
        <v>26.6</v>
      </c>
      <c r="Y20" s="15">
        <f t="shared" si="6"/>
        <v>22.71</v>
      </c>
      <c r="Z20" s="15">
        <f t="shared" si="7"/>
        <v>0.83592264394899485</v>
      </c>
    </row>
    <row r="21" spans="1:26" x14ac:dyDescent="0.2">
      <c r="A21" s="2">
        <v>14</v>
      </c>
      <c r="B21" s="12">
        <v>30.7</v>
      </c>
      <c r="C21" s="12">
        <v>29.2</v>
      </c>
      <c r="D21" s="12">
        <v>30.9</v>
      </c>
      <c r="E21" s="12">
        <v>30.8</v>
      </c>
      <c r="F21" s="12">
        <v>33.799999999999997</v>
      </c>
      <c r="G21" s="12">
        <v>27.2</v>
      </c>
      <c r="H21" s="12">
        <v>29.6</v>
      </c>
      <c r="I21" s="12">
        <v>28.5</v>
      </c>
      <c r="K21" s="15">
        <f t="shared" si="4"/>
        <v>30.087499999999995</v>
      </c>
      <c r="L21" s="15">
        <f t="shared" si="5"/>
        <v>0.6970441418692831</v>
      </c>
      <c r="N21" s="2">
        <v>14</v>
      </c>
      <c r="O21" s="12">
        <v>23.6</v>
      </c>
      <c r="P21" s="12">
        <v>20.3</v>
      </c>
      <c r="Q21" s="12">
        <v>22</v>
      </c>
      <c r="R21" s="12">
        <v>24.6</v>
      </c>
      <c r="S21" s="12">
        <v>24.5</v>
      </c>
      <c r="T21" s="12">
        <v>23.5</v>
      </c>
      <c r="U21" s="12">
        <v>20.8</v>
      </c>
      <c r="V21" s="12">
        <v>19.2</v>
      </c>
      <c r="W21" s="12">
        <v>22.2</v>
      </c>
      <c r="X21" s="12">
        <v>27.6</v>
      </c>
      <c r="Y21" s="15">
        <f t="shared" si="6"/>
        <v>22.83</v>
      </c>
      <c r="Z21" s="15">
        <f t="shared" si="7"/>
        <v>0.77818164117812427</v>
      </c>
    </row>
    <row r="22" spans="1:26" x14ac:dyDescent="0.2">
      <c r="A22" s="2">
        <v>16</v>
      </c>
      <c r="B22" s="12">
        <v>31.4</v>
      </c>
      <c r="C22" s="12">
        <v>29</v>
      </c>
      <c r="D22" s="12">
        <v>31</v>
      </c>
      <c r="E22" s="12">
        <v>30.6</v>
      </c>
      <c r="F22" s="12">
        <v>34.299999999999997</v>
      </c>
      <c r="G22" s="12">
        <v>27.5</v>
      </c>
      <c r="H22" s="12">
        <v>36.6</v>
      </c>
      <c r="I22" s="12">
        <v>31</v>
      </c>
      <c r="K22" s="15">
        <f t="shared" si="4"/>
        <v>31.425000000000001</v>
      </c>
      <c r="L22" s="15">
        <f t="shared" si="5"/>
        <v>1.012202337197742</v>
      </c>
      <c r="N22" s="2">
        <v>16</v>
      </c>
      <c r="O22" s="12">
        <v>23.5</v>
      </c>
      <c r="P22" s="12">
        <v>20.2</v>
      </c>
      <c r="Q22" s="12">
        <v>20.399999999999999</v>
      </c>
      <c r="R22" s="12">
        <v>24.9</v>
      </c>
      <c r="S22" s="12">
        <v>25.4</v>
      </c>
      <c r="T22" s="12">
        <v>22.6</v>
      </c>
      <c r="U22" s="12">
        <v>21</v>
      </c>
      <c r="V22" s="12">
        <v>19</v>
      </c>
      <c r="W22" s="12">
        <v>22.9</v>
      </c>
      <c r="X22" s="12">
        <v>26.9</v>
      </c>
      <c r="Y22" s="15">
        <f t="shared" si="6"/>
        <v>22.68</v>
      </c>
      <c r="Z22" s="15">
        <f t="shared" si="7"/>
        <v>0.80674930706163883</v>
      </c>
    </row>
    <row r="23" spans="1:26" x14ac:dyDescent="0.2">
      <c r="A23" s="2">
        <v>18</v>
      </c>
      <c r="B23" s="12">
        <v>33</v>
      </c>
      <c r="C23" s="12">
        <v>29</v>
      </c>
      <c r="D23" s="12">
        <v>31.6</v>
      </c>
      <c r="E23" s="12">
        <v>32.799999999999997</v>
      </c>
      <c r="F23" s="12">
        <v>34.1</v>
      </c>
      <c r="G23" s="12">
        <v>27.9</v>
      </c>
      <c r="H23" s="12">
        <v>37.9</v>
      </c>
      <c r="I23" s="12">
        <v>33.4</v>
      </c>
      <c r="K23" s="15">
        <f t="shared" si="4"/>
        <v>32.462499999999999</v>
      </c>
      <c r="L23" s="15">
        <f t="shared" si="5"/>
        <v>1.0944564045354073</v>
      </c>
      <c r="N23" s="2">
        <v>18</v>
      </c>
      <c r="O23" s="12">
        <v>24.7</v>
      </c>
      <c r="P23" s="12">
        <v>21.9</v>
      </c>
      <c r="Q23" s="12">
        <v>21.8</v>
      </c>
      <c r="R23" s="12">
        <v>24.6</v>
      </c>
      <c r="S23" s="12">
        <v>27.3</v>
      </c>
      <c r="T23" s="12">
        <v>21.8</v>
      </c>
      <c r="U23" s="12">
        <v>20.8</v>
      </c>
      <c r="V23" s="12">
        <v>20.6</v>
      </c>
      <c r="W23" s="12">
        <v>24.8</v>
      </c>
      <c r="X23" s="12">
        <v>29.2</v>
      </c>
      <c r="Y23" s="15">
        <f t="shared" si="6"/>
        <v>23.75</v>
      </c>
      <c r="Z23" s="15">
        <f t="shared" si="7"/>
        <v>0.91095188310543485</v>
      </c>
    </row>
    <row r="24" spans="1:26" x14ac:dyDescent="0.2">
      <c r="A24" s="2">
        <v>21</v>
      </c>
      <c r="B24" s="12">
        <v>34.5</v>
      </c>
      <c r="C24" s="12">
        <v>29.3</v>
      </c>
      <c r="D24" s="12">
        <v>32.9</v>
      </c>
      <c r="E24" s="12">
        <v>34.5</v>
      </c>
      <c r="F24" s="12">
        <v>34.799999999999997</v>
      </c>
      <c r="G24" s="12">
        <v>28.2</v>
      </c>
      <c r="H24" s="12">
        <v>40</v>
      </c>
      <c r="I24" s="12">
        <v>36.200000000000003</v>
      </c>
      <c r="K24" s="15">
        <f t="shared" si="4"/>
        <v>33.799999999999997</v>
      </c>
      <c r="L24" s="15">
        <f t="shared" si="5"/>
        <v>1.3269190953913852</v>
      </c>
      <c r="N24" s="2">
        <v>21</v>
      </c>
      <c r="O24" s="12">
        <v>26.8</v>
      </c>
      <c r="P24" s="12">
        <v>21.6</v>
      </c>
      <c r="Q24" s="12">
        <v>23.1</v>
      </c>
      <c r="R24" s="12">
        <v>26.9</v>
      </c>
      <c r="S24" s="12">
        <v>30</v>
      </c>
      <c r="T24" s="12">
        <v>25.1</v>
      </c>
      <c r="U24" s="12">
        <v>21.9</v>
      </c>
      <c r="V24" s="12">
        <v>21.9</v>
      </c>
      <c r="W24" s="12">
        <v>25.5</v>
      </c>
      <c r="X24" s="12">
        <v>30</v>
      </c>
      <c r="Y24" s="15">
        <f t="shared" si="6"/>
        <v>25.28</v>
      </c>
      <c r="Z24" s="15">
        <f t="shared" si="7"/>
        <v>1.0039698977337663</v>
      </c>
    </row>
    <row r="25" spans="1:26" x14ac:dyDescent="0.2">
      <c r="A25" s="2">
        <v>24</v>
      </c>
      <c r="B25" s="12">
        <v>35.799999999999997</v>
      </c>
      <c r="C25" s="12">
        <v>29.7</v>
      </c>
      <c r="D25" s="12">
        <v>34.299999999999997</v>
      </c>
      <c r="E25" s="12">
        <v>36.799999999999997</v>
      </c>
      <c r="F25" s="12">
        <v>39</v>
      </c>
      <c r="G25" s="12">
        <v>29.5</v>
      </c>
      <c r="H25" s="12">
        <v>39.6</v>
      </c>
      <c r="I25" s="12">
        <v>37.5</v>
      </c>
      <c r="K25" s="15">
        <f t="shared" si="4"/>
        <v>35.274999999999999</v>
      </c>
      <c r="L25" s="15">
        <f t="shared" si="5"/>
        <v>1.3726603471257621</v>
      </c>
      <c r="N25" s="2">
        <v>24</v>
      </c>
      <c r="O25" s="12">
        <v>26.5</v>
      </c>
      <c r="P25" s="12">
        <v>23</v>
      </c>
      <c r="Q25" s="12">
        <v>24.5</v>
      </c>
      <c r="R25" s="12">
        <v>27.7</v>
      </c>
      <c r="S25" s="12">
        <v>31.5</v>
      </c>
      <c r="T25" s="12">
        <v>24.5</v>
      </c>
      <c r="U25" s="12">
        <v>23.1</v>
      </c>
      <c r="V25" s="12">
        <v>20.6</v>
      </c>
      <c r="W25" s="12">
        <v>26.5</v>
      </c>
      <c r="X25" s="12">
        <v>30.5</v>
      </c>
      <c r="Y25" s="15">
        <f t="shared" si="6"/>
        <v>25.839999999999996</v>
      </c>
      <c r="Z25" s="15">
        <f t="shared" si="7"/>
        <v>1.0785999155283597</v>
      </c>
    </row>
    <row r="26" spans="1:26" x14ac:dyDescent="0.2">
      <c r="A26" s="2">
        <v>26</v>
      </c>
      <c r="B26" s="12">
        <v>33.4</v>
      </c>
      <c r="C26" s="12">
        <v>30.2</v>
      </c>
      <c r="D26" s="12">
        <v>34.700000000000003</v>
      </c>
      <c r="E26" s="12">
        <v>36.9</v>
      </c>
      <c r="F26" s="12">
        <v>39</v>
      </c>
      <c r="G26" s="12">
        <v>30.7</v>
      </c>
      <c r="H26" s="12">
        <v>41.9</v>
      </c>
      <c r="I26" s="12">
        <v>38.799999999999997</v>
      </c>
      <c r="K26" s="15">
        <f t="shared" si="4"/>
        <v>35.699999999999996</v>
      </c>
      <c r="L26" s="15">
        <f t="shared" si="5"/>
        <v>1.4755144381343377</v>
      </c>
      <c r="N26" s="2">
        <v>26</v>
      </c>
      <c r="O26" s="12">
        <v>26.3</v>
      </c>
      <c r="P26" s="12">
        <v>23.5</v>
      </c>
      <c r="Q26" s="12">
        <v>23.3</v>
      </c>
      <c r="R26" s="12">
        <v>25.6</v>
      </c>
      <c r="S26" s="12">
        <v>31.9</v>
      </c>
      <c r="T26" s="12">
        <v>24.8</v>
      </c>
      <c r="U26" s="12">
        <v>22.5</v>
      </c>
      <c r="V26" s="12">
        <v>20.399999999999999</v>
      </c>
      <c r="W26" s="12">
        <v>26.6</v>
      </c>
      <c r="X26" s="12">
        <v>32.1</v>
      </c>
      <c r="Y26" s="15">
        <f t="shared" si="6"/>
        <v>25.7</v>
      </c>
      <c r="Z26" s="15">
        <f t="shared" si="7"/>
        <v>1.2033287165193087</v>
      </c>
    </row>
    <row r="27" spans="1:26" x14ac:dyDescent="0.2">
      <c r="A27" s="2">
        <v>28</v>
      </c>
      <c r="B27" s="12">
        <v>34.200000000000003</v>
      </c>
      <c r="C27" s="12">
        <v>29.6</v>
      </c>
      <c r="D27" s="12">
        <v>34.6</v>
      </c>
      <c r="E27" s="12">
        <v>35.799999999999997</v>
      </c>
      <c r="F27" s="12">
        <v>38.299999999999997</v>
      </c>
      <c r="G27" s="12">
        <v>32</v>
      </c>
      <c r="H27" s="12">
        <v>45</v>
      </c>
      <c r="I27" s="12">
        <v>35</v>
      </c>
      <c r="K27" s="15">
        <f t="shared" si="4"/>
        <v>35.5625</v>
      </c>
      <c r="L27" s="15">
        <f t="shared" si="5"/>
        <v>1.6254600996992457</v>
      </c>
      <c r="N27" s="2"/>
    </row>
  </sheetData>
  <mergeCells count="4">
    <mergeCell ref="B15:I15"/>
    <mergeCell ref="O15:X15"/>
    <mergeCell ref="O1:X1"/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63221-6AFE-2940-872A-584289A78714}">
  <sheetPr codeName="Sheet16"/>
  <dimension ref="A1:M15"/>
  <sheetViews>
    <sheetView zoomScale="120" zoomScaleNormal="120" workbookViewId="0">
      <selection activeCell="O12" sqref="O12"/>
    </sheetView>
  </sheetViews>
  <sheetFormatPr baseColWidth="10" defaultRowHeight="16" x14ac:dyDescent="0.2"/>
  <cols>
    <col min="1" max="1" width="10.83203125" style="14"/>
    <col min="2" max="11" width="10.83203125" style="4"/>
    <col min="12" max="13" width="10.83203125" style="11"/>
  </cols>
  <sheetData>
    <row r="1" spans="1:13" s="14" customFormat="1" x14ac:dyDescent="0.2">
      <c r="A1" s="13"/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10" t="s">
        <v>5</v>
      </c>
      <c r="M1" s="10" t="s">
        <v>6</v>
      </c>
    </row>
    <row r="2" spans="1:13" x14ac:dyDescent="0.2">
      <c r="A2" s="29" t="s">
        <v>30</v>
      </c>
      <c r="B2" s="12">
        <v>67.8</v>
      </c>
      <c r="C2" s="12">
        <v>64.2</v>
      </c>
      <c r="D2" s="12">
        <v>62.4</v>
      </c>
      <c r="E2" s="12">
        <v>64.900000000000006</v>
      </c>
      <c r="F2" s="12">
        <v>65.7</v>
      </c>
      <c r="G2" s="12">
        <v>59.6</v>
      </c>
      <c r="H2" s="12">
        <v>60.1</v>
      </c>
      <c r="I2" s="12">
        <v>72.2</v>
      </c>
      <c r="J2" s="12">
        <v>64.2</v>
      </c>
      <c r="K2" s="12"/>
      <c r="L2" s="17">
        <f>AVERAGE(B2:K2)</f>
        <v>64.566666666666677</v>
      </c>
      <c r="M2" s="17">
        <f>STDEV(B2:K2)/SQRT(COUNTA(B2:K2))</f>
        <v>1.2893796958227628</v>
      </c>
    </row>
    <row r="3" spans="1:13" x14ac:dyDescent="0.2">
      <c r="A3" s="29" t="s">
        <v>31</v>
      </c>
      <c r="B3" s="12">
        <v>27.8</v>
      </c>
      <c r="C3" s="12">
        <v>32.200000000000003</v>
      </c>
      <c r="D3" s="12">
        <v>33.299999999999997</v>
      </c>
      <c r="E3" s="12">
        <v>31.5</v>
      </c>
      <c r="F3" s="12">
        <v>30.3</v>
      </c>
      <c r="G3" s="12">
        <v>38</v>
      </c>
      <c r="H3" s="12">
        <v>36.6</v>
      </c>
      <c r="I3" s="12">
        <v>22.6</v>
      </c>
      <c r="J3" s="12">
        <v>31.5</v>
      </c>
      <c r="K3" s="12"/>
      <c r="L3" s="17">
        <f t="shared" ref="L3:L15" si="0">AVERAGE(B3:K3)</f>
        <v>31.533333333333328</v>
      </c>
      <c r="M3" s="17">
        <f t="shared" ref="M3:M15" si="1">STDEV(B3:K3)/SQRT(COUNTA(B3:K3))</f>
        <v>1.5198684153570816</v>
      </c>
    </row>
    <row r="4" spans="1:13" x14ac:dyDescent="0.2">
      <c r="L4" s="17"/>
      <c r="M4" s="17"/>
    </row>
    <row r="5" spans="1:13" s="14" customFormat="1" x14ac:dyDescent="0.2">
      <c r="B5" s="37" t="s">
        <v>28</v>
      </c>
      <c r="C5" s="37"/>
      <c r="D5" s="37"/>
      <c r="E5" s="37"/>
      <c r="F5" s="37"/>
      <c r="G5" s="37"/>
      <c r="H5" s="37"/>
      <c r="I5" s="37"/>
      <c r="J5" s="37"/>
      <c r="K5" s="37"/>
      <c r="L5" s="17"/>
      <c r="M5" s="17"/>
    </row>
    <row r="6" spans="1:13" x14ac:dyDescent="0.2">
      <c r="A6" s="29" t="s">
        <v>30</v>
      </c>
      <c r="B6" s="12">
        <v>63.3</v>
      </c>
      <c r="C6" s="12">
        <v>68.7</v>
      </c>
      <c r="D6" s="12">
        <v>62.8</v>
      </c>
      <c r="E6" s="12">
        <v>66.900000000000006</v>
      </c>
      <c r="F6" s="12">
        <v>67.5</v>
      </c>
      <c r="G6" s="12">
        <v>72.5</v>
      </c>
      <c r="H6" s="12">
        <v>57</v>
      </c>
      <c r="I6" s="12">
        <v>61.8</v>
      </c>
      <c r="J6" s="12"/>
      <c r="K6" s="12"/>
      <c r="L6" s="17">
        <f t="shared" si="0"/>
        <v>65.0625</v>
      </c>
      <c r="M6" s="17">
        <f t="shared" si="1"/>
        <v>1.6994681415918673</v>
      </c>
    </row>
    <row r="7" spans="1:13" x14ac:dyDescent="0.2">
      <c r="A7" s="29" t="s">
        <v>31</v>
      </c>
      <c r="B7" s="12">
        <v>33.799999999999997</v>
      </c>
      <c r="C7" s="12">
        <v>27.1</v>
      </c>
      <c r="D7" s="12">
        <v>33.799999999999997</v>
      </c>
      <c r="E7" s="12">
        <v>29.6</v>
      </c>
      <c r="F7" s="12">
        <v>29.7</v>
      </c>
      <c r="G7" s="12">
        <v>21.8</v>
      </c>
      <c r="H7" s="12">
        <v>40.5</v>
      </c>
      <c r="I7" s="12">
        <v>34.799999999999997</v>
      </c>
      <c r="J7" s="12"/>
      <c r="K7" s="12"/>
      <c r="L7" s="17">
        <f t="shared" si="0"/>
        <v>31.387499999999996</v>
      </c>
      <c r="M7" s="17">
        <f t="shared" si="1"/>
        <v>1.9940480632551105</v>
      </c>
    </row>
    <row r="8" spans="1:13" x14ac:dyDescent="0.2">
      <c r="L8" s="17"/>
      <c r="M8" s="17"/>
    </row>
    <row r="9" spans="1:13" s="14" customFormat="1" x14ac:dyDescent="0.2">
      <c r="B9" s="37" t="s">
        <v>10</v>
      </c>
      <c r="C9" s="37"/>
      <c r="D9" s="37"/>
      <c r="E9" s="37"/>
      <c r="F9" s="37"/>
      <c r="G9" s="37"/>
      <c r="H9" s="37"/>
      <c r="I9" s="37"/>
      <c r="J9" s="37"/>
      <c r="K9" s="37"/>
      <c r="L9" s="17"/>
      <c r="M9" s="17"/>
    </row>
    <row r="10" spans="1:13" x14ac:dyDescent="0.2">
      <c r="A10" s="29" t="s">
        <v>30</v>
      </c>
      <c r="B10" s="12">
        <v>80</v>
      </c>
      <c r="C10" s="12">
        <v>61.3</v>
      </c>
      <c r="D10" s="12">
        <v>66.8</v>
      </c>
      <c r="E10" s="12">
        <v>73.2</v>
      </c>
      <c r="F10" s="12">
        <v>64.900000000000006</v>
      </c>
      <c r="G10" s="12">
        <v>75.3</v>
      </c>
      <c r="H10" s="12">
        <v>73.3</v>
      </c>
      <c r="I10" s="12">
        <v>63.7</v>
      </c>
      <c r="J10" s="12">
        <v>78.400000000000006</v>
      </c>
      <c r="K10" s="12">
        <v>62.2</v>
      </c>
      <c r="L10" s="17">
        <f t="shared" si="0"/>
        <v>69.910000000000011</v>
      </c>
      <c r="M10" s="17">
        <f t="shared" si="1"/>
        <v>2.1913187303032342</v>
      </c>
    </row>
    <row r="11" spans="1:13" x14ac:dyDescent="0.2">
      <c r="A11" s="29" t="s">
        <v>31</v>
      </c>
      <c r="B11" s="12">
        <v>13.5</v>
      </c>
      <c r="C11" s="12">
        <v>34.299999999999997</v>
      </c>
      <c r="D11" s="12">
        <v>28.1</v>
      </c>
      <c r="E11" s="12">
        <v>20</v>
      </c>
      <c r="F11" s="12">
        <v>30.2</v>
      </c>
      <c r="G11" s="12">
        <v>19</v>
      </c>
      <c r="H11" s="12">
        <v>22.6</v>
      </c>
      <c r="I11" s="12">
        <v>32.299999999999997</v>
      </c>
      <c r="J11" s="12">
        <v>16.100000000000001</v>
      </c>
      <c r="K11" s="12">
        <v>33.799999999999997</v>
      </c>
      <c r="L11" s="17">
        <f t="shared" si="0"/>
        <v>24.99</v>
      </c>
      <c r="M11" s="17">
        <f t="shared" si="1"/>
        <v>2.4314810301542575</v>
      </c>
    </row>
    <row r="12" spans="1:13" x14ac:dyDescent="0.2">
      <c r="L12" s="17"/>
      <c r="M12" s="17"/>
    </row>
    <row r="13" spans="1:13" s="14" customFormat="1" x14ac:dyDescent="0.2">
      <c r="B13" s="37" t="s">
        <v>29</v>
      </c>
      <c r="C13" s="37"/>
      <c r="D13" s="37"/>
      <c r="E13" s="37"/>
      <c r="F13" s="37"/>
      <c r="G13" s="37"/>
      <c r="H13" s="37"/>
      <c r="I13" s="37"/>
      <c r="J13" s="37"/>
      <c r="K13" s="37"/>
      <c r="L13" s="17"/>
      <c r="M13" s="17"/>
    </row>
    <row r="14" spans="1:13" x14ac:dyDescent="0.2">
      <c r="A14" s="29" t="s">
        <v>30</v>
      </c>
      <c r="B14" s="12">
        <v>70.8</v>
      </c>
      <c r="C14" s="12">
        <v>73.599999999999994</v>
      </c>
      <c r="D14" s="12">
        <v>76.599999999999994</v>
      </c>
      <c r="E14" s="12">
        <v>70</v>
      </c>
      <c r="F14" s="12">
        <v>60.3</v>
      </c>
      <c r="G14" s="12">
        <v>79.400000000000006</v>
      </c>
      <c r="H14" s="12">
        <v>77.3</v>
      </c>
      <c r="I14" s="12">
        <v>80.099999999999994</v>
      </c>
      <c r="J14" s="12">
        <v>69.2</v>
      </c>
      <c r="K14" s="12">
        <v>60.3</v>
      </c>
      <c r="L14" s="17">
        <f t="shared" si="0"/>
        <v>71.760000000000005</v>
      </c>
      <c r="M14" s="17">
        <f t="shared" si="1"/>
        <v>2.2574912329102554</v>
      </c>
    </row>
    <row r="15" spans="1:13" x14ac:dyDescent="0.2">
      <c r="A15" s="29" t="s">
        <v>31</v>
      </c>
      <c r="B15" s="12">
        <v>23.3</v>
      </c>
      <c r="C15" s="12">
        <v>20.5</v>
      </c>
      <c r="D15" s="12">
        <v>17.8</v>
      </c>
      <c r="E15" s="12">
        <v>24.8</v>
      </c>
      <c r="F15" s="12">
        <v>35.5</v>
      </c>
      <c r="G15" s="12">
        <v>15.3</v>
      </c>
      <c r="H15" s="12">
        <v>16.100000000000001</v>
      </c>
      <c r="I15" s="12">
        <v>13.6</v>
      </c>
      <c r="J15" s="12">
        <v>26.4</v>
      </c>
      <c r="K15" s="12">
        <v>36.299999999999997</v>
      </c>
      <c r="L15" s="17">
        <f t="shared" si="0"/>
        <v>22.959999999999997</v>
      </c>
      <c r="M15" s="17">
        <f t="shared" si="1"/>
        <v>2.531060383844423</v>
      </c>
    </row>
  </sheetData>
  <mergeCells count="4">
    <mergeCell ref="B13:K13"/>
    <mergeCell ref="B1:K1"/>
    <mergeCell ref="B5:K5"/>
    <mergeCell ref="B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7F46-365E-6744-BD04-39BA44932D5F}">
  <sheetPr codeName="Sheet17"/>
  <dimension ref="A1:Z19"/>
  <sheetViews>
    <sheetView zoomScale="120" zoomScaleNormal="120" workbookViewId="0">
      <selection activeCell="A2" sqref="A2"/>
    </sheetView>
  </sheetViews>
  <sheetFormatPr baseColWidth="10" defaultRowHeight="16" x14ac:dyDescent="0.2"/>
  <cols>
    <col min="1" max="1" width="12.83203125" style="6" customWidth="1"/>
    <col min="12" max="13" width="10.83203125" style="25"/>
    <col min="14" max="14" width="2.33203125" customWidth="1"/>
    <col min="25" max="25" width="10.83203125" style="11"/>
  </cols>
  <sheetData>
    <row r="1" spans="1:26" x14ac:dyDescent="0.2">
      <c r="A1" s="6" t="s">
        <v>34</v>
      </c>
    </row>
    <row r="2" spans="1:26" s="14" customFormat="1" ht="34" x14ac:dyDescent="0.2">
      <c r="A2" s="24" t="s">
        <v>33</v>
      </c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18" t="s">
        <v>5</v>
      </c>
      <c r="M2" s="18" t="s">
        <v>6</v>
      </c>
      <c r="N2" s="13"/>
      <c r="O2" s="38" t="s">
        <v>25</v>
      </c>
      <c r="P2" s="38"/>
      <c r="Q2" s="38"/>
      <c r="R2" s="38"/>
      <c r="S2" s="38"/>
      <c r="T2" s="38"/>
      <c r="U2" s="38"/>
      <c r="V2" s="38"/>
      <c r="W2" s="38"/>
      <c r="X2" s="38"/>
      <c r="Y2" s="10" t="s">
        <v>5</v>
      </c>
      <c r="Z2" s="13" t="s">
        <v>6</v>
      </c>
    </row>
    <row r="3" spans="1:26" x14ac:dyDescent="0.2">
      <c r="A3" s="23">
        <v>0</v>
      </c>
      <c r="B3" s="1">
        <v>77</v>
      </c>
      <c r="C3" s="1">
        <v>94</v>
      </c>
      <c r="D3" s="1">
        <v>87</v>
      </c>
      <c r="E3" s="1">
        <v>99</v>
      </c>
      <c r="F3" s="1">
        <v>95</v>
      </c>
      <c r="G3" s="1">
        <v>104</v>
      </c>
      <c r="H3" s="1">
        <v>112</v>
      </c>
      <c r="I3" s="1">
        <v>127</v>
      </c>
      <c r="J3" s="1">
        <v>116</v>
      </c>
      <c r="K3" s="1"/>
      <c r="L3" s="12">
        <f>AVERAGE(B3:K3)</f>
        <v>101.22222222222223</v>
      </c>
      <c r="M3" s="12">
        <f>STDEV(B3:K3)/SQRT(COUNTA(B3:K3))</f>
        <v>5.1255833754092519</v>
      </c>
      <c r="N3" s="1"/>
      <c r="O3" s="1">
        <v>90</v>
      </c>
      <c r="P3" s="1">
        <v>69</v>
      </c>
      <c r="Q3" s="1">
        <v>90</v>
      </c>
      <c r="R3" s="1">
        <v>93</v>
      </c>
      <c r="S3" s="1">
        <v>84</v>
      </c>
      <c r="T3" s="1">
        <v>94</v>
      </c>
      <c r="U3" s="1">
        <v>75</v>
      </c>
      <c r="V3" s="1"/>
      <c r="W3" s="1"/>
      <c r="X3" s="1"/>
      <c r="Y3" s="12">
        <f>AVERAGE(O3:X3)</f>
        <v>85</v>
      </c>
      <c r="Z3" s="12">
        <f>STDEV(O3:X3)/SQRT(COUNTA(O3:X3))</f>
        <v>3.6253078686998625</v>
      </c>
    </row>
    <row r="4" spans="1:26" x14ac:dyDescent="0.2">
      <c r="A4" s="23">
        <v>20</v>
      </c>
      <c r="B4" s="1">
        <v>475</v>
      </c>
      <c r="C4" s="1">
        <v>423</v>
      </c>
      <c r="D4" s="1">
        <v>491</v>
      </c>
      <c r="E4" s="1">
        <v>388</v>
      </c>
      <c r="F4" s="1">
        <v>477</v>
      </c>
      <c r="G4" s="1">
        <v>432</v>
      </c>
      <c r="H4" s="1">
        <v>510</v>
      </c>
      <c r="I4" s="1">
        <v>486</v>
      </c>
      <c r="J4" s="1">
        <v>410</v>
      </c>
      <c r="K4" s="1"/>
      <c r="L4" s="12">
        <f t="shared" ref="L4:L9" si="0">AVERAGE(B4:K4)</f>
        <v>454.66666666666669</v>
      </c>
      <c r="M4" s="12">
        <f t="shared" ref="M4:M9" si="1">STDEV(B4:K4)/SQRT(COUNTA(B4:K4))</f>
        <v>14.059397805975429</v>
      </c>
      <c r="N4" s="1"/>
      <c r="O4" s="1">
        <v>464</v>
      </c>
      <c r="P4" s="1">
        <v>481</v>
      </c>
      <c r="Q4" s="1">
        <v>460</v>
      </c>
      <c r="R4" s="1">
        <v>485</v>
      </c>
      <c r="S4" s="1">
        <v>394</v>
      </c>
      <c r="T4" s="1">
        <v>409</v>
      </c>
      <c r="U4" s="1">
        <v>442</v>
      </c>
      <c r="V4" s="1"/>
      <c r="W4" s="1"/>
      <c r="X4" s="1"/>
      <c r="Y4" s="12">
        <f t="shared" ref="Y4:Y9" si="2">AVERAGE(O4:X4)</f>
        <v>447.85714285714283</v>
      </c>
      <c r="Z4" s="12">
        <f t="shared" ref="Z4:Z9" si="3">STDEV(O4:X4)/SQRT(COUNTA(O4:X4))</f>
        <v>13.211518371749509</v>
      </c>
    </row>
    <row r="5" spans="1:26" x14ac:dyDescent="0.2">
      <c r="A5" s="23">
        <v>40</v>
      </c>
      <c r="B5" s="1">
        <v>525</v>
      </c>
      <c r="C5" s="1">
        <v>512</v>
      </c>
      <c r="D5" s="1">
        <v>539</v>
      </c>
      <c r="E5" s="1">
        <v>498</v>
      </c>
      <c r="F5" s="1">
        <v>470</v>
      </c>
      <c r="G5" s="1">
        <v>491</v>
      </c>
      <c r="H5" s="1">
        <v>504</v>
      </c>
      <c r="I5" s="1">
        <v>413</v>
      </c>
      <c r="J5" s="1">
        <v>454</v>
      </c>
      <c r="K5" s="1"/>
      <c r="L5" s="12">
        <f t="shared" si="0"/>
        <v>489.55555555555554</v>
      </c>
      <c r="M5" s="12">
        <f t="shared" si="1"/>
        <v>12.906836163564115</v>
      </c>
      <c r="N5" s="1"/>
      <c r="O5" s="1">
        <v>481</v>
      </c>
      <c r="P5" s="1">
        <v>508</v>
      </c>
      <c r="Q5" s="1">
        <v>498</v>
      </c>
      <c r="R5" s="1">
        <v>528</v>
      </c>
      <c r="S5" s="1">
        <v>379</v>
      </c>
      <c r="T5" s="1">
        <v>481</v>
      </c>
      <c r="U5" s="1">
        <v>499</v>
      </c>
      <c r="V5" s="1"/>
      <c r="W5" s="1"/>
      <c r="X5" s="1"/>
      <c r="Y5" s="12">
        <f t="shared" si="2"/>
        <v>482</v>
      </c>
      <c r="Z5" s="12">
        <f t="shared" si="3"/>
        <v>18.223480405653529</v>
      </c>
    </row>
    <row r="6" spans="1:26" x14ac:dyDescent="0.2">
      <c r="A6" s="23">
        <v>60</v>
      </c>
      <c r="B6" s="1">
        <v>478</v>
      </c>
      <c r="C6" s="1">
        <v>506</v>
      </c>
      <c r="D6" s="1">
        <v>530</v>
      </c>
      <c r="E6" s="1">
        <v>403</v>
      </c>
      <c r="F6" s="1">
        <v>464</v>
      </c>
      <c r="G6" s="1">
        <v>495</v>
      </c>
      <c r="H6" s="1">
        <v>530</v>
      </c>
      <c r="I6" s="1">
        <v>436</v>
      </c>
      <c r="J6" s="1">
        <v>455</v>
      </c>
      <c r="K6" s="1"/>
      <c r="L6" s="12">
        <f t="shared" si="0"/>
        <v>477.44444444444446</v>
      </c>
      <c r="M6" s="12">
        <f t="shared" si="1"/>
        <v>14.23621273676464</v>
      </c>
      <c r="N6" s="1"/>
      <c r="O6" s="1">
        <v>529</v>
      </c>
      <c r="P6" s="1">
        <v>517</v>
      </c>
      <c r="Q6" s="1">
        <v>478</v>
      </c>
      <c r="R6" s="1">
        <v>473</v>
      </c>
      <c r="S6" s="1">
        <v>327</v>
      </c>
      <c r="T6" s="1">
        <v>442</v>
      </c>
      <c r="U6" s="1">
        <v>485</v>
      </c>
      <c r="V6" s="1"/>
      <c r="W6" s="1"/>
      <c r="X6" s="1"/>
      <c r="Y6" s="12">
        <f t="shared" si="2"/>
        <v>464.42857142857144</v>
      </c>
      <c r="Z6" s="12">
        <f t="shared" si="3"/>
        <v>25.35637155097892</v>
      </c>
    </row>
    <row r="7" spans="1:26" x14ac:dyDescent="0.2">
      <c r="A7" s="23">
        <v>90</v>
      </c>
      <c r="B7" s="1">
        <v>429</v>
      </c>
      <c r="C7" s="1">
        <v>421</v>
      </c>
      <c r="D7" s="1">
        <v>448</v>
      </c>
      <c r="E7" s="1">
        <v>323</v>
      </c>
      <c r="F7" s="1">
        <v>387</v>
      </c>
      <c r="G7" s="1">
        <v>447</v>
      </c>
      <c r="H7" s="1">
        <v>538</v>
      </c>
      <c r="I7" s="1">
        <v>349</v>
      </c>
      <c r="J7" s="1">
        <v>374</v>
      </c>
      <c r="K7" s="1"/>
      <c r="L7" s="12">
        <f t="shared" si="0"/>
        <v>412.88888888888891</v>
      </c>
      <c r="M7" s="12">
        <f t="shared" si="1"/>
        <v>21.317340649004052</v>
      </c>
      <c r="N7" s="1"/>
      <c r="O7" s="1">
        <v>411</v>
      </c>
      <c r="P7" s="1">
        <v>336</v>
      </c>
      <c r="Q7" s="1">
        <v>372</v>
      </c>
      <c r="R7" s="1">
        <v>400</v>
      </c>
      <c r="S7" s="1">
        <v>269</v>
      </c>
      <c r="T7" s="1">
        <v>404</v>
      </c>
      <c r="U7" s="1">
        <v>400</v>
      </c>
      <c r="V7" s="1"/>
      <c r="W7" s="1"/>
      <c r="X7" s="1"/>
      <c r="Y7" s="12">
        <f t="shared" si="2"/>
        <v>370.28571428571428</v>
      </c>
      <c r="Z7" s="12">
        <f t="shared" si="3"/>
        <v>19.516432985117536</v>
      </c>
    </row>
    <row r="8" spans="1:26" x14ac:dyDescent="0.2">
      <c r="A8" s="23">
        <v>120</v>
      </c>
      <c r="B8" s="1">
        <v>354</v>
      </c>
      <c r="C8" s="1">
        <v>415</v>
      </c>
      <c r="D8" s="1">
        <v>324</v>
      </c>
      <c r="E8" s="1">
        <v>254</v>
      </c>
      <c r="F8" s="1">
        <v>310</v>
      </c>
      <c r="G8" s="1">
        <v>430</v>
      </c>
      <c r="H8" s="1">
        <v>401</v>
      </c>
      <c r="I8" s="1">
        <v>312</v>
      </c>
      <c r="J8" s="1">
        <v>336</v>
      </c>
      <c r="K8" s="1"/>
      <c r="L8" s="12">
        <f t="shared" si="0"/>
        <v>348.44444444444446</v>
      </c>
      <c r="M8" s="12">
        <f t="shared" si="1"/>
        <v>19.131207134411394</v>
      </c>
      <c r="N8" s="1"/>
      <c r="O8" s="1">
        <v>309</v>
      </c>
      <c r="P8" s="1">
        <v>272</v>
      </c>
      <c r="Q8" s="1">
        <v>318</v>
      </c>
      <c r="R8" s="1">
        <v>308</v>
      </c>
      <c r="S8" s="1">
        <v>197</v>
      </c>
      <c r="T8" s="1">
        <v>311</v>
      </c>
      <c r="U8" s="1">
        <v>329</v>
      </c>
      <c r="V8" s="1"/>
      <c r="W8" s="1"/>
      <c r="X8" s="1"/>
      <c r="Y8" s="12">
        <f t="shared" si="2"/>
        <v>292</v>
      </c>
      <c r="Z8" s="12">
        <f t="shared" si="3"/>
        <v>17.165857586111642</v>
      </c>
    </row>
    <row r="9" spans="1:26" x14ac:dyDescent="0.2">
      <c r="A9" s="23">
        <v>180</v>
      </c>
      <c r="B9" s="1">
        <v>204</v>
      </c>
      <c r="C9" s="1">
        <v>314</v>
      </c>
      <c r="D9" s="1">
        <v>213</v>
      </c>
      <c r="E9" s="1">
        <v>171</v>
      </c>
      <c r="F9" s="1">
        <v>187</v>
      </c>
      <c r="G9" s="1">
        <v>333</v>
      </c>
      <c r="H9" s="1">
        <v>205</v>
      </c>
      <c r="I9" s="1">
        <v>167</v>
      </c>
      <c r="J9" s="1">
        <v>169</v>
      </c>
      <c r="K9" s="1"/>
      <c r="L9" s="12">
        <f t="shared" si="0"/>
        <v>218.11111111111111</v>
      </c>
      <c r="M9" s="12">
        <f t="shared" si="1"/>
        <v>20.750799478871784</v>
      </c>
      <c r="N9" s="1"/>
      <c r="O9" s="1">
        <v>179</v>
      </c>
      <c r="P9" s="1">
        <v>181</v>
      </c>
      <c r="Q9" s="1">
        <v>192</v>
      </c>
      <c r="R9" s="1">
        <v>160</v>
      </c>
      <c r="S9" s="1">
        <v>164</v>
      </c>
      <c r="T9" s="1">
        <v>177</v>
      </c>
      <c r="U9" s="1">
        <v>187</v>
      </c>
      <c r="V9" s="1"/>
      <c r="W9" s="1"/>
      <c r="X9" s="1"/>
      <c r="Y9" s="12">
        <f t="shared" si="2"/>
        <v>177.14285714285714</v>
      </c>
      <c r="Z9" s="12">
        <f t="shared" si="3"/>
        <v>4.3721443547192491</v>
      </c>
    </row>
    <row r="12" spans="1:26" s="14" customFormat="1" x14ac:dyDescent="0.2">
      <c r="A12" s="6"/>
      <c r="B12" s="38" t="s">
        <v>10</v>
      </c>
      <c r="C12" s="38"/>
      <c r="D12" s="38"/>
      <c r="E12" s="38"/>
      <c r="F12" s="38"/>
      <c r="G12" s="38"/>
      <c r="H12" s="38"/>
      <c r="I12" s="38"/>
      <c r="J12" s="38"/>
      <c r="K12" s="38"/>
      <c r="L12" s="18" t="s">
        <v>5</v>
      </c>
      <c r="M12" s="18" t="s">
        <v>6</v>
      </c>
      <c r="N12" s="13"/>
      <c r="O12" s="38" t="s">
        <v>26</v>
      </c>
      <c r="P12" s="38"/>
      <c r="Q12" s="38"/>
      <c r="R12" s="38"/>
      <c r="S12" s="38"/>
      <c r="T12" s="38"/>
      <c r="U12" s="38"/>
      <c r="V12" s="38"/>
      <c r="W12" s="38"/>
      <c r="X12" s="38"/>
      <c r="Y12" s="18" t="s">
        <v>5</v>
      </c>
      <c r="Z12" s="18" t="s">
        <v>6</v>
      </c>
    </row>
    <row r="13" spans="1:26" x14ac:dyDescent="0.2">
      <c r="A13" s="23">
        <v>0</v>
      </c>
      <c r="B13" s="1">
        <v>69</v>
      </c>
      <c r="C13" s="1">
        <v>73</v>
      </c>
      <c r="D13" s="1">
        <v>77</v>
      </c>
      <c r="E13" s="1">
        <v>61</v>
      </c>
      <c r="F13" s="1">
        <v>93</v>
      </c>
      <c r="G13" s="1">
        <v>98</v>
      </c>
      <c r="H13" s="1">
        <v>80</v>
      </c>
      <c r="I13" s="1">
        <v>82</v>
      </c>
      <c r="J13" s="1">
        <v>83</v>
      </c>
      <c r="K13" s="1">
        <v>88</v>
      </c>
      <c r="L13" s="12">
        <f>AVERAGE(B13:K13)</f>
        <v>80.400000000000006</v>
      </c>
      <c r="M13" s="12">
        <f>STDEV(B13:K13)/SQRT(COUNTA(B13:K13))</f>
        <v>3.5093525835338304</v>
      </c>
      <c r="N13" s="1"/>
      <c r="O13" s="1">
        <v>95</v>
      </c>
      <c r="P13" s="1">
        <v>90</v>
      </c>
      <c r="Q13" s="1">
        <v>80</v>
      </c>
      <c r="R13" s="1">
        <v>67</v>
      </c>
      <c r="S13" s="1">
        <v>96</v>
      </c>
      <c r="T13" s="1">
        <v>82</v>
      </c>
      <c r="U13" s="1">
        <v>51</v>
      </c>
      <c r="V13" s="1">
        <v>74</v>
      </c>
      <c r="W13" s="1">
        <v>87</v>
      </c>
      <c r="X13" s="1">
        <v>78</v>
      </c>
      <c r="Y13" s="12">
        <f>AVERAGE(O13:X13)</f>
        <v>80</v>
      </c>
      <c r="Z13" s="12">
        <f>STDEV(O13:X13)/SQRT(COUNTA(O13:X13))</f>
        <v>4.3256341860022225</v>
      </c>
    </row>
    <row r="14" spans="1:26" x14ac:dyDescent="0.2">
      <c r="A14" s="23">
        <v>20</v>
      </c>
      <c r="B14" s="1">
        <v>476</v>
      </c>
      <c r="C14" s="1">
        <v>368</v>
      </c>
      <c r="D14" s="1">
        <v>281</v>
      </c>
      <c r="E14" s="1">
        <v>356</v>
      </c>
      <c r="F14" s="1">
        <v>405</v>
      </c>
      <c r="G14" s="1">
        <v>417</v>
      </c>
      <c r="H14" s="1">
        <v>466</v>
      </c>
      <c r="I14" s="1">
        <v>477</v>
      </c>
      <c r="J14" s="1">
        <v>438</v>
      </c>
      <c r="K14" s="1">
        <v>397</v>
      </c>
      <c r="L14" s="12">
        <f t="shared" ref="L14:L18" si="4">AVERAGE(B14:K14)</f>
        <v>408.1</v>
      </c>
      <c r="M14" s="12">
        <f t="shared" ref="M14:M18" si="5">STDEV(B14:K14)/SQRT(COUNTA(B14:K14))</f>
        <v>19.520046675718302</v>
      </c>
      <c r="N14" s="1"/>
      <c r="O14" s="1">
        <v>434</v>
      </c>
      <c r="P14" s="1">
        <v>498</v>
      </c>
      <c r="Q14" s="1">
        <v>469</v>
      </c>
      <c r="R14" s="1">
        <v>390</v>
      </c>
      <c r="S14" s="1">
        <v>383</v>
      </c>
      <c r="T14" s="1">
        <v>406</v>
      </c>
      <c r="U14" s="1">
        <v>375</v>
      </c>
      <c r="V14" s="1">
        <v>387</v>
      </c>
      <c r="W14" s="1">
        <v>390</v>
      </c>
      <c r="X14" s="1">
        <v>359</v>
      </c>
      <c r="Y14" s="12">
        <f t="shared" ref="Y14:Y18" si="6">AVERAGE(O14:X14)</f>
        <v>409.1</v>
      </c>
      <c r="Z14" s="12">
        <f t="shared" ref="Z14:Z18" si="7">STDEV(O14:X14)/SQRT(COUNTA(O14:X14))</f>
        <v>14.020976348948626</v>
      </c>
    </row>
    <row r="15" spans="1:26" x14ac:dyDescent="0.2">
      <c r="A15" s="23">
        <v>40</v>
      </c>
      <c r="B15" s="1">
        <v>416</v>
      </c>
      <c r="C15" s="1">
        <v>369</v>
      </c>
      <c r="D15" s="1">
        <v>335</v>
      </c>
      <c r="E15" s="1">
        <v>348</v>
      </c>
      <c r="F15" s="1">
        <v>429</v>
      </c>
      <c r="G15" s="1">
        <v>332</v>
      </c>
      <c r="H15" s="1">
        <v>323</v>
      </c>
      <c r="I15" s="1">
        <v>452</v>
      </c>
      <c r="J15" s="1">
        <v>348</v>
      </c>
      <c r="K15" s="1">
        <v>341</v>
      </c>
      <c r="L15" s="12">
        <f t="shared" si="4"/>
        <v>369.3</v>
      </c>
      <c r="M15" s="12">
        <f t="shared" si="5"/>
        <v>14.53123073475429</v>
      </c>
      <c r="N15" s="1"/>
      <c r="O15" s="1">
        <v>362</v>
      </c>
      <c r="P15" s="1">
        <v>434</v>
      </c>
      <c r="Q15" s="1">
        <v>405</v>
      </c>
      <c r="R15" s="1">
        <v>357</v>
      </c>
      <c r="S15" s="1">
        <v>394</v>
      </c>
      <c r="T15" s="1">
        <v>462</v>
      </c>
      <c r="U15" s="1">
        <v>284</v>
      </c>
      <c r="V15" s="1">
        <v>320</v>
      </c>
      <c r="W15" s="1">
        <v>364</v>
      </c>
      <c r="X15" s="1">
        <v>374</v>
      </c>
      <c r="Y15" s="12">
        <f t="shared" si="6"/>
        <v>375.6</v>
      </c>
      <c r="Z15" s="12">
        <f t="shared" si="7"/>
        <v>16.407450881975645</v>
      </c>
    </row>
    <row r="16" spans="1:26" x14ac:dyDescent="0.2">
      <c r="A16" s="23">
        <v>60</v>
      </c>
      <c r="B16" s="1">
        <v>296</v>
      </c>
      <c r="C16" s="1">
        <v>273</v>
      </c>
      <c r="D16" s="1">
        <v>254</v>
      </c>
      <c r="E16" s="1">
        <v>331</v>
      </c>
      <c r="F16" s="1">
        <v>416</v>
      </c>
      <c r="G16" s="1">
        <v>267</v>
      </c>
      <c r="H16" s="1">
        <v>236</v>
      </c>
      <c r="I16" s="1">
        <v>364</v>
      </c>
      <c r="J16" s="1">
        <v>335</v>
      </c>
      <c r="K16" s="1">
        <v>312</v>
      </c>
      <c r="L16" s="12">
        <f t="shared" si="4"/>
        <v>308.39999999999998</v>
      </c>
      <c r="M16" s="12">
        <f t="shared" si="5"/>
        <v>17.391696613933654</v>
      </c>
      <c r="N16" s="1"/>
      <c r="O16" s="1">
        <v>272</v>
      </c>
      <c r="P16" s="1">
        <v>400</v>
      </c>
      <c r="Q16" s="1">
        <v>305</v>
      </c>
      <c r="R16" s="1">
        <v>299</v>
      </c>
      <c r="S16" s="1">
        <v>315</v>
      </c>
      <c r="T16" s="1">
        <v>456</v>
      </c>
      <c r="U16" s="1">
        <v>252</v>
      </c>
      <c r="V16" s="1">
        <v>210</v>
      </c>
      <c r="W16" s="1">
        <v>256</v>
      </c>
      <c r="X16" s="1">
        <v>396</v>
      </c>
      <c r="Y16" s="12">
        <f t="shared" si="6"/>
        <v>316.10000000000002</v>
      </c>
      <c r="Z16" s="12">
        <f t="shared" si="7"/>
        <v>24.570736885797938</v>
      </c>
    </row>
    <row r="17" spans="1:26" x14ac:dyDescent="0.2">
      <c r="A17" s="23">
        <v>90</v>
      </c>
      <c r="B17" s="1">
        <v>216</v>
      </c>
      <c r="C17" s="1">
        <v>179</v>
      </c>
      <c r="D17" s="1">
        <v>200</v>
      </c>
      <c r="E17" s="1">
        <v>182</v>
      </c>
      <c r="F17" s="1">
        <v>315</v>
      </c>
      <c r="G17" s="1">
        <v>220</v>
      </c>
      <c r="H17" s="1">
        <v>182</v>
      </c>
      <c r="I17" s="1">
        <v>270</v>
      </c>
      <c r="J17" s="1">
        <v>185</v>
      </c>
      <c r="K17" s="1">
        <v>231</v>
      </c>
      <c r="L17" s="12">
        <f t="shared" si="4"/>
        <v>218</v>
      </c>
      <c r="M17" s="12">
        <f t="shared" si="5"/>
        <v>14.069667926271592</v>
      </c>
      <c r="N17" s="1"/>
      <c r="O17" s="1">
        <v>192</v>
      </c>
      <c r="P17" s="1">
        <v>295</v>
      </c>
      <c r="Q17" s="1">
        <v>174</v>
      </c>
      <c r="R17" s="1">
        <v>220</v>
      </c>
      <c r="S17" s="1">
        <v>250</v>
      </c>
      <c r="T17" s="1">
        <v>335</v>
      </c>
      <c r="U17" s="1">
        <v>173</v>
      </c>
      <c r="V17" s="1">
        <v>178</v>
      </c>
      <c r="W17" s="1">
        <v>196</v>
      </c>
      <c r="X17" s="1">
        <v>349</v>
      </c>
      <c r="Y17" s="12">
        <f t="shared" si="6"/>
        <v>236.2</v>
      </c>
      <c r="Z17" s="12">
        <f t="shared" si="7"/>
        <v>21.399792314672371</v>
      </c>
    </row>
    <row r="18" spans="1:26" x14ac:dyDescent="0.2">
      <c r="A18" s="23">
        <v>120</v>
      </c>
      <c r="B18" s="1">
        <v>199</v>
      </c>
      <c r="C18" s="1">
        <v>140</v>
      </c>
      <c r="D18" s="1">
        <v>147</v>
      </c>
      <c r="E18" s="1">
        <v>143</v>
      </c>
      <c r="F18" s="1">
        <v>271</v>
      </c>
      <c r="G18" s="1">
        <v>174</v>
      </c>
      <c r="H18" s="1">
        <v>123</v>
      </c>
      <c r="I18" s="1">
        <v>249</v>
      </c>
      <c r="J18" s="1">
        <v>170</v>
      </c>
      <c r="K18" s="1">
        <v>195</v>
      </c>
      <c r="L18" s="12">
        <f t="shared" si="4"/>
        <v>181.1</v>
      </c>
      <c r="M18" s="12">
        <f t="shared" si="5"/>
        <v>15.2966590397308</v>
      </c>
      <c r="N18" s="1"/>
      <c r="O18" s="1">
        <v>179</v>
      </c>
      <c r="P18" s="1">
        <v>230</v>
      </c>
      <c r="Q18" s="1">
        <v>146</v>
      </c>
      <c r="R18" s="1">
        <v>163</v>
      </c>
      <c r="S18" s="1">
        <v>216</v>
      </c>
      <c r="T18" s="1">
        <v>218</v>
      </c>
      <c r="U18" s="1">
        <v>150</v>
      </c>
      <c r="V18" s="1">
        <v>124</v>
      </c>
      <c r="W18" s="1">
        <v>187</v>
      </c>
      <c r="X18" s="1">
        <v>224</v>
      </c>
      <c r="Y18" s="12">
        <f t="shared" si="6"/>
        <v>183.7</v>
      </c>
      <c r="Z18" s="12">
        <f t="shared" si="7"/>
        <v>11.818112276407662</v>
      </c>
    </row>
    <row r="19" spans="1:26" x14ac:dyDescent="0.2">
      <c r="A19" s="23"/>
      <c r="L19" s="12"/>
      <c r="M19" s="12"/>
    </row>
  </sheetData>
  <mergeCells count="4">
    <mergeCell ref="B2:K2"/>
    <mergeCell ref="O2:X2"/>
    <mergeCell ref="B12:K12"/>
    <mergeCell ref="O12:X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CDBD-4802-EF4D-91B0-B20B9C5CD1E3}">
  <sheetPr codeName="Sheet18"/>
  <dimension ref="A1:M8"/>
  <sheetViews>
    <sheetView zoomScale="120" zoomScaleNormal="120" workbookViewId="0">
      <selection activeCell="L46" sqref="L46"/>
    </sheetView>
  </sheetViews>
  <sheetFormatPr baseColWidth="10" defaultRowHeight="16" x14ac:dyDescent="0.2"/>
  <cols>
    <col min="1" max="1" width="10.83203125" style="8"/>
    <col min="2" max="13" width="10.83203125" style="22"/>
    <col min="14" max="16384" width="10.83203125" style="11"/>
  </cols>
  <sheetData>
    <row r="1" spans="1:13" s="10" customFormat="1" x14ac:dyDescent="0.2">
      <c r="A1" s="5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0" customFormat="1" x14ac:dyDescent="0.2">
      <c r="A2" s="29"/>
      <c r="B2" s="39" t="s">
        <v>11</v>
      </c>
      <c r="C2" s="39"/>
      <c r="D2" s="39"/>
      <c r="E2" s="39"/>
      <c r="F2" s="39"/>
      <c r="G2" s="39"/>
      <c r="H2" s="39"/>
      <c r="I2" s="39"/>
      <c r="J2" s="39"/>
      <c r="K2" s="39"/>
      <c r="L2" s="9" t="s">
        <v>5</v>
      </c>
      <c r="M2" s="9" t="s">
        <v>6</v>
      </c>
    </row>
    <row r="3" spans="1:13" x14ac:dyDescent="0.2">
      <c r="A3" s="29" t="s">
        <v>3</v>
      </c>
      <c r="B3" s="20"/>
      <c r="C3" s="20">
        <v>1.5649999999999999</v>
      </c>
      <c r="D3" s="20">
        <v>1.391</v>
      </c>
      <c r="E3" s="20">
        <v>1.3440000000000001</v>
      </c>
      <c r="F3" s="20">
        <v>1.6379999999999999</v>
      </c>
      <c r="G3" s="20">
        <v>2.306</v>
      </c>
      <c r="H3" s="20">
        <v>2.1</v>
      </c>
      <c r="I3" s="20">
        <v>1.2370000000000001</v>
      </c>
      <c r="J3" s="20">
        <v>1.9059999999999999</v>
      </c>
      <c r="K3" s="20"/>
      <c r="L3" s="22">
        <f>AVERAGE(B3:K3)</f>
        <v>1.685875</v>
      </c>
      <c r="M3" s="22">
        <f>STDEV(B3:K3)/SQRT(COUNTA(B3:K3))</f>
        <v>0.13540487402864906</v>
      </c>
    </row>
    <row r="4" spans="1:13" x14ac:dyDescent="0.2">
      <c r="A4" s="29" t="s">
        <v>4</v>
      </c>
      <c r="B4" s="20">
        <v>1.1220000000000001</v>
      </c>
      <c r="C4" s="20">
        <v>1.375</v>
      </c>
      <c r="D4" s="20">
        <v>1.1040000000000001</v>
      </c>
      <c r="E4" s="20">
        <v>1.0980000000000001</v>
      </c>
      <c r="F4" s="20">
        <v>1.2829999999999999</v>
      </c>
      <c r="G4" s="20">
        <v>0.98699999999999999</v>
      </c>
      <c r="H4" s="20">
        <v>1.159</v>
      </c>
      <c r="I4" s="20">
        <v>1.095</v>
      </c>
      <c r="J4" s="20">
        <v>1.0860000000000001</v>
      </c>
      <c r="K4" s="20">
        <v>1.274</v>
      </c>
      <c r="L4" s="22">
        <f>AVERAGE(B4:K4)</f>
        <v>1.1583000000000001</v>
      </c>
      <c r="M4" s="22">
        <f>STDEV(B4:K4)/SQRT(COUNTA(B4:K4))</f>
        <v>3.6874577210382273E-2</v>
      </c>
    </row>
    <row r="5" spans="1:13" x14ac:dyDescent="0.2">
      <c r="A5" s="5"/>
    </row>
    <row r="6" spans="1:13" s="10" customFormat="1" x14ac:dyDescent="0.2">
      <c r="A6" s="5"/>
      <c r="B6" s="39" t="s">
        <v>35</v>
      </c>
      <c r="C6" s="39"/>
      <c r="D6" s="39"/>
      <c r="E6" s="39"/>
      <c r="F6" s="39"/>
      <c r="G6" s="39"/>
      <c r="H6" s="39"/>
      <c r="I6" s="39"/>
      <c r="J6" s="39"/>
      <c r="K6" s="39"/>
      <c r="L6" s="9" t="s">
        <v>5</v>
      </c>
      <c r="M6" s="9" t="s">
        <v>6</v>
      </c>
    </row>
    <row r="7" spans="1:13" x14ac:dyDescent="0.2">
      <c r="A7" s="29" t="s">
        <v>3</v>
      </c>
      <c r="B7" s="20">
        <v>1.478</v>
      </c>
      <c r="C7" s="20">
        <v>1.0669999999999999</v>
      </c>
      <c r="D7" s="20">
        <v>1.5609999999999999</v>
      </c>
      <c r="E7" s="20">
        <v>1.56</v>
      </c>
      <c r="F7" s="20">
        <v>2.3170000000000002</v>
      </c>
      <c r="G7" s="20">
        <v>1.173</v>
      </c>
      <c r="H7" s="20">
        <v>3.173</v>
      </c>
      <c r="I7" s="20">
        <v>1.429</v>
      </c>
      <c r="J7" s="20"/>
      <c r="K7" s="20"/>
      <c r="L7" s="22">
        <f>AVERAGE(B7:K7)</f>
        <v>1.7197500000000001</v>
      </c>
      <c r="M7" s="22">
        <f>STDEV(B7:K7)/SQRT(COUNTA(B7:K7))</f>
        <v>0.24594429900749001</v>
      </c>
    </row>
    <row r="8" spans="1:13" x14ac:dyDescent="0.2">
      <c r="A8" s="29" t="s">
        <v>4</v>
      </c>
      <c r="B8" s="20">
        <v>1.262</v>
      </c>
      <c r="C8" s="20">
        <v>1.113</v>
      </c>
      <c r="D8" s="20">
        <v>0.91700000000000004</v>
      </c>
      <c r="E8" s="20">
        <v>1.26</v>
      </c>
      <c r="F8" s="20">
        <v>1.4339999999999999</v>
      </c>
      <c r="G8" s="20">
        <v>1.2849999999999999</v>
      </c>
      <c r="H8" s="20">
        <v>2.044</v>
      </c>
      <c r="I8" s="20">
        <v>0.873</v>
      </c>
      <c r="J8" s="20">
        <v>1.085</v>
      </c>
      <c r="K8" s="20">
        <v>1.33</v>
      </c>
      <c r="L8" s="22">
        <f>AVERAGE(B8:K8)</f>
        <v>1.2603</v>
      </c>
      <c r="M8" s="22">
        <f>STDEV(B8:K8)/SQRT(COUNTA(B8:K8))</f>
        <v>0.10382207536614423</v>
      </c>
    </row>
  </sheetData>
  <mergeCells count="2">
    <mergeCell ref="B2:K2"/>
    <mergeCell ref="B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64E3-7C90-9D4D-A59B-A293EE6050CF}">
  <sheetPr codeName="Sheet19"/>
  <dimension ref="A1:F13"/>
  <sheetViews>
    <sheetView zoomScale="120" zoomScaleNormal="120" workbookViewId="0">
      <selection activeCell="H16" sqref="H16"/>
    </sheetView>
  </sheetViews>
  <sheetFormatPr baseColWidth="10" defaultRowHeight="16" x14ac:dyDescent="0.2"/>
  <cols>
    <col min="1" max="1" width="7.83203125" style="7" customWidth="1"/>
    <col min="2" max="3" width="14.5" style="11" customWidth="1"/>
    <col min="4" max="4" width="3.1640625" style="7" customWidth="1"/>
    <col min="5" max="6" width="14.5" style="7" customWidth="1"/>
    <col min="7" max="16384" width="10.83203125" style="7"/>
  </cols>
  <sheetData>
    <row r="1" spans="1:6" s="6" customFormat="1" x14ac:dyDescent="0.2">
      <c r="B1" s="40" t="s">
        <v>38</v>
      </c>
      <c r="C1" s="40"/>
      <c r="E1" s="40" t="s">
        <v>39</v>
      </c>
      <c r="F1" s="40"/>
    </row>
    <row r="2" spans="1:6" s="6" customFormat="1" x14ac:dyDescent="0.2">
      <c r="B2" s="13" t="s">
        <v>37</v>
      </c>
      <c r="C2" s="13" t="s">
        <v>35</v>
      </c>
      <c r="E2" s="13" t="s">
        <v>37</v>
      </c>
      <c r="F2" s="13" t="s">
        <v>35</v>
      </c>
    </row>
    <row r="3" spans="1:6" s="6" customFormat="1" x14ac:dyDescent="0.2">
      <c r="A3" s="31" t="s">
        <v>5</v>
      </c>
      <c r="B3" s="33">
        <f>AVERAGE(B5:B13)</f>
        <v>21.566666666666666</v>
      </c>
      <c r="C3" s="33">
        <f>AVERAGE(C5:C13)</f>
        <v>19.81625</v>
      </c>
      <c r="D3" s="34"/>
      <c r="E3" s="33">
        <f>AVERAGE(E5:E13)</f>
        <v>3.1033333333333331</v>
      </c>
      <c r="F3" s="33">
        <f>AVERAGE(F5:F13)</f>
        <v>2.3250000000000002</v>
      </c>
    </row>
    <row r="4" spans="1:6" s="6" customFormat="1" x14ac:dyDescent="0.2">
      <c r="A4" s="32" t="s">
        <v>6</v>
      </c>
      <c r="B4" s="26">
        <f>STDEV(B5:B13)/SQRT(COUNTA(B5:B13))</f>
        <v>2.3913193708355487</v>
      </c>
      <c r="C4" s="26">
        <f>STDEV(C5:C13)/SQRT(COUNTA(C5:C13))</f>
        <v>3.3571862886628314</v>
      </c>
      <c r="D4" s="35"/>
      <c r="E4" s="26">
        <f>STDEV(E5:E13)/SQRT(COUNTA(E5:E13))</f>
        <v>0.33925162736038156</v>
      </c>
      <c r="F4" s="26">
        <f>STDEV(F5:F13)/SQRT(COUNTA(F5:F13))</f>
        <v>0.24909837414162281</v>
      </c>
    </row>
    <row r="5" spans="1:6" x14ac:dyDescent="0.2">
      <c r="B5" s="2">
        <v>12.06</v>
      </c>
      <c r="C5" s="2">
        <v>22.82</v>
      </c>
      <c r="E5" s="15">
        <v>1.85</v>
      </c>
      <c r="F5" s="15">
        <v>2.2400000000000002</v>
      </c>
    </row>
    <row r="6" spans="1:6" x14ac:dyDescent="0.2">
      <c r="B6" s="2">
        <v>24.93</v>
      </c>
      <c r="C6" s="2">
        <v>12.41</v>
      </c>
      <c r="E6" s="15">
        <v>3.6</v>
      </c>
      <c r="F6" s="15">
        <v>3.05</v>
      </c>
    </row>
    <row r="7" spans="1:6" x14ac:dyDescent="0.2">
      <c r="B7" s="2">
        <v>18.91</v>
      </c>
      <c r="C7" s="2">
        <v>19.739999999999998</v>
      </c>
      <c r="E7" s="15">
        <v>1.96</v>
      </c>
      <c r="F7" s="15">
        <v>1.91</v>
      </c>
    </row>
    <row r="8" spans="1:6" x14ac:dyDescent="0.2">
      <c r="B8" s="2">
        <v>17.13</v>
      </c>
      <c r="C8" s="2">
        <v>19.989999999999998</v>
      </c>
      <c r="E8" s="15">
        <v>3.52</v>
      </c>
      <c r="F8" s="15">
        <v>0.81</v>
      </c>
    </row>
    <row r="9" spans="1:6" x14ac:dyDescent="0.2">
      <c r="B9" s="2">
        <v>19.22</v>
      </c>
      <c r="C9" s="2">
        <v>26.01</v>
      </c>
      <c r="E9" s="15">
        <v>2.79</v>
      </c>
      <c r="F9" s="15">
        <v>2.59</v>
      </c>
    </row>
    <row r="10" spans="1:6" x14ac:dyDescent="0.2">
      <c r="B10" s="2">
        <v>30.27</v>
      </c>
      <c r="C10" s="2">
        <v>6.59</v>
      </c>
      <c r="E10" s="15">
        <v>4.13</v>
      </c>
      <c r="F10" s="15">
        <v>2.48</v>
      </c>
    </row>
    <row r="11" spans="1:6" x14ac:dyDescent="0.2">
      <c r="B11" s="2">
        <v>33.18</v>
      </c>
      <c r="C11" s="2">
        <v>37.520000000000003</v>
      </c>
      <c r="E11" s="15">
        <v>3.04</v>
      </c>
      <c r="F11" s="15">
        <v>2.73</v>
      </c>
    </row>
    <row r="12" spans="1:6" x14ac:dyDescent="0.2">
      <c r="B12" s="2">
        <v>13.91</v>
      </c>
      <c r="C12" s="2">
        <v>13.45</v>
      </c>
      <c r="E12" s="15">
        <v>2.2000000000000002</v>
      </c>
      <c r="F12" s="15">
        <v>2.79</v>
      </c>
    </row>
    <row r="13" spans="1:6" x14ac:dyDescent="0.2">
      <c r="B13" s="2">
        <v>24.49</v>
      </c>
      <c r="C13" s="2"/>
      <c r="E13" s="15">
        <v>4.84</v>
      </c>
      <c r="F13" s="15"/>
    </row>
  </sheetData>
  <mergeCells count="2">
    <mergeCell ref="B1:C1"/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BBC9-FD01-7343-AE0E-715FC98BC406}">
  <sheetPr codeName="Sheet20"/>
  <dimension ref="A1:R24"/>
  <sheetViews>
    <sheetView workbookViewId="0">
      <selection activeCell="H43" sqref="H43"/>
    </sheetView>
  </sheetViews>
  <sheetFormatPr baseColWidth="10" defaultRowHeight="16" x14ac:dyDescent="0.2"/>
  <cols>
    <col min="1" max="1" width="10.83203125" style="14"/>
    <col min="2" max="9" width="10.83203125" style="28"/>
    <col min="10" max="10" width="3.1640625" style="28" customWidth="1"/>
    <col min="11" max="15" width="10.83203125" style="28"/>
  </cols>
  <sheetData>
    <row r="1" spans="1:18" s="6" customFormat="1" x14ac:dyDescent="0.2">
      <c r="A1" s="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8" s="14" customFormat="1" x14ac:dyDescent="0.2">
      <c r="A2" s="13"/>
      <c r="B2" s="39" t="s">
        <v>37</v>
      </c>
      <c r="C2" s="39"/>
      <c r="D2" s="39"/>
      <c r="E2" s="39"/>
      <c r="F2" s="39"/>
      <c r="G2" s="39"/>
      <c r="H2" s="21" t="s">
        <v>5</v>
      </c>
      <c r="I2" s="21" t="s">
        <v>6</v>
      </c>
      <c r="J2" s="21"/>
      <c r="K2" s="38" t="s">
        <v>35</v>
      </c>
      <c r="L2" s="38"/>
      <c r="M2" s="38"/>
      <c r="N2" s="38"/>
      <c r="O2" s="38"/>
      <c r="P2" s="38"/>
      <c r="Q2" s="13" t="s">
        <v>5</v>
      </c>
      <c r="R2" s="13" t="s">
        <v>6</v>
      </c>
    </row>
    <row r="3" spans="1:18" x14ac:dyDescent="0.2">
      <c r="A3" s="19" t="s">
        <v>0</v>
      </c>
      <c r="B3" s="27">
        <v>0.78100000000000003</v>
      </c>
      <c r="C3" s="27">
        <v>0.76200000000000001</v>
      </c>
      <c r="D3" s="27">
        <v>1.01</v>
      </c>
      <c r="E3" s="27">
        <v>1.133</v>
      </c>
      <c r="F3" s="27">
        <v>0.68500000000000005</v>
      </c>
      <c r="G3" s="27">
        <v>1.629</v>
      </c>
      <c r="H3" s="27">
        <f>AVERAGE(B3:G3)</f>
        <v>1</v>
      </c>
      <c r="I3" s="27">
        <f>STDEV(B3:G3)/SQRT(COUNTA(B3:G3))</f>
        <v>0.14344104480006178</v>
      </c>
      <c r="J3" s="27"/>
      <c r="K3" s="27">
        <v>0.13300000000000001</v>
      </c>
      <c r="L3" s="27">
        <v>0.27400000000000002</v>
      </c>
      <c r="M3" s="27">
        <v>0.111</v>
      </c>
      <c r="N3" s="27">
        <v>0.09</v>
      </c>
      <c r="O3" s="27">
        <v>0.747</v>
      </c>
      <c r="P3" s="1"/>
      <c r="Q3" s="27">
        <f>AVERAGE(K3:P3)</f>
        <v>0.27100000000000002</v>
      </c>
      <c r="R3" s="27">
        <f>STDEV(K3:P3)/SQRT(COUNTA(K3:P3))</f>
        <v>0.12328625227493938</v>
      </c>
    </row>
    <row r="4" spans="1:18" x14ac:dyDescent="0.2">
      <c r="A4" s="19" t="s">
        <v>1</v>
      </c>
      <c r="B4" s="27">
        <v>0.66400000000000003</v>
      </c>
      <c r="C4" s="27">
        <v>0.65100000000000002</v>
      </c>
      <c r="D4" s="27">
        <v>1.3</v>
      </c>
      <c r="E4" s="27">
        <v>0.96499999999999997</v>
      </c>
      <c r="F4" s="27">
        <v>1.272</v>
      </c>
      <c r="G4" s="27">
        <v>1.1479999999999999</v>
      </c>
      <c r="H4" s="27">
        <f t="shared" ref="H4:H24" si="0">AVERAGE(B4:G4)</f>
        <v>1</v>
      </c>
      <c r="I4" s="27">
        <f t="shared" ref="I4:I24" si="1">STDEV(B4:G4)/SQRT(COUNTA(B4:G4))</f>
        <v>0.11857627643560634</v>
      </c>
      <c r="J4" s="27"/>
      <c r="K4" s="27">
        <v>0.81499999999999995</v>
      </c>
      <c r="L4" s="27">
        <v>0.99199999999999999</v>
      </c>
      <c r="M4" s="27">
        <v>1.048</v>
      </c>
      <c r="N4" s="27">
        <v>1.093</v>
      </c>
      <c r="O4" s="27">
        <v>1.048</v>
      </c>
      <c r="P4" s="1"/>
      <c r="Q4" s="27">
        <f t="shared" ref="Q4:Q24" si="2">AVERAGE(K4:P4)</f>
        <v>0.99920000000000009</v>
      </c>
      <c r="R4" s="27">
        <f t="shared" ref="R4:R24" si="3">STDEV(K4:P4)/SQRT(COUNTA(K4:P4))</f>
        <v>4.8755922717142797E-2</v>
      </c>
    </row>
    <row r="5" spans="1:18" x14ac:dyDescent="0.2">
      <c r="A5" s="19" t="s">
        <v>40</v>
      </c>
      <c r="B5" s="27">
        <v>0.54100000000000004</v>
      </c>
      <c r="C5" s="27">
        <v>0.72</v>
      </c>
      <c r="D5" s="27">
        <v>0.81499999999999995</v>
      </c>
      <c r="E5" s="27">
        <v>1.141</v>
      </c>
      <c r="F5" s="27">
        <v>0.98799999999999999</v>
      </c>
      <c r="G5" s="27">
        <v>1.796</v>
      </c>
      <c r="H5" s="27">
        <f t="shared" si="0"/>
        <v>1.0001666666666666</v>
      </c>
      <c r="I5" s="27">
        <f t="shared" si="1"/>
        <v>0.18045745882186306</v>
      </c>
      <c r="J5" s="27"/>
      <c r="K5" s="27">
        <v>0.85399999999999998</v>
      </c>
      <c r="L5" s="27">
        <v>0.82299999999999995</v>
      </c>
      <c r="M5" s="27">
        <v>0.89500000000000002</v>
      </c>
      <c r="N5" s="27">
        <v>1.022</v>
      </c>
      <c r="O5" s="27">
        <v>1.7989999999999999</v>
      </c>
      <c r="P5" s="1"/>
      <c r="Q5" s="27">
        <f t="shared" si="2"/>
        <v>1.0786000000000002</v>
      </c>
      <c r="R5" s="27">
        <f t="shared" si="3"/>
        <v>0.18325736001590751</v>
      </c>
    </row>
    <row r="6" spans="1:18" x14ac:dyDescent="0.2">
      <c r="A6" s="19" t="s">
        <v>7</v>
      </c>
      <c r="B6" s="27">
        <v>1.4139999999999999</v>
      </c>
      <c r="C6" s="27">
        <v>0.84299999999999997</v>
      </c>
      <c r="D6" s="27">
        <v>1.1259999999999999</v>
      </c>
      <c r="E6" s="27">
        <v>1.7509999999999999</v>
      </c>
      <c r="F6" s="27">
        <v>0.39200000000000002</v>
      </c>
      <c r="G6" s="27">
        <v>0.47399999999999998</v>
      </c>
      <c r="H6" s="27">
        <f t="shared" si="0"/>
        <v>1</v>
      </c>
      <c r="I6" s="27">
        <f t="shared" si="1"/>
        <v>0.21773546641126998</v>
      </c>
      <c r="J6" s="27"/>
      <c r="K6" s="27">
        <v>0.93400000000000005</v>
      </c>
      <c r="L6" s="27">
        <v>1.343</v>
      </c>
      <c r="M6" s="27">
        <v>0.78300000000000003</v>
      </c>
      <c r="N6" s="27">
        <v>0.89100000000000001</v>
      </c>
      <c r="O6" s="27">
        <v>0.54900000000000004</v>
      </c>
      <c r="P6" s="1"/>
      <c r="Q6" s="27">
        <f t="shared" si="2"/>
        <v>0.9</v>
      </c>
      <c r="R6" s="27">
        <f t="shared" si="3"/>
        <v>0.12930119875701088</v>
      </c>
    </row>
    <row r="7" spans="1:18" x14ac:dyDescent="0.2">
      <c r="A7" s="19" t="s">
        <v>12</v>
      </c>
      <c r="B7" s="27">
        <v>0.65900000000000003</v>
      </c>
      <c r="C7" s="27">
        <v>0.90400000000000003</v>
      </c>
      <c r="D7" s="27">
        <v>1.04</v>
      </c>
      <c r="E7" s="27">
        <v>1.794</v>
      </c>
      <c r="F7" s="27">
        <v>0.50700000000000001</v>
      </c>
      <c r="G7" s="27">
        <v>1.0960000000000001</v>
      </c>
      <c r="H7" s="27">
        <f t="shared" si="0"/>
        <v>1</v>
      </c>
      <c r="I7" s="27">
        <f t="shared" si="1"/>
        <v>0.18346643653086359</v>
      </c>
      <c r="J7" s="27"/>
      <c r="K7" s="27">
        <v>0.54600000000000004</v>
      </c>
      <c r="L7" s="27">
        <v>0.97099999999999997</v>
      </c>
      <c r="M7" s="27">
        <v>0.78200000000000003</v>
      </c>
      <c r="N7" s="27">
        <v>0.56000000000000005</v>
      </c>
      <c r="O7" s="27">
        <v>2.4129999999999998</v>
      </c>
      <c r="P7" s="1"/>
      <c r="Q7" s="27">
        <f t="shared" si="2"/>
        <v>1.0544</v>
      </c>
      <c r="R7" s="27">
        <f t="shared" si="3"/>
        <v>0.34855797222269913</v>
      </c>
    </row>
    <row r="8" spans="1:18" x14ac:dyDescent="0.2">
      <c r="A8" s="19" t="s">
        <v>41</v>
      </c>
      <c r="B8" s="27">
        <v>0.96799999999999997</v>
      </c>
      <c r="C8" s="27">
        <v>0.86899999999999999</v>
      </c>
      <c r="D8" s="27">
        <v>0.97199999999999998</v>
      </c>
      <c r="E8" s="27">
        <v>1.0549999999999999</v>
      </c>
      <c r="F8" s="27">
        <v>1.244</v>
      </c>
      <c r="G8" s="27">
        <v>0.89200000000000002</v>
      </c>
      <c r="H8" s="27">
        <f t="shared" si="0"/>
        <v>1</v>
      </c>
      <c r="I8" s="27">
        <f t="shared" si="1"/>
        <v>5.5735685755776636E-2</v>
      </c>
      <c r="J8" s="27"/>
      <c r="K8" s="27">
        <v>1.298</v>
      </c>
      <c r="L8" s="27">
        <v>0.95299999999999996</v>
      </c>
      <c r="M8" s="27">
        <v>0.96599999999999997</v>
      </c>
      <c r="N8" s="27">
        <v>1.01</v>
      </c>
      <c r="O8" s="27">
        <v>1.111</v>
      </c>
      <c r="P8" s="1"/>
      <c r="Q8" s="27">
        <f t="shared" si="2"/>
        <v>1.0675999999999999</v>
      </c>
      <c r="R8" s="27">
        <f t="shared" si="3"/>
        <v>6.3930118097811101E-2</v>
      </c>
    </row>
    <row r="9" spans="1:18" x14ac:dyDescent="0.2">
      <c r="A9" s="19" t="s">
        <v>13</v>
      </c>
      <c r="B9" s="27">
        <v>1.054</v>
      </c>
      <c r="C9" s="27">
        <v>0.74199999999999999</v>
      </c>
      <c r="D9" s="27">
        <v>0.58299999999999996</v>
      </c>
      <c r="E9" s="27">
        <v>1.629</v>
      </c>
      <c r="F9" s="27">
        <v>1.111</v>
      </c>
      <c r="G9" s="27">
        <v>0.88200000000000001</v>
      </c>
      <c r="H9" s="27">
        <f t="shared" si="0"/>
        <v>1.0001666666666666</v>
      </c>
      <c r="I9" s="27">
        <f t="shared" si="1"/>
        <v>0.14891326707554031</v>
      </c>
      <c r="J9" s="27"/>
      <c r="K9" s="27">
        <v>0.84299999999999997</v>
      </c>
      <c r="L9" s="27">
        <v>1.1339999999999999</v>
      </c>
      <c r="M9" s="27">
        <v>1.381</v>
      </c>
      <c r="N9" s="27">
        <v>1.1839999999999999</v>
      </c>
      <c r="O9" s="27">
        <v>0.90200000000000002</v>
      </c>
      <c r="P9" s="1"/>
      <c r="Q9" s="27">
        <f t="shared" si="2"/>
        <v>1.0888</v>
      </c>
      <c r="R9" s="27">
        <f t="shared" si="3"/>
        <v>9.7928239032467015E-2</v>
      </c>
    </row>
    <row r="10" spans="1:18" x14ac:dyDescent="0.2">
      <c r="A10" s="19" t="s">
        <v>42</v>
      </c>
      <c r="B10" s="27">
        <v>2.0470000000000002</v>
      </c>
      <c r="C10" s="27">
        <v>0.70199999999999996</v>
      </c>
      <c r="D10" s="27">
        <v>1.538</v>
      </c>
      <c r="E10" s="27">
        <v>1.446</v>
      </c>
      <c r="F10" s="27">
        <v>0.15</v>
      </c>
      <c r="G10" s="27">
        <v>0.11700000000000001</v>
      </c>
      <c r="H10" s="27">
        <f t="shared" si="0"/>
        <v>1</v>
      </c>
      <c r="I10" s="27">
        <f t="shared" si="1"/>
        <v>0.32534914579059016</v>
      </c>
      <c r="J10" s="27"/>
      <c r="K10" s="27">
        <v>0.41399999999999998</v>
      </c>
      <c r="L10" s="27">
        <v>1.425</v>
      </c>
      <c r="M10" s="27">
        <v>1.0089999999999999</v>
      </c>
      <c r="N10" s="27">
        <v>0.188</v>
      </c>
      <c r="O10" s="27">
        <v>8.1000000000000003E-2</v>
      </c>
      <c r="P10" s="1"/>
      <c r="Q10" s="27">
        <f t="shared" si="2"/>
        <v>0.62339999999999995</v>
      </c>
      <c r="R10" s="27">
        <f t="shared" si="3"/>
        <v>0.25679458717036852</v>
      </c>
    </row>
    <row r="11" spans="1:18" x14ac:dyDescent="0.2">
      <c r="A11" s="19" t="s">
        <v>15</v>
      </c>
      <c r="B11" s="27">
        <v>0.70399999999999996</v>
      </c>
      <c r="C11" s="27">
        <v>0.99199999999999999</v>
      </c>
      <c r="D11" s="27">
        <v>0.86699999999999999</v>
      </c>
      <c r="E11" s="27">
        <v>1.087</v>
      </c>
      <c r="F11" s="27">
        <v>0.83399999999999996</v>
      </c>
      <c r="G11" s="27">
        <v>1.518</v>
      </c>
      <c r="H11" s="27">
        <f t="shared" si="0"/>
        <v>1.0003333333333331</v>
      </c>
      <c r="I11" s="27">
        <f t="shared" si="1"/>
        <v>0.11673578904708073</v>
      </c>
      <c r="J11" s="27"/>
      <c r="K11" s="27">
        <v>0.89900000000000002</v>
      </c>
      <c r="L11" s="27">
        <v>1.2390000000000001</v>
      </c>
      <c r="M11" s="27">
        <v>1.244</v>
      </c>
      <c r="N11" s="27">
        <v>1.0549999999999999</v>
      </c>
      <c r="O11" s="27">
        <v>1.2130000000000001</v>
      </c>
      <c r="P11" s="1"/>
      <c r="Q11" s="27">
        <f t="shared" si="2"/>
        <v>1.1299999999999999</v>
      </c>
      <c r="R11" s="27">
        <f t="shared" si="3"/>
        <v>6.7361710192067548E-2</v>
      </c>
    </row>
    <row r="12" spans="1:18" x14ac:dyDescent="0.2">
      <c r="A12" s="19" t="s">
        <v>14</v>
      </c>
      <c r="B12" s="27">
        <v>0.69499999999999995</v>
      </c>
      <c r="C12" s="27">
        <v>0.91100000000000003</v>
      </c>
      <c r="D12" s="27">
        <v>1.2509999999999999</v>
      </c>
      <c r="E12" s="27">
        <v>1.1100000000000001</v>
      </c>
      <c r="F12" s="27">
        <v>1.18</v>
      </c>
      <c r="G12" s="27">
        <v>0.85299999999999998</v>
      </c>
      <c r="H12" s="27">
        <f t="shared" si="0"/>
        <v>0.99999999999999989</v>
      </c>
      <c r="I12" s="27">
        <f t="shared" si="1"/>
        <v>8.7570162346163494E-2</v>
      </c>
      <c r="J12" s="27"/>
      <c r="K12" s="27">
        <v>1.345</v>
      </c>
      <c r="L12" s="27">
        <v>0.78500000000000003</v>
      </c>
      <c r="M12" s="27">
        <v>1.2569999999999999</v>
      </c>
      <c r="N12" s="27">
        <v>1.89</v>
      </c>
      <c r="O12" s="27">
        <v>0.54500000000000004</v>
      </c>
      <c r="P12" s="1"/>
      <c r="Q12" s="27">
        <f t="shared" si="2"/>
        <v>1.1643999999999999</v>
      </c>
      <c r="R12" s="27">
        <f t="shared" si="3"/>
        <v>0.23401786256608717</v>
      </c>
    </row>
    <row r="13" spans="1:18" x14ac:dyDescent="0.2">
      <c r="A13" s="19" t="s">
        <v>16</v>
      </c>
      <c r="B13" s="27">
        <v>0.189</v>
      </c>
      <c r="C13" s="27">
        <v>0.65300000000000002</v>
      </c>
      <c r="D13" s="27">
        <v>0.372</v>
      </c>
      <c r="E13" s="27">
        <v>0.95799999999999996</v>
      </c>
      <c r="F13" s="27">
        <v>0.627</v>
      </c>
      <c r="G13" s="27">
        <v>3.202</v>
      </c>
      <c r="H13" s="27">
        <f t="shared" si="0"/>
        <v>1.0001666666666666</v>
      </c>
      <c r="I13" s="27">
        <f t="shared" si="1"/>
        <v>0.45321852100038656</v>
      </c>
      <c r="J13" s="27"/>
      <c r="K13" s="27">
        <v>0.34799999999999998</v>
      </c>
      <c r="L13" s="27">
        <v>0.48399999999999999</v>
      </c>
      <c r="M13" s="27">
        <v>0.46200000000000002</v>
      </c>
      <c r="N13" s="27">
        <v>0.67300000000000004</v>
      </c>
      <c r="O13" s="27">
        <v>3.5840000000000001</v>
      </c>
      <c r="P13" s="1"/>
      <c r="Q13" s="27">
        <f t="shared" si="2"/>
        <v>1.1102000000000001</v>
      </c>
      <c r="R13" s="27">
        <f t="shared" si="3"/>
        <v>0.62064759727239738</v>
      </c>
    </row>
    <row r="14" spans="1:18" x14ac:dyDescent="0.2">
      <c r="A14" s="19" t="s">
        <v>2</v>
      </c>
      <c r="B14" s="27">
        <v>0.27</v>
      </c>
      <c r="C14" s="27">
        <v>0.754</v>
      </c>
      <c r="D14" s="27">
        <v>0.38</v>
      </c>
      <c r="E14" s="27">
        <v>0.72099999999999997</v>
      </c>
      <c r="F14" s="27">
        <v>0.42</v>
      </c>
      <c r="G14" s="27">
        <v>3.4540000000000002</v>
      </c>
      <c r="H14" s="27">
        <f t="shared" si="0"/>
        <v>0.99983333333333346</v>
      </c>
      <c r="I14" s="27">
        <f t="shared" si="1"/>
        <v>0.49713086249441851</v>
      </c>
      <c r="J14" s="27"/>
      <c r="K14" s="27">
        <v>0.54100000000000004</v>
      </c>
      <c r="L14" s="27">
        <v>0.61599999999999999</v>
      </c>
      <c r="M14" s="27">
        <v>0.47299999999999998</v>
      </c>
      <c r="N14" s="27">
        <v>0.38600000000000001</v>
      </c>
      <c r="O14" s="27">
        <v>3.6589999999999998</v>
      </c>
      <c r="P14" s="1"/>
      <c r="Q14" s="27">
        <f t="shared" si="2"/>
        <v>1.135</v>
      </c>
      <c r="R14" s="27">
        <f t="shared" si="3"/>
        <v>0.6321399370392603</v>
      </c>
    </row>
    <row r="15" spans="1:18" x14ac:dyDescent="0.2">
      <c r="A15" s="19" t="s">
        <v>17</v>
      </c>
      <c r="B15" s="27">
        <v>0.45400000000000001</v>
      </c>
      <c r="C15" s="27">
        <v>0.72099999999999997</v>
      </c>
      <c r="D15" s="27">
        <v>0.70099999999999996</v>
      </c>
      <c r="E15" s="27">
        <v>0.79200000000000004</v>
      </c>
      <c r="F15" s="27">
        <v>0.70899999999999996</v>
      </c>
      <c r="G15" s="27">
        <v>2.6230000000000002</v>
      </c>
      <c r="H15" s="27">
        <f t="shared" si="0"/>
        <v>1</v>
      </c>
      <c r="I15" s="27">
        <f t="shared" si="1"/>
        <v>0.32799552842480439</v>
      </c>
      <c r="J15" s="27"/>
      <c r="K15" s="27">
        <v>0.61</v>
      </c>
      <c r="L15" s="27">
        <v>0.82599999999999996</v>
      </c>
      <c r="M15" s="27">
        <v>0.56200000000000006</v>
      </c>
      <c r="N15" s="27">
        <v>0.65500000000000003</v>
      </c>
      <c r="O15" s="27">
        <v>2.3780000000000001</v>
      </c>
      <c r="P15" s="1"/>
      <c r="Q15" s="27">
        <f t="shared" si="2"/>
        <v>1.0062000000000002</v>
      </c>
      <c r="R15" s="27">
        <f t="shared" si="3"/>
        <v>0.3458277605976709</v>
      </c>
    </row>
    <row r="16" spans="1:18" x14ac:dyDescent="0.2">
      <c r="A16" s="19" t="s">
        <v>18</v>
      </c>
      <c r="B16" s="27">
        <v>0.41</v>
      </c>
      <c r="C16" s="27">
        <v>0.57199999999999995</v>
      </c>
      <c r="D16" s="27">
        <v>0.54600000000000004</v>
      </c>
      <c r="E16" s="27">
        <v>0.78600000000000003</v>
      </c>
      <c r="F16" s="27">
        <v>0.69499999999999995</v>
      </c>
      <c r="G16" s="27">
        <v>2.99</v>
      </c>
      <c r="H16" s="27">
        <f t="shared" si="0"/>
        <v>0.99983333333333346</v>
      </c>
      <c r="I16" s="27">
        <f t="shared" si="1"/>
        <v>0.40151051598238929</v>
      </c>
      <c r="J16" s="27"/>
      <c r="K16" s="27">
        <v>0.73299999999999998</v>
      </c>
      <c r="L16" s="27">
        <v>0.75</v>
      </c>
      <c r="M16" s="27">
        <v>0.78200000000000003</v>
      </c>
      <c r="N16" s="27">
        <v>0.69699999999999995</v>
      </c>
      <c r="O16" s="27">
        <v>3.11</v>
      </c>
      <c r="P16" s="1"/>
      <c r="Q16" s="27">
        <f t="shared" si="2"/>
        <v>1.2143999999999999</v>
      </c>
      <c r="R16" s="27">
        <f t="shared" si="3"/>
        <v>0.47409836532095301</v>
      </c>
    </row>
    <row r="17" spans="1:18" x14ac:dyDescent="0.2">
      <c r="A17" s="19" t="s">
        <v>19</v>
      </c>
      <c r="B17" s="27">
        <v>0.89700000000000002</v>
      </c>
      <c r="C17" s="27">
        <v>1.264</v>
      </c>
      <c r="D17" s="27">
        <v>1.0329999999999999</v>
      </c>
      <c r="E17" s="27">
        <v>0.8</v>
      </c>
      <c r="F17" s="27">
        <v>0.85699999999999998</v>
      </c>
      <c r="G17" s="27">
        <v>1.149</v>
      </c>
      <c r="H17" s="27">
        <f t="shared" si="0"/>
        <v>1</v>
      </c>
      <c r="I17" s="27">
        <f t="shared" si="1"/>
        <v>7.3946827743543692E-2</v>
      </c>
      <c r="J17" s="27"/>
      <c r="K17" s="27">
        <v>1.0680000000000001</v>
      </c>
      <c r="L17" s="27">
        <v>0.73699999999999999</v>
      </c>
      <c r="M17" s="27">
        <v>0.92</v>
      </c>
      <c r="N17" s="27">
        <v>1.0149999999999999</v>
      </c>
      <c r="O17" s="27">
        <v>2.3719999999999999</v>
      </c>
      <c r="P17" s="1"/>
      <c r="Q17" s="27">
        <f t="shared" si="2"/>
        <v>1.2223999999999999</v>
      </c>
      <c r="R17" s="27">
        <f t="shared" si="3"/>
        <v>0.29287311245657222</v>
      </c>
    </row>
    <row r="18" spans="1:18" x14ac:dyDescent="0.2">
      <c r="A18" s="19" t="s">
        <v>8</v>
      </c>
      <c r="B18" s="27">
        <v>0.68899999999999995</v>
      </c>
      <c r="C18" s="27">
        <v>0.71099999999999997</v>
      </c>
      <c r="D18" s="27">
        <v>0.87</v>
      </c>
      <c r="E18" s="27">
        <v>0.71099999999999997</v>
      </c>
      <c r="F18" s="27">
        <v>1.498</v>
      </c>
      <c r="G18" s="27">
        <v>1.522</v>
      </c>
      <c r="H18" s="27">
        <f t="shared" si="0"/>
        <v>1.0001666666666666</v>
      </c>
      <c r="I18" s="27">
        <f t="shared" si="1"/>
        <v>0.16341673040964239</v>
      </c>
      <c r="J18" s="27"/>
      <c r="K18" s="27">
        <v>0.94199999999999995</v>
      </c>
      <c r="L18" s="27">
        <v>1.004</v>
      </c>
      <c r="M18" s="27">
        <v>0.88300000000000001</v>
      </c>
      <c r="N18" s="27">
        <v>1.2070000000000001</v>
      </c>
      <c r="O18" s="27">
        <v>1.4590000000000001</v>
      </c>
      <c r="P18" s="1"/>
      <c r="Q18" s="27">
        <f t="shared" si="2"/>
        <v>1.0989999999999998</v>
      </c>
      <c r="R18" s="27">
        <f t="shared" si="3"/>
        <v>0.10526015390450516</v>
      </c>
    </row>
    <row r="19" spans="1:18" x14ac:dyDescent="0.2">
      <c r="A19" s="19" t="s">
        <v>20</v>
      </c>
      <c r="B19" s="27">
        <v>0.48399999999999999</v>
      </c>
      <c r="C19" s="27">
        <v>1.1240000000000001</v>
      </c>
      <c r="D19" s="27">
        <v>0.76300000000000001</v>
      </c>
      <c r="E19" s="27">
        <v>0.7</v>
      </c>
      <c r="F19" s="27">
        <v>0.85199999999999998</v>
      </c>
      <c r="G19" s="27">
        <v>2.0790000000000002</v>
      </c>
      <c r="H19" s="27">
        <f t="shared" si="0"/>
        <v>1.0003333333333333</v>
      </c>
      <c r="I19" s="27">
        <f t="shared" si="1"/>
        <v>0.23194434198267874</v>
      </c>
      <c r="J19" s="27"/>
      <c r="K19" s="27">
        <v>0.753</v>
      </c>
      <c r="L19" s="27">
        <v>0.58899999999999997</v>
      </c>
      <c r="M19" s="27">
        <v>0.45400000000000001</v>
      </c>
      <c r="N19" s="27">
        <v>0.80600000000000005</v>
      </c>
      <c r="O19" s="27">
        <v>2.0110000000000001</v>
      </c>
      <c r="P19" s="1"/>
      <c r="Q19" s="27">
        <f t="shared" si="2"/>
        <v>0.92260000000000009</v>
      </c>
      <c r="R19" s="27">
        <f t="shared" si="3"/>
        <v>0.27909220698543324</v>
      </c>
    </row>
    <row r="20" spans="1:18" x14ac:dyDescent="0.2">
      <c r="A20" s="19" t="s">
        <v>43</v>
      </c>
      <c r="B20" s="27">
        <v>0.86299999999999999</v>
      </c>
      <c r="C20" s="27">
        <v>0.91500000000000004</v>
      </c>
      <c r="D20" s="27">
        <v>0.89500000000000002</v>
      </c>
      <c r="E20" s="27">
        <v>0.90700000000000003</v>
      </c>
      <c r="F20" s="27">
        <v>0.95799999999999996</v>
      </c>
      <c r="G20" s="27">
        <v>1.462</v>
      </c>
      <c r="H20" s="27">
        <f t="shared" si="0"/>
        <v>1</v>
      </c>
      <c r="I20" s="27">
        <f t="shared" si="1"/>
        <v>9.3251630906202698E-2</v>
      </c>
      <c r="J20" s="27"/>
      <c r="K20" s="27">
        <v>1.6120000000000001</v>
      </c>
      <c r="L20" s="27">
        <v>0.91900000000000004</v>
      </c>
      <c r="M20" s="27">
        <v>0.875</v>
      </c>
      <c r="N20" s="27">
        <v>0.64500000000000002</v>
      </c>
      <c r="O20" s="27">
        <v>1.206</v>
      </c>
      <c r="P20" s="1"/>
      <c r="Q20" s="27">
        <f t="shared" si="2"/>
        <v>1.0513999999999999</v>
      </c>
      <c r="R20" s="27">
        <f t="shared" si="3"/>
        <v>0.16612964816672579</v>
      </c>
    </row>
    <row r="21" spans="1:18" x14ac:dyDescent="0.2">
      <c r="A21" s="19" t="s">
        <v>21</v>
      </c>
      <c r="B21" s="27">
        <v>0.57399999999999995</v>
      </c>
      <c r="C21" s="27">
        <v>0.79600000000000004</v>
      </c>
      <c r="D21" s="27">
        <v>0.998</v>
      </c>
      <c r="E21" s="27">
        <v>1.246</v>
      </c>
      <c r="F21" s="27">
        <v>1.103</v>
      </c>
      <c r="G21" s="27">
        <v>1.284</v>
      </c>
      <c r="H21" s="27">
        <f t="shared" si="0"/>
        <v>1.0001666666666666</v>
      </c>
      <c r="I21" s="27">
        <f t="shared" si="1"/>
        <v>0.11178503676451701</v>
      </c>
      <c r="J21" s="27"/>
      <c r="K21" s="27">
        <v>0.60099999999999998</v>
      </c>
      <c r="L21" s="27">
        <v>0.874</v>
      </c>
      <c r="M21" s="27">
        <v>0.98499999999999999</v>
      </c>
      <c r="N21" s="27">
        <v>1.4490000000000001</v>
      </c>
      <c r="O21" s="27">
        <v>1.218</v>
      </c>
      <c r="P21" s="1"/>
      <c r="Q21" s="27">
        <f t="shared" si="2"/>
        <v>1.0253999999999999</v>
      </c>
      <c r="R21" s="27">
        <f t="shared" si="3"/>
        <v>0.14512084619378438</v>
      </c>
    </row>
    <row r="22" spans="1:18" x14ac:dyDescent="0.2">
      <c r="A22" s="19" t="s">
        <v>23</v>
      </c>
      <c r="B22" s="27">
        <v>0.38500000000000001</v>
      </c>
      <c r="C22" s="27">
        <v>0.92900000000000005</v>
      </c>
      <c r="D22" s="27">
        <v>1.04</v>
      </c>
      <c r="E22" s="27">
        <v>0.79500000000000004</v>
      </c>
      <c r="F22" s="27">
        <v>1.2150000000000001</v>
      </c>
      <c r="G22" s="27">
        <v>1.635</v>
      </c>
      <c r="H22" s="27">
        <f t="shared" si="0"/>
        <v>0.99983333333333324</v>
      </c>
      <c r="I22" s="27">
        <f t="shared" si="1"/>
        <v>0.17091331461039277</v>
      </c>
      <c r="J22" s="27"/>
      <c r="K22" s="27">
        <v>1.258</v>
      </c>
      <c r="L22" s="27">
        <v>0.54300000000000004</v>
      </c>
      <c r="M22" s="27">
        <v>0.98</v>
      </c>
      <c r="N22" s="27">
        <v>0.92700000000000005</v>
      </c>
      <c r="O22" s="27">
        <v>1.133</v>
      </c>
      <c r="P22" s="1"/>
      <c r="Q22" s="27">
        <f t="shared" si="2"/>
        <v>0.96820000000000006</v>
      </c>
      <c r="R22" s="27">
        <f t="shared" si="3"/>
        <v>0.12119711217681706</v>
      </c>
    </row>
    <row r="23" spans="1:18" x14ac:dyDescent="0.2">
      <c r="A23" s="19" t="s">
        <v>22</v>
      </c>
      <c r="B23" s="27">
        <v>0.71399999999999997</v>
      </c>
      <c r="C23" s="27">
        <v>1.07</v>
      </c>
      <c r="D23" s="27">
        <v>0.74099999999999999</v>
      </c>
      <c r="E23" s="27">
        <v>0.74299999999999999</v>
      </c>
      <c r="F23" s="27">
        <v>0.84899999999999998</v>
      </c>
      <c r="G23" s="27">
        <v>1.8819999999999999</v>
      </c>
      <c r="H23" s="27">
        <f t="shared" si="0"/>
        <v>0.99983333333333324</v>
      </c>
      <c r="I23" s="27">
        <f t="shared" si="1"/>
        <v>0.18444067097880304</v>
      </c>
      <c r="J23" s="27"/>
      <c r="K23" s="27">
        <v>1.375</v>
      </c>
      <c r="L23" s="27">
        <v>0.76200000000000001</v>
      </c>
      <c r="M23" s="27">
        <v>0.76100000000000001</v>
      </c>
      <c r="N23" s="27">
        <v>0.66600000000000004</v>
      </c>
      <c r="O23" s="27">
        <v>0.90100000000000002</v>
      </c>
      <c r="P23" s="1"/>
      <c r="Q23" s="27">
        <f t="shared" si="2"/>
        <v>0.89300000000000002</v>
      </c>
      <c r="R23" s="27">
        <f t="shared" si="3"/>
        <v>0.12619469085504351</v>
      </c>
    </row>
    <row r="24" spans="1:18" x14ac:dyDescent="0.2">
      <c r="A24" s="19" t="s">
        <v>24</v>
      </c>
      <c r="B24" s="27">
        <v>1.103</v>
      </c>
      <c r="C24" s="27">
        <v>0.95499999999999996</v>
      </c>
      <c r="D24" s="27">
        <v>0.82399999999999995</v>
      </c>
      <c r="E24" s="27">
        <v>0.89100000000000001</v>
      </c>
      <c r="F24" s="27">
        <v>1.06</v>
      </c>
      <c r="G24" s="27">
        <v>1.1659999999999999</v>
      </c>
      <c r="H24" s="27">
        <f t="shared" si="0"/>
        <v>0.99983333333333346</v>
      </c>
      <c r="I24" s="27">
        <f t="shared" si="1"/>
        <v>5.3742234581172443E-2</v>
      </c>
      <c r="J24" s="27"/>
      <c r="K24" s="27">
        <v>1.8069999999999999</v>
      </c>
      <c r="L24" s="27">
        <v>0.85199999999999998</v>
      </c>
      <c r="M24" s="27">
        <v>1.036</v>
      </c>
      <c r="N24" s="27">
        <v>0.88100000000000001</v>
      </c>
      <c r="O24" s="27">
        <v>0.86299999999999999</v>
      </c>
      <c r="P24" s="1"/>
      <c r="Q24" s="27">
        <f t="shared" si="2"/>
        <v>1.0878000000000001</v>
      </c>
      <c r="R24" s="27">
        <f t="shared" si="3"/>
        <v>0.18287082872891455</v>
      </c>
    </row>
  </sheetData>
  <mergeCells count="2">
    <mergeCell ref="B2:G2"/>
    <mergeCell ref="K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DF46-3259-6D41-AD27-48D1C8D4AD08}">
  <sheetPr codeName="Sheet27"/>
  <dimension ref="A1:C8"/>
  <sheetViews>
    <sheetView zoomScale="120" zoomScaleNormal="120" workbookViewId="0">
      <selection activeCell="E21" sqref="E21"/>
    </sheetView>
  </sheetViews>
  <sheetFormatPr baseColWidth="10" defaultRowHeight="16" x14ac:dyDescent="0.2"/>
  <cols>
    <col min="1" max="1" width="7" style="7" customWidth="1"/>
    <col min="2" max="2" width="10.83203125" style="11"/>
    <col min="3" max="3" width="13.6640625" style="11" bestFit="1" customWidth="1"/>
    <col min="4" max="16384" width="10.83203125" style="7"/>
  </cols>
  <sheetData>
    <row r="1" spans="1:3" s="6" customFormat="1" x14ac:dyDescent="0.2">
      <c r="A1" s="5" t="s">
        <v>45</v>
      </c>
      <c r="C1" s="10"/>
    </row>
    <row r="2" spans="1:3" s="6" customFormat="1" x14ac:dyDescent="0.2">
      <c r="B2" s="40" t="s">
        <v>46</v>
      </c>
      <c r="C2" s="40"/>
    </row>
    <row r="3" spans="1:3" s="6" customFormat="1" x14ac:dyDescent="0.2">
      <c r="B3" s="13" t="s">
        <v>37</v>
      </c>
      <c r="C3" s="13" t="s">
        <v>35</v>
      </c>
    </row>
    <row r="4" spans="1:3" x14ac:dyDescent="0.2">
      <c r="B4" s="20">
        <v>0.86599999999999999</v>
      </c>
      <c r="C4" s="20">
        <v>6.8000000000000005E-2</v>
      </c>
    </row>
    <row r="5" spans="1:3" x14ac:dyDescent="0.2">
      <c r="B5" s="20">
        <v>1.1339999999999999</v>
      </c>
      <c r="C5" s="20">
        <v>0.186</v>
      </c>
    </row>
    <row r="6" spans="1:3" x14ac:dyDescent="0.2">
      <c r="B6" s="20"/>
      <c r="C6" s="20">
        <v>7.6999999999999999E-2</v>
      </c>
    </row>
    <row r="7" spans="1:3" x14ac:dyDescent="0.2">
      <c r="A7" s="7" t="s">
        <v>5</v>
      </c>
      <c r="B7" s="22">
        <f>AVERAGE(B4:B6)</f>
        <v>1</v>
      </c>
      <c r="C7" s="22">
        <f>AVERAGE(C4:C6)</f>
        <v>0.11033333333333334</v>
      </c>
    </row>
    <row r="8" spans="1:3" x14ac:dyDescent="0.2">
      <c r="A8" s="7" t="s">
        <v>6</v>
      </c>
      <c r="B8" s="22">
        <f>STDEV(B4:B6)/SQRT(COUNTA(B4:B6))</f>
        <v>0.13399999999999948</v>
      </c>
      <c r="C8" s="22">
        <f>STDEV(C4:C6)/SQRT(COUNTA(C4:C6))</f>
        <v>3.7922435458592481E-2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3A</vt:lpstr>
      <vt:lpstr>Figure 3B</vt:lpstr>
      <vt:lpstr>Figure 3C</vt:lpstr>
      <vt:lpstr>Figure 3D</vt:lpstr>
      <vt:lpstr>Figure 3F-3G</vt:lpstr>
      <vt:lpstr>Figure 3H</vt:lpstr>
      <vt:lpstr>Figure 3 - figure supplement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Homan</dc:creator>
  <cp:lastModifiedBy>Edwin Homan</cp:lastModifiedBy>
  <dcterms:created xsi:type="dcterms:W3CDTF">2024-11-25T09:08:06Z</dcterms:created>
  <dcterms:modified xsi:type="dcterms:W3CDTF">2024-12-09T05:41:29Z</dcterms:modified>
</cp:coreProperties>
</file>