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z/Desktop/paper writing 11.18.24/submission/elife/VOR/Source data files/Numerical source data files/"/>
    </mc:Choice>
  </mc:AlternateContent>
  <xr:revisionPtr revIDLastSave="0" documentId="13_ncr:1_{1762C34B-45CA-4D4C-9E85-3262B1199C7C}" xr6:coauthVersionLast="47" xr6:coauthVersionMax="47" xr10:uidLastSave="{00000000-0000-0000-0000-000000000000}"/>
  <bookViews>
    <workbookView xWindow="1100" yWindow="500" windowWidth="27700" windowHeight="15780" xr2:uid="{B0E7C414-AEA6-F24C-A43F-2589670C92C9}"/>
  </bookViews>
  <sheets>
    <sheet name="Fig.4A" sheetId="42" r:id="rId1"/>
    <sheet name="Fig.4B" sheetId="43" r:id="rId2"/>
    <sheet name="Fig.4E" sheetId="41" r:id="rId3"/>
    <sheet name="Fig.4F" sheetId="59" r:id="rId4"/>
    <sheet name="Fig.4G" sheetId="60" r:id="rId5"/>
    <sheet name="Fig.4H" sheetId="11" r:id="rId6"/>
    <sheet name="Fig.4I" sheetId="13" r:id="rId7"/>
    <sheet name="Fig.4J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2" l="1"/>
  <c r="H26" i="42"/>
  <c r="C26" i="42"/>
  <c r="N22" i="42"/>
  <c r="N24" i="42" s="1"/>
  <c r="N26" i="42" s="1"/>
  <c r="M22" i="42"/>
  <c r="L22" i="42"/>
  <c r="L24" i="42" s="1"/>
  <c r="I22" i="42"/>
  <c r="I24" i="42" s="1"/>
  <c r="I26" i="42" s="1"/>
  <c r="H22" i="42"/>
  <c r="G22" i="42"/>
  <c r="G24" i="42" s="1"/>
  <c r="D22" i="42"/>
  <c r="D24" i="42" s="1"/>
  <c r="D26" i="42" s="1"/>
  <c r="C22" i="42"/>
  <c r="B22" i="42"/>
  <c r="B24" i="42" s="1"/>
  <c r="B26" i="42" l="1"/>
  <c r="A24" i="42"/>
  <c r="L26" i="42"/>
  <c r="K24" i="42"/>
  <c r="G26" i="42"/>
  <c r="F24" i="42"/>
</calcChain>
</file>

<file path=xl/sharedStrings.xml><?xml version="1.0" encoding="utf-8"?>
<sst xmlns="http://schemas.openxmlformats.org/spreadsheetml/2006/main" count="142" uniqueCount="63">
  <si>
    <t>FLO</t>
  </si>
  <si>
    <t>Vehicle</t>
  </si>
  <si>
    <t>baseline</t>
  </si>
  <si>
    <t>Pre-drug</t>
  </si>
  <si>
    <t>CD44</t>
  </si>
  <si>
    <t>Vehicle-CD44 KO</t>
  </si>
  <si>
    <t>HC-HA/PTX3-CD44 KO</t>
  </si>
  <si>
    <t>group1</t>
  </si>
  <si>
    <t>group2</t>
  </si>
  <si>
    <t>statistic</t>
  </si>
  <si>
    <t>df</t>
  </si>
  <si>
    <t>p</t>
  </si>
  <si>
    <t>p.adj</t>
  </si>
  <si>
    <t>p.adj.signif</t>
  </si>
  <si>
    <t>NF1</t>
  </si>
  <si>
    <t>cLTMR</t>
  </si>
  <si>
    <t>****</t>
  </si>
  <si>
    <t>NF2</t>
  </si>
  <si>
    <t>ns</t>
  </si>
  <si>
    <t>NP1</t>
  </si>
  <si>
    <t>***</t>
  </si>
  <si>
    <t>NP2</t>
  </si>
  <si>
    <t>1.76001005018027e-319</t>
  </si>
  <si>
    <t>1.3700000640753e-317</t>
  </si>
  <si>
    <t>NP3</t>
  </si>
  <si>
    <t>PEP1</t>
  </si>
  <si>
    <t>PEP2</t>
  </si>
  <si>
    <t>PEP3</t>
  </si>
  <si>
    <t>PEP4</t>
  </si>
  <si>
    <t>PEP5</t>
  </si>
  <si>
    <t>PEP6</t>
  </si>
  <si>
    <t>**</t>
  </si>
  <si>
    <t>*</t>
  </si>
  <si>
    <t>SGC</t>
  </si>
  <si>
    <t>HHP</t>
  </si>
  <si>
    <t>saline+CD44 IgG</t>
  </si>
  <si>
    <t>saline+control IgG</t>
  </si>
  <si>
    <t>HC-HA/PTX3+control IgG</t>
  </si>
  <si>
    <t>HC-HA/PTX3+CD44 IgG</t>
  </si>
  <si>
    <t>Rheobase</t>
  </si>
  <si>
    <t>AP threshold</t>
  </si>
  <si>
    <t>AP amplitude</t>
  </si>
  <si>
    <t>AP 50</t>
  </si>
  <si>
    <t>b</t>
  </si>
  <si>
    <t>d</t>
  </si>
  <si>
    <t>c</t>
  </si>
  <si>
    <t>e</t>
  </si>
  <si>
    <t>CD44 KO (20 ug)</t>
  </si>
  <si>
    <t>CD44 KO (10 ug)</t>
  </si>
  <si>
    <t>CD44 KO (Vehicle)</t>
  </si>
  <si>
    <t>IB4</t>
  </si>
  <si>
    <t>CGRP</t>
  </si>
  <si>
    <t>NF200</t>
  </si>
  <si>
    <t>Co-</t>
    <phoneticPr fontId="0" type="noConversion"/>
  </si>
  <si>
    <t>a, b, c</t>
  </si>
  <si>
    <t>Fig.4A</t>
  </si>
  <si>
    <t>Fig.4B</t>
  </si>
  <si>
    <t>Fig.4E</t>
  </si>
  <si>
    <t>Fig.4F</t>
  </si>
  <si>
    <t>Fig.4G</t>
  </si>
  <si>
    <t>Fig.4H</t>
  </si>
  <si>
    <t>Fig.4I</t>
  </si>
  <si>
    <t>Fig.4J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</si>
</sst>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11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C1DD-7A2C-414D-8C5D-2F83618556A0}">
  <dimension ref="A1:R26"/>
  <sheetViews>
    <sheetView tabSelected="1" workbookViewId="0">
      <selection activeCell="A3" sqref="A3"/>
    </sheetView>
  </sheetViews>
  <sheetFormatPr baseColWidth="10" defaultRowHeight="16" x14ac:dyDescent="0.2"/>
  <cols>
    <col min="1" max="16384" width="10.83203125" style="4"/>
  </cols>
  <sheetData>
    <row r="1" spans="1:18" x14ac:dyDescent="0.2">
      <c r="A1" s="4" t="s">
        <v>55</v>
      </c>
    </row>
    <row r="3" spans="1:18" x14ac:dyDescent="0.2">
      <c r="A3" s="4" t="s">
        <v>54</v>
      </c>
      <c r="Q3" s="4" t="s">
        <v>44</v>
      </c>
    </row>
    <row r="4" spans="1:18" x14ac:dyDescent="0.2">
      <c r="A4" s="4" t="s">
        <v>50</v>
      </c>
      <c r="F4" s="4" t="s">
        <v>51</v>
      </c>
      <c r="K4" s="4" t="s">
        <v>52</v>
      </c>
      <c r="Q4" s="3">
        <v>100</v>
      </c>
      <c r="R4" s="1">
        <v>0.21141599999999999</v>
      </c>
    </row>
    <row r="5" spans="1:18" x14ac:dyDescent="0.2">
      <c r="B5" s="4" t="s">
        <v>4</v>
      </c>
      <c r="C5" s="4" t="s">
        <v>53</v>
      </c>
      <c r="D5" s="4" t="s">
        <v>50</v>
      </c>
      <c r="G5" s="4" t="s">
        <v>4</v>
      </c>
      <c r="H5" s="4" t="s">
        <v>53</v>
      </c>
      <c r="I5" s="4" t="s">
        <v>51</v>
      </c>
      <c r="L5" s="4" t="s">
        <v>4</v>
      </c>
      <c r="M5" s="4" t="s">
        <v>53</v>
      </c>
      <c r="N5" s="4" t="s">
        <v>52</v>
      </c>
      <c r="Q5" s="3">
        <v>200</v>
      </c>
      <c r="R5" s="1">
        <v>5.7082449999999998</v>
      </c>
    </row>
    <row r="6" spans="1:18" x14ac:dyDescent="0.2">
      <c r="B6" s="4">
        <v>90</v>
      </c>
      <c r="C6" s="4">
        <v>29</v>
      </c>
      <c r="D6" s="4">
        <v>29</v>
      </c>
      <c r="G6" s="4">
        <v>74</v>
      </c>
      <c r="H6" s="4">
        <v>23</v>
      </c>
      <c r="I6" s="4">
        <v>25</v>
      </c>
      <c r="L6" s="4">
        <v>39</v>
      </c>
      <c r="M6" s="4">
        <v>14</v>
      </c>
      <c r="N6" s="4">
        <v>15</v>
      </c>
      <c r="Q6" s="3">
        <v>300</v>
      </c>
      <c r="R6" s="1">
        <v>14.164899999999999</v>
      </c>
    </row>
    <row r="7" spans="1:18" x14ac:dyDescent="0.2">
      <c r="B7" s="4">
        <v>63</v>
      </c>
      <c r="C7" s="4">
        <v>21</v>
      </c>
      <c r="D7" s="4">
        <v>21</v>
      </c>
      <c r="G7" s="4">
        <v>42</v>
      </c>
      <c r="H7" s="4">
        <v>1</v>
      </c>
      <c r="I7" s="4">
        <v>14</v>
      </c>
      <c r="L7" s="4">
        <v>32</v>
      </c>
      <c r="M7" s="4">
        <v>8</v>
      </c>
      <c r="N7" s="4">
        <v>9</v>
      </c>
      <c r="Q7" s="3">
        <v>400</v>
      </c>
      <c r="R7" s="1">
        <v>19.450320000000001</v>
      </c>
    </row>
    <row r="8" spans="1:18" x14ac:dyDescent="0.2">
      <c r="B8" s="4">
        <v>62</v>
      </c>
      <c r="C8" s="4">
        <v>18</v>
      </c>
      <c r="D8" s="4">
        <v>21</v>
      </c>
      <c r="G8" s="4">
        <v>55</v>
      </c>
      <c r="H8" s="4">
        <v>25</v>
      </c>
      <c r="I8" s="4">
        <v>26</v>
      </c>
      <c r="L8" s="4">
        <v>22</v>
      </c>
      <c r="M8" s="4">
        <v>7</v>
      </c>
      <c r="N8" s="4">
        <v>9</v>
      </c>
      <c r="Q8" s="3">
        <v>500</v>
      </c>
      <c r="R8" s="1">
        <v>12.896409999999999</v>
      </c>
    </row>
    <row r="9" spans="1:18" x14ac:dyDescent="0.2">
      <c r="B9" s="4">
        <v>23</v>
      </c>
      <c r="C9" s="4">
        <v>12</v>
      </c>
      <c r="D9" s="4">
        <v>12</v>
      </c>
      <c r="G9" s="4">
        <v>34</v>
      </c>
      <c r="H9" s="4">
        <v>14</v>
      </c>
      <c r="I9" s="4">
        <v>16</v>
      </c>
      <c r="L9" s="4">
        <v>9</v>
      </c>
      <c r="M9" s="4">
        <v>5</v>
      </c>
      <c r="N9" s="4">
        <v>8</v>
      </c>
      <c r="Q9" s="3">
        <v>600</v>
      </c>
      <c r="R9" s="1">
        <v>13.319240000000001</v>
      </c>
    </row>
    <row r="10" spans="1:18" x14ac:dyDescent="0.2">
      <c r="B10" s="4">
        <v>37</v>
      </c>
      <c r="C10" s="4">
        <v>18</v>
      </c>
      <c r="D10" s="4">
        <v>18</v>
      </c>
      <c r="G10" s="4">
        <v>18</v>
      </c>
      <c r="H10" s="4">
        <v>8</v>
      </c>
      <c r="I10" s="4">
        <v>8</v>
      </c>
      <c r="L10" s="4">
        <v>15</v>
      </c>
      <c r="M10" s="4">
        <v>7</v>
      </c>
      <c r="N10" s="4">
        <v>9</v>
      </c>
      <c r="Q10" s="3">
        <v>700</v>
      </c>
      <c r="R10" s="1">
        <v>7.3995769999999998</v>
      </c>
    </row>
    <row r="11" spans="1:18" x14ac:dyDescent="0.2">
      <c r="B11" s="4">
        <v>28</v>
      </c>
      <c r="C11" s="4">
        <v>13</v>
      </c>
      <c r="D11" s="4">
        <v>15</v>
      </c>
      <c r="G11" s="4">
        <v>40</v>
      </c>
      <c r="H11" s="4">
        <v>12</v>
      </c>
      <c r="I11" s="4">
        <v>14</v>
      </c>
      <c r="L11" s="4">
        <v>11</v>
      </c>
      <c r="M11" s="4">
        <v>7</v>
      </c>
      <c r="N11" s="4">
        <v>9</v>
      </c>
      <c r="Q11" s="3">
        <v>800</v>
      </c>
      <c r="R11" s="1">
        <v>6.5539110000000003</v>
      </c>
    </row>
    <row r="12" spans="1:18" x14ac:dyDescent="0.2">
      <c r="B12" s="4">
        <v>57</v>
      </c>
      <c r="C12" s="4">
        <v>30</v>
      </c>
      <c r="D12" s="4">
        <v>32</v>
      </c>
      <c r="G12" s="4">
        <v>18</v>
      </c>
      <c r="H12" s="4">
        <v>5</v>
      </c>
      <c r="I12" s="4">
        <v>6</v>
      </c>
      <c r="L12" s="4">
        <v>8</v>
      </c>
      <c r="M12" s="4">
        <v>4</v>
      </c>
      <c r="N12" s="4">
        <v>4</v>
      </c>
      <c r="Q12" s="3">
        <v>900</v>
      </c>
      <c r="R12" s="1">
        <v>7.8224099999999996</v>
      </c>
    </row>
    <row r="13" spans="1:18" x14ac:dyDescent="0.2">
      <c r="G13" s="4">
        <v>29</v>
      </c>
      <c r="H13" s="4">
        <v>10</v>
      </c>
      <c r="I13" s="4">
        <v>11</v>
      </c>
      <c r="L13" s="4">
        <v>91</v>
      </c>
      <c r="M13" s="4">
        <v>27</v>
      </c>
      <c r="N13" s="4">
        <v>32</v>
      </c>
      <c r="Q13" s="3">
        <v>1000</v>
      </c>
      <c r="R13" s="1">
        <v>4.2283299999999997</v>
      </c>
    </row>
    <row r="14" spans="1:18" x14ac:dyDescent="0.2">
      <c r="G14" s="4">
        <v>45</v>
      </c>
      <c r="H14" s="4">
        <v>16</v>
      </c>
      <c r="I14" s="4">
        <v>18</v>
      </c>
      <c r="L14" s="4">
        <v>11</v>
      </c>
      <c r="M14" s="4">
        <v>4</v>
      </c>
      <c r="N14" s="4">
        <v>5</v>
      </c>
      <c r="Q14" s="3">
        <v>1100</v>
      </c>
      <c r="R14" s="1">
        <v>2.7484139999999999</v>
      </c>
    </row>
    <row r="15" spans="1:18" x14ac:dyDescent="0.2">
      <c r="G15" s="4">
        <v>33</v>
      </c>
      <c r="H15" s="4">
        <v>12</v>
      </c>
      <c r="I15" s="4">
        <v>13</v>
      </c>
      <c r="L15" s="4">
        <v>18</v>
      </c>
      <c r="M15" s="4">
        <v>4</v>
      </c>
      <c r="N15" s="4">
        <v>6</v>
      </c>
      <c r="Q15" s="3">
        <v>1200</v>
      </c>
      <c r="R15" s="1">
        <v>1.9027480000000001</v>
      </c>
    </row>
    <row r="16" spans="1:18" x14ac:dyDescent="0.2">
      <c r="G16" s="4">
        <v>37</v>
      </c>
      <c r="H16" s="4">
        <v>12</v>
      </c>
      <c r="I16" s="4">
        <v>12</v>
      </c>
      <c r="L16" s="4">
        <v>24</v>
      </c>
      <c r="M16" s="4">
        <v>4</v>
      </c>
      <c r="N16" s="4">
        <v>5</v>
      </c>
      <c r="Q16" s="3">
        <v>1300</v>
      </c>
      <c r="R16" s="1">
        <v>2.1141649999999998</v>
      </c>
    </row>
    <row r="17" spans="1:18" x14ac:dyDescent="0.2">
      <c r="G17" s="4">
        <v>18</v>
      </c>
      <c r="H17" s="4">
        <v>5</v>
      </c>
      <c r="I17" s="4">
        <v>5</v>
      </c>
      <c r="L17" s="4">
        <v>30</v>
      </c>
      <c r="M17" s="4">
        <v>9</v>
      </c>
      <c r="N17" s="4">
        <v>11</v>
      </c>
      <c r="Q17" s="3">
        <v>1400</v>
      </c>
      <c r="R17" s="1">
        <v>1.4799150000000001</v>
      </c>
    </row>
    <row r="18" spans="1:18" x14ac:dyDescent="0.2">
      <c r="G18" s="4">
        <v>39</v>
      </c>
      <c r="H18" s="4">
        <v>14</v>
      </c>
      <c r="I18" s="4">
        <v>16</v>
      </c>
      <c r="L18" s="4">
        <v>54</v>
      </c>
      <c r="M18" s="4">
        <v>5</v>
      </c>
      <c r="N18" s="4">
        <v>7</v>
      </c>
    </row>
    <row r="19" spans="1:18" x14ac:dyDescent="0.2">
      <c r="L19" s="4">
        <v>45</v>
      </c>
      <c r="M19" s="4">
        <v>8</v>
      </c>
      <c r="N19" s="4">
        <v>10</v>
      </c>
    </row>
    <row r="20" spans="1:18" x14ac:dyDescent="0.2">
      <c r="L20" s="4">
        <v>43</v>
      </c>
      <c r="M20" s="4">
        <v>6</v>
      </c>
      <c r="N20" s="4">
        <v>9</v>
      </c>
    </row>
    <row r="22" spans="1:18" x14ac:dyDescent="0.2">
      <c r="B22" s="4">
        <f>SUM(B6:B21)</f>
        <v>360</v>
      </c>
      <c r="C22" s="4">
        <f t="shared" ref="C22:D22" si="0">SUM(C6:C21)</f>
        <v>141</v>
      </c>
      <c r="D22" s="4">
        <f t="shared" si="0"/>
        <v>148</v>
      </c>
      <c r="G22" s="4">
        <f>SUM(G6:G21)</f>
        <v>482</v>
      </c>
      <c r="H22" s="4">
        <f t="shared" ref="H22:I22" si="1">SUM(H6:H21)</f>
        <v>157</v>
      </c>
      <c r="I22" s="4">
        <f t="shared" si="1"/>
        <v>184</v>
      </c>
      <c r="L22" s="4">
        <f>SUM(L6:L21)</f>
        <v>452</v>
      </c>
      <c r="M22" s="4">
        <f t="shared" ref="M22:N22" si="2">SUM(M6:M21)</f>
        <v>119</v>
      </c>
      <c r="N22" s="4">
        <f t="shared" si="2"/>
        <v>148</v>
      </c>
    </row>
    <row r="24" spans="1:18" x14ac:dyDescent="0.2">
      <c r="A24" s="4">
        <f>SUM(B24:D24)</f>
        <v>367</v>
      </c>
      <c r="B24" s="4">
        <f>B22-141</f>
        <v>219</v>
      </c>
      <c r="C24" s="4">
        <v>141</v>
      </c>
      <c r="D24" s="4">
        <f t="shared" ref="D24" si="3">D22-141</f>
        <v>7</v>
      </c>
      <c r="F24" s="4">
        <f>SUM(G24:I24)</f>
        <v>509</v>
      </c>
      <c r="G24" s="4">
        <f>G22-157</f>
        <v>325</v>
      </c>
      <c r="H24" s="4">
        <v>157</v>
      </c>
      <c r="I24" s="4">
        <f t="shared" ref="I24" si="4">I22-157</f>
        <v>27</v>
      </c>
      <c r="K24" s="4">
        <f>SUM(L24:N24)</f>
        <v>481</v>
      </c>
      <c r="L24" s="4">
        <f>L22-119</f>
        <v>333</v>
      </c>
      <c r="M24" s="4">
        <v>119</v>
      </c>
      <c r="N24" s="4">
        <f t="shared" ref="N24" si="5">N22-119</f>
        <v>29</v>
      </c>
    </row>
    <row r="26" spans="1:18" x14ac:dyDescent="0.2">
      <c r="B26" s="4">
        <f>B24/367*100</f>
        <v>59.67302452316077</v>
      </c>
      <c r="C26" s="4">
        <f t="shared" ref="C26:D26" si="6">C24/367*100</f>
        <v>38.419618528610357</v>
      </c>
      <c r="D26" s="4">
        <f t="shared" si="6"/>
        <v>1.9073569482288828</v>
      </c>
      <c r="G26" s="4">
        <f>G24/509*100</f>
        <v>63.850687622789778</v>
      </c>
      <c r="H26" s="4">
        <f t="shared" ref="H26:I26" si="7">H24/509*100</f>
        <v>30.844793713163064</v>
      </c>
      <c r="I26" s="4">
        <f t="shared" si="7"/>
        <v>5.3045186640471513</v>
      </c>
      <c r="L26" s="4">
        <f>L24/481*100</f>
        <v>69.230769230769226</v>
      </c>
      <c r="M26" s="4">
        <f t="shared" ref="M26:N26" si="8">M24/481*100</f>
        <v>24.740124740124742</v>
      </c>
      <c r="N26" s="4">
        <f t="shared" si="8"/>
        <v>6.0291060291060292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1D94-E038-7E41-AE82-1984DFDFC660}">
  <dimension ref="A1:S15"/>
  <sheetViews>
    <sheetView workbookViewId="0">
      <selection activeCell="G5" sqref="G5"/>
    </sheetView>
  </sheetViews>
  <sheetFormatPr baseColWidth="10" defaultRowHeight="16" x14ac:dyDescent="0.2"/>
  <cols>
    <col min="1" max="16384" width="10.83203125" style="4"/>
  </cols>
  <sheetData>
    <row r="1" spans="1:19" x14ac:dyDescent="0.2">
      <c r="A1" s="4" t="s">
        <v>56</v>
      </c>
    </row>
    <row r="3" spans="1:19" x14ac:dyDescent="0.2"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M3" s="4" t="s">
        <v>7</v>
      </c>
      <c r="N3" s="4" t="s">
        <v>8</v>
      </c>
      <c r="O3" s="4" t="s">
        <v>9</v>
      </c>
      <c r="P3" s="4" t="s">
        <v>10</v>
      </c>
      <c r="Q3" s="4" t="s">
        <v>11</v>
      </c>
      <c r="R3" s="4" t="s">
        <v>12</v>
      </c>
      <c r="S3" s="4" t="s">
        <v>13</v>
      </c>
    </row>
    <row r="4" spans="1:19" x14ac:dyDescent="0.2">
      <c r="A4" s="4">
        <v>1</v>
      </c>
      <c r="B4" s="4" t="s">
        <v>14</v>
      </c>
      <c r="C4" s="4" t="s">
        <v>15</v>
      </c>
      <c r="D4" s="4">
        <v>14.410812740000001</v>
      </c>
      <c r="E4" s="4">
        <v>592.96938179999995</v>
      </c>
      <c r="F4" s="5">
        <v>1.3900000000000001E-40</v>
      </c>
      <c r="G4" s="5">
        <v>1.08E-38</v>
      </c>
      <c r="H4" s="4" t="s">
        <v>16</v>
      </c>
      <c r="L4" s="4">
        <v>1</v>
      </c>
      <c r="M4" s="4" t="s">
        <v>17</v>
      </c>
      <c r="N4" s="4" t="s">
        <v>15</v>
      </c>
      <c r="O4" s="4">
        <v>6.6419460749999999</v>
      </c>
      <c r="P4" s="4">
        <v>234.6252758</v>
      </c>
      <c r="Q4" s="5">
        <v>2.1299999999999999E-10</v>
      </c>
      <c r="R4" s="5">
        <v>1.66E-8</v>
      </c>
      <c r="S4" s="4" t="s">
        <v>16</v>
      </c>
    </row>
    <row r="5" spans="1:19" x14ac:dyDescent="0.2">
      <c r="A5" s="4">
        <v>11</v>
      </c>
      <c r="B5" s="4" t="s">
        <v>14</v>
      </c>
      <c r="C5" s="4" t="s">
        <v>33</v>
      </c>
      <c r="D5" s="4">
        <v>-7.0121314740000003</v>
      </c>
      <c r="E5" s="4">
        <v>462.34909149999999</v>
      </c>
      <c r="F5" s="5">
        <v>8.3699999999999993E-12</v>
      </c>
      <c r="G5" s="5">
        <v>6.5300000000000002E-10</v>
      </c>
      <c r="H5" s="4" t="s">
        <v>16</v>
      </c>
      <c r="L5" s="4">
        <v>11</v>
      </c>
      <c r="M5" s="4" t="s">
        <v>17</v>
      </c>
      <c r="N5" s="4" t="s">
        <v>33</v>
      </c>
      <c r="O5" s="4">
        <v>-3.9110791009999999</v>
      </c>
      <c r="P5" s="4">
        <v>487.18226859999999</v>
      </c>
      <c r="Q5" s="4">
        <v>1.05E-4</v>
      </c>
      <c r="R5" s="4">
        <v>8.0000000000000002E-3</v>
      </c>
      <c r="S5" s="4" t="s">
        <v>31</v>
      </c>
    </row>
    <row r="6" spans="1:19" x14ac:dyDescent="0.2">
      <c r="A6" s="4">
        <v>10</v>
      </c>
      <c r="B6" s="4" t="s">
        <v>14</v>
      </c>
      <c r="C6" s="4" t="s">
        <v>17</v>
      </c>
      <c r="D6" s="4">
        <v>-2.9700988229999998</v>
      </c>
      <c r="E6" s="4">
        <v>321.56419620000003</v>
      </c>
      <c r="F6" s="4">
        <v>3.0000000000000001E-3</v>
      </c>
      <c r="G6" s="4">
        <v>0.25</v>
      </c>
      <c r="H6" s="4" t="s">
        <v>18</v>
      </c>
      <c r="L6" s="4">
        <v>6</v>
      </c>
      <c r="M6" s="4" t="s">
        <v>17</v>
      </c>
      <c r="N6" s="4" t="s">
        <v>14</v>
      </c>
      <c r="O6" s="4">
        <v>-2.9700988229999998</v>
      </c>
      <c r="P6" s="4">
        <v>321.56419620000003</v>
      </c>
      <c r="Q6" s="4">
        <v>3.0000000000000001E-3</v>
      </c>
      <c r="R6" s="4">
        <v>0.25</v>
      </c>
      <c r="S6" s="4" t="s">
        <v>18</v>
      </c>
    </row>
    <row r="7" spans="1:19" x14ac:dyDescent="0.2">
      <c r="A7" s="4">
        <v>12</v>
      </c>
      <c r="B7" s="4" t="s">
        <v>14</v>
      </c>
      <c r="C7" s="4" t="s">
        <v>19</v>
      </c>
      <c r="D7" s="4">
        <v>-4.6670112809999997</v>
      </c>
      <c r="E7" s="4">
        <v>362.20996239999999</v>
      </c>
      <c r="F7" s="5">
        <v>4.3100000000000002E-6</v>
      </c>
      <c r="G7" s="4">
        <v>3.3599999999999998E-4</v>
      </c>
      <c r="H7" s="4" t="s">
        <v>20</v>
      </c>
      <c r="L7" s="4">
        <v>12</v>
      </c>
      <c r="M7" s="4" t="s">
        <v>17</v>
      </c>
      <c r="N7" s="4" t="s">
        <v>19</v>
      </c>
      <c r="O7" s="4">
        <v>-1.2439524049999999</v>
      </c>
      <c r="P7" s="4">
        <v>363.48811740000002</v>
      </c>
      <c r="Q7" s="4">
        <v>0.214</v>
      </c>
      <c r="R7" s="4">
        <v>1</v>
      </c>
      <c r="S7" s="4" t="s">
        <v>18</v>
      </c>
    </row>
    <row r="8" spans="1:19" x14ac:dyDescent="0.2">
      <c r="A8" s="4">
        <v>3</v>
      </c>
      <c r="B8" s="4" t="s">
        <v>14</v>
      </c>
      <c r="C8" s="4" t="s">
        <v>21</v>
      </c>
      <c r="D8" s="4">
        <v>71.77101442</v>
      </c>
      <c r="E8" s="4">
        <v>679.87033229999997</v>
      </c>
      <c r="F8" s="5" t="s">
        <v>22</v>
      </c>
      <c r="G8" s="5" t="s">
        <v>23</v>
      </c>
      <c r="H8" s="4" t="s">
        <v>16</v>
      </c>
      <c r="L8" s="4">
        <v>3</v>
      </c>
      <c r="M8" s="4" t="s">
        <v>17</v>
      </c>
      <c r="N8" s="4" t="s">
        <v>21</v>
      </c>
      <c r="O8" s="4">
        <v>47.258119270000002</v>
      </c>
      <c r="P8" s="4">
        <v>253.5918581</v>
      </c>
      <c r="Q8" s="5">
        <v>1E-127</v>
      </c>
      <c r="R8" s="5">
        <v>7.7999999999999996E-126</v>
      </c>
      <c r="S8" s="4" t="s">
        <v>16</v>
      </c>
    </row>
    <row r="9" spans="1:19" x14ac:dyDescent="0.2">
      <c r="A9" s="4">
        <v>6</v>
      </c>
      <c r="B9" s="4" t="s">
        <v>14</v>
      </c>
      <c r="C9" s="4" t="s">
        <v>24</v>
      </c>
      <c r="D9" s="4">
        <v>-44.805787629999998</v>
      </c>
      <c r="E9" s="4">
        <v>769.86456080000005</v>
      </c>
      <c r="F9" s="5">
        <v>1.0800000000000001E-216</v>
      </c>
      <c r="G9" s="5">
        <v>8.4200000000000002E-215</v>
      </c>
      <c r="H9" s="4" t="s">
        <v>16</v>
      </c>
      <c r="L9" s="4">
        <v>7</v>
      </c>
      <c r="M9" s="4" t="s">
        <v>17</v>
      </c>
      <c r="N9" s="4" t="s">
        <v>24</v>
      </c>
      <c r="O9" s="4">
        <v>31.59704816</v>
      </c>
      <c r="P9" s="4">
        <v>358.77515019999998</v>
      </c>
      <c r="Q9" s="5">
        <v>1.1E-105</v>
      </c>
      <c r="R9" s="5">
        <v>8.5800000000000004E-104</v>
      </c>
      <c r="S9" s="4" t="s">
        <v>16</v>
      </c>
    </row>
    <row r="10" spans="1:19" x14ac:dyDescent="0.2">
      <c r="A10" s="4">
        <v>2</v>
      </c>
      <c r="B10" s="4" t="s">
        <v>14</v>
      </c>
      <c r="C10" s="4" t="s">
        <v>25</v>
      </c>
      <c r="D10" s="4">
        <v>50.840076160000002</v>
      </c>
      <c r="E10" s="4">
        <v>656.32836359999999</v>
      </c>
      <c r="F10" s="5">
        <v>8.7000000000000006E-230</v>
      </c>
      <c r="G10" s="5">
        <v>6.7900000000000001E-228</v>
      </c>
      <c r="H10" s="4" t="s">
        <v>16</v>
      </c>
      <c r="L10" s="4">
        <v>2</v>
      </c>
      <c r="M10" s="4" t="s">
        <v>17</v>
      </c>
      <c r="N10" s="4" t="s">
        <v>25</v>
      </c>
      <c r="O10" s="4">
        <v>32.263788409999997</v>
      </c>
      <c r="P10" s="4">
        <v>247.18814459999999</v>
      </c>
      <c r="Q10" s="5">
        <v>1.39E-90</v>
      </c>
      <c r="R10" s="5">
        <v>1.08E-88</v>
      </c>
      <c r="S10" s="4" t="s">
        <v>16</v>
      </c>
    </row>
    <row r="11" spans="1:19" x14ac:dyDescent="0.2">
      <c r="A11" s="4">
        <v>7</v>
      </c>
      <c r="B11" s="4" t="s">
        <v>14</v>
      </c>
      <c r="C11" s="4" t="s">
        <v>26</v>
      </c>
      <c r="D11" s="4">
        <v>-32.252538610000002</v>
      </c>
      <c r="E11" s="4">
        <v>802.66610230000003</v>
      </c>
      <c r="F11" s="5">
        <v>5.0800000000000005E-147</v>
      </c>
      <c r="G11" s="5">
        <v>3.9600000000000003E-145</v>
      </c>
      <c r="H11" s="4" t="s">
        <v>16</v>
      </c>
      <c r="L11" s="4">
        <v>8</v>
      </c>
      <c r="M11" s="4" t="s">
        <v>17</v>
      </c>
      <c r="N11" s="4" t="s">
        <v>26</v>
      </c>
      <c r="O11" s="4">
        <v>20.416218400000002</v>
      </c>
      <c r="P11" s="4">
        <v>291.3292447</v>
      </c>
      <c r="Q11" s="5">
        <v>3.9299999999999998E-58</v>
      </c>
      <c r="R11" s="5">
        <v>3.0700000000000001E-56</v>
      </c>
      <c r="S11" s="4" t="s">
        <v>16</v>
      </c>
    </row>
    <row r="12" spans="1:19" x14ac:dyDescent="0.2">
      <c r="A12" s="4">
        <v>9</v>
      </c>
      <c r="B12" s="4" t="s">
        <v>14</v>
      </c>
      <c r="C12" s="4" t="s">
        <v>27</v>
      </c>
      <c r="D12" s="4">
        <v>-47.83830597</v>
      </c>
      <c r="E12" s="4">
        <v>620.7529538</v>
      </c>
      <c r="F12" s="5">
        <v>2.1699999999999998E-210</v>
      </c>
      <c r="G12" s="5">
        <v>1.6900000000000001E-208</v>
      </c>
      <c r="H12" s="4" t="s">
        <v>16</v>
      </c>
      <c r="L12" s="4">
        <v>10</v>
      </c>
      <c r="M12" s="4" t="s">
        <v>17</v>
      </c>
      <c r="N12" s="4" t="s">
        <v>27</v>
      </c>
      <c r="O12" s="4">
        <v>29.83882887</v>
      </c>
      <c r="P12" s="4">
        <v>239.25502789999999</v>
      </c>
      <c r="Q12" s="5">
        <v>1.3399999999999999E-82</v>
      </c>
      <c r="R12" s="5">
        <v>1.05E-80</v>
      </c>
      <c r="S12" s="4" t="s">
        <v>16</v>
      </c>
    </row>
    <row r="13" spans="1:19" x14ac:dyDescent="0.2">
      <c r="A13" s="4">
        <v>8</v>
      </c>
      <c r="B13" s="4" t="s">
        <v>14</v>
      </c>
      <c r="C13" s="4" t="s">
        <v>28</v>
      </c>
      <c r="D13" s="4">
        <v>-43.841957090000001</v>
      </c>
      <c r="E13" s="4">
        <v>789.3390038</v>
      </c>
      <c r="F13" s="5">
        <v>1.02E-213</v>
      </c>
      <c r="G13" s="5">
        <v>7.9599999999999999E-212</v>
      </c>
      <c r="H13" s="4" t="s">
        <v>16</v>
      </c>
      <c r="L13" s="4">
        <v>9</v>
      </c>
      <c r="M13" s="4" t="s">
        <v>17</v>
      </c>
      <c r="N13" s="4" t="s">
        <v>28</v>
      </c>
      <c r="O13" s="4">
        <v>28.967123560000001</v>
      </c>
      <c r="P13" s="4">
        <v>293.93899820000001</v>
      </c>
      <c r="Q13" s="5">
        <v>4.08E-88</v>
      </c>
      <c r="R13" s="5">
        <v>3.1800000000000001E-86</v>
      </c>
      <c r="S13" s="4" t="s">
        <v>16</v>
      </c>
    </row>
    <row r="14" spans="1:19" x14ac:dyDescent="0.2">
      <c r="A14" s="4">
        <v>4</v>
      </c>
      <c r="B14" s="4" t="s">
        <v>14</v>
      </c>
      <c r="C14" s="4" t="s">
        <v>29</v>
      </c>
      <c r="D14" s="4">
        <v>8.8733555059999993</v>
      </c>
      <c r="E14" s="4">
        <v>705.48289409999995</v>
      </c>
      <c r="F14" s="5">
        <v>5.79E-18</v>
      </c>
      <c r="G14" s="5">
        <v>4.5200000000000005E-16</v>
      </c>
      <c r="H14" s="4" t="s">
        <v>16</v>
      </c>
      <c r="L14" s="4">
        <v>4</v>
      </c>
      <c r="M14" s="4" t="s">
        <v>17</v>
      </c>
      <c r="N14" s="4" t="s">
        <v>29</v>
      </c>
      <c r="O14" s="4">
        <v>3.127291944</v>
      </c>
      <c r="P14" s="4">
        <v>263.31528520000001</v>
      </c>
      <c r="Q14" s="4">
        <v>2E-3</v>
      </c>
      <c r="R14" s="4">
        <v>0.153</v>
      </c>
      <c r="S14" s="4" t="s">
        <v>18</v>
      </c>
    </row>
    <row r="15" spans="1:19" x14ac:dyDescent="0.2">
      <c r="A15" s="4">
        <v>5</v>
      </c>
      <c r="B15" s="4" t="s">
        <v>14</v>
      </c>
      <c r="C15" s="4" t="s">
        <v>30</v>
      </c>
      <c r="D15" s="4">
        <v>6.9607231450000002</v>
      </c>
      <c r="E15" s="4">
        <v>308.37888759999998</v>
      </c>
      <c r="F15" s="5">
        <v>2.0399999999999999E-11</v>
      </c>
      <c r="G15" s="5">
        <v>1.5900000000000001E-9</v>
      </c>
      <c r="H15" s="4" t="s">
        <v>16</v>
      </c>
      <c r="L15" s="4">
        <v>5</v>
      </c>
      <c r="M15" s="4" t="s">
        <v>17</v>
      </c>
      <c r="N15" s="4" t="s">
        <v>30</v>
      </c>
      <c r="O15" s="4">
        <v>3.5142671999999999</v>
      </c>
      <c r="P15" s="4">
        <v>359.56144039999998</v>
      </c>
      <c r="Q15" s="4">
        <v>4.9700000000000005E-4</v>
      </c>
      <c r="R15" s="4">
        <v>3.9E-2</v>
      </c>
      <c r="S15" s="4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60133-EC75-A248-ABF7-BCFB2B9E9D3D}">
  <dimension ref="A1:IQ8"/>
  <sheetViews>
    <sheetView workbookViewId="0">
      <selection activeCell="O23" sqref="O23"/>
    </sheetView>
  </sheetViews>
  <sheetFormatPr baseColWidth="10" defaultRowHeight="16" x14ac:dyDescent="0.2"/>
  <cols>
    <col min="1" max="1" width="38.33203125" style="4" customWidth="1"/>
    <col min="2" max="16384" width="10.83203125" style="4"/>
  </cols>
  <sheetData>
    <row r="1" spans="1:251" x14ac:dyDescent="0.2">
      <c r="A1" s="4" t="s">
        <v>57</v>
      </c>
    </row>
    <row r="3" spans="1:251" x14ac:dyDescent="0.2">
      <c r="A3" s="4" t="s">
        <v>5</v>
      </c>
      <c r="B3" s="1">
        <v>54.640059999999998</v>
      </c>
      <c r="C3" s="1">
        <v>68.307069999999996</v>
      </c>
      <c r="D3" s="1">
        <v>48.410809999999998</v>
      </c>
      <c r="E3" s="1">
        <v>71.439229999999995</v>
      </c>
      <c r="F3" s="1">
        <v>75.17689</v>
      </c>
      <c r="G3" s="1">
        <v>42.554430000000004</v>
      </c>
      <c r="H3" s="1">
        <v>58.80735</v>
      </c>
      <c r="I3" s="1">
        <v>59.49689</v>
      </c>
      <c r="J3" s="1">
        <v>26.305980000000002</v>
      </c>
      <c r="K3" s="1">
        <v>38.968440000000001</v>
      </c>
      <c r="L3" s="1">
        <v>88.431179999999998</v>
      </c>
      <c r="M3" s="1">
        <v>17.598320000000001</v>
      </c>
      <c r="N3" s="1">
        <v>24.035340000000001</v>
      </c>
      <c r="O3" s="1">
        <v>125.8826</v>
      </c>
      <c r="P3" s="1">
        <v>36.458979999999997</v>
      </c>
      <c r="Q3" s="1">
        <v>101.8646</v>
      </c>
      <c r="R3" s="1">
        <v>112.3965</v>
      </c>
      <c r="S3" s="1">
        <v>29.641690000000001</v>
      </c>
      <c r="T3" s="1">
        <v>77.625990000000002</v>
      </c>
      <c r="U3" s="1">
        <v>20.04505</v>
      </c>
      <c r="V3" s="1">
        <v>57.534770000000002</v>
      </c>
      <c r="W3" s="1">
        <v>34.034709999999997</v>
      </c>
      <c r="X3" s="1">
        <v>25.663260000000001</v>
      </c>
      <c r="Y3" s="1">
        <v>44.568280000000001</v>
      </c>
      <c r="Z3" s="1">
        <v>65.532309999999995</v>
      </c>
      <c r="AA3" s="1"/>
      <c r="AB3" s="1">
        <v>65.189880000000002</v>
      </c>
      <c r="AC3" s="1">
        <v>85.390020000000007</v>
      </c>
      <c r="AD3" s="1">
        <v>13.124309999999999</v>
      </c>
      <c r="AE3" s="1">
        <v>39.022570000000002</v>
      </c>
      <c r="AF3" s="1">
        <v>54.877609999999997</v>
      </c>
      <c r="AG3" s="1">
        <v>36.387729999999998</v>
      </c>
      <c r="AH3" s="1">
        <v>66.632149999999996</v>
      </c>
      <c r="AI3" s="1">
        <v>26.84563</v>
      </c>
      <c r="AJ3" s="1">
        <v>24.973040000000001</v>
      </c>
      <c r="AK3" s="1">
        <v>21.971060000000001</v>
      </c>
      <c r="AL3" s="1">
        <v>181.29730000000001</v>
      </c>
      <c r="AM3" s="1">
        <v>221.59569999999999</v>
      </c>
      <c r="AN3" s="1">
        <v>55.71078</v>
      </c>
      <c r="AO3" s="1">
        <v>61.581200000000003</v>
      </c>
      <c r="AP3" s="1">
        <v>112.06529999999999</v>
      </c>
      <c r="AQ3" s="1">
        <v>36.147530000000003</v>
      </c>
      <c r="AR3" s="1">
        <v>37.961779999999997</v>
      </c>
      <c r="AS3" s="1"/>
      <c r="AT3" s="1"/>
      <c r="AU3" s="1">
        <v>98.992450000000005</v>
      </c>
      <c r="AV3" s="1">
        <v>17.499009999999998</v>
      </c>
      <c r="AW3" s="1"/>
      <c r="AX3" s="1">
        <v>90.730509999999995</v>
      </c>
      <c r="AY3" s="1">
        <v>44.638620000000003</v>
      </c>
      <c r="AZ3" s="1">
        <v>127.2359</v>
      </c>
      <c r="BA3" s="1">
        <v>110.455</v>
      </c>
      <c r="BB3" s="1">
        <v>67.492059999999995</v>
      </c>
      <c r="BC3" s="1">
        <v>76.493870000000001</v>
      </c>
      <c r="BD3" s="1">
        <v>212.31620000000001</v>
      </c>
      <c r="BE3" s="1">
        <v>26.457139999999999</v>
      </c>
      <c r="BF3" s="1">
        <v>116.0337</v>
      </c>
      <c r="BG3" s="1">
        <v>58.953040000000001</v>
      </c>
      <c r="BH3" s="1">
        <v>98.955659999999995</v>
      </c>
      <c r="BI3" s="1">
        <v>29.617640000000002</v>
      </c>
      <c r="BJ3" s="1">
        <v>62.996839999999999</v>
      </c>
      <c r="BK3" s="1"/>
      <c r="BL3" s="1">
        <v>32.19988</v>
      </c>
      <c r="BM3" s="1">
        <v>105.3507</v>
      </c>
      <c r="BN3" s="1">
        <v>38.356369999999998</v>
      </c>
      <c r="BO3" s="1">
        <v>21.86533</v>
      </c>
      <c r="BP3" s="1">
        <v>142.309</v>
      </c>
      <c r="BQ3" s="1"/>
      <c r="BR3" s="1">
        <v>13.241630000000001</v>
      </c>
      <c r="BS3" s="1">
        <v>5.1545500000000004</v>
      </c>
      <c r="BT3" s="1">
        <v>108.13630000000001</v>
      </c>
      <c r="BU3" s="1">
        <v>33.296370000000003</v>
      </c>
      <c r="BV3" s="1">
        <v>42.995449999999998</v>
      </c>
      <c r="BW3" s="1"/>
      <c r="BX3" s="1">
        <v>80.615470000000002</v>
      </c>
      <c r="BY3" s="1">
        <v>60.824910000000003</v>
      </c>
      <c r="BZ3" s="1"/>
      <c r="CA3" s="1">
        <v>81.904179999999997</v>
      </c>
      <c r="CB3" s="1">
        <v>36.244320000000002</v>
      </c>
      <c r="CC3" s="1">
        <v>60.442709999999998</v>
      </c>
      <c r="CD3" s="1">
        <v>27.205480000000001</v>
      </c>
      <c r="CE3" s="1">
        <v>126.6071</v>
      </c>
      <c r="CF3" s="1">
        <v>133.12700000000001</v>
      </c>
      <c r="CG3" s="1">
        <v>22.757840000000002</v>
      </c>
      <c r="CH3" s="1">
        <v>134.40989999999999</v>
      </c>
      <c r="CI3" s="1">
        <v>87.860650000000007</v>
      </c>
      <c r="CJ3" s="1">
        <v>24.478560000000002</v>
      </c>
      <c r="CK3" s="1">
        <v>107.71550000000001</v>
      </c>
      <c r="CL3" s="1">
        <v>77.193250000000006</v>
      </c>
      <c r="CM3" s="1">
        <v>47.162059999999997</v>
      </c>
      <c r="CN3" s="1">
        <v>22.261949999999999</v>
      </c>
      <c r="CO3" s="1">
        <v>70.647450000000006</v>
      </c>
      <c r="CP3" s="1">
        <v>131.36619999999999</v>
      </c>
      <c r="CQ3" s="1">
        <v>81.622870000000006</v>
      </c>
      <c r="CR3" s="1">
        <v>146.5308</v>
      </c>
      <c r="CS3" s="1">
        <v>231.9006</v>
      </c>
      <c r="CT3" s="1">
        <v>102.7688</v>
      </c>
      <c r="CU3" s="1">
        <v>13.882479999999999</v>
      </c>
      <c r="CV3" s="1">
        <v>83.751649999999998</v>
      </c>
      <c r="CW3" s="1">
        <v>102.6708</v>
      </c>
      <c r="CX3" s="1">
        <v>198.95269999999999</v>
      </c>
      <c r="CY3" s="1">
        <v>115.6379</v>
      </c>
      <c r="CZ3" s="1"/>
      <c r="DA3" s="1"/>
      <c r="DB3" s="1"/>
      <c r="DC3" s="1">
        <v>24.845459999999999</v>
      </c>
      <c r="DD3" s="1">
        <v>15.893140000000001</v>
      </c>
      <c r="DE3" s="1">
        <v>67.638419999999996</v>
      </c>
      <c r="DF3" s="1">
        <v>33.202689999999997</v>
      </c>
      <c r="DG3" s="1">
        <v>52.970050000000001</v>
      </c>
      <c r="DH3" s="1">
        <v>71.506249999999994</v>
      </c>
      <c r="DI3" s="1"/>
      <c r="DJ3" s="1">
        <v>54.756689999999999</v>
      </c>
      <c r="DK3" s="1">
        <v>32.492550000000001</v>
      </c>
      <c r="DL3" s="1">
        <v>172.57589999999999</v>
      </c>
      <c r="DM3" s="1"/>
      <c r="DN3" s="1"/>
      <c r="DO3" s="1"/>
      <c r="DP3" s="1">
        <v>72.343140000000005</v>
      </c>
      <c r="DQ3" s="1">
        <v>119.1769</v>
      </c>
      <c r="DR3" s="1">
        <v>7.3558130000000004</v>
      </c>
      <c r="DS3" s="1">
        <v>63.278309999999998</v>
      </c>
      <c r="DT3" s="1">
        <v>152.2953</v>
      </c>
      <c r="DU3" s="1">
        <v>69.832310000000007</v>
      </c>
      <c r="DV3" s="1">
        <v>26.37154</v>
      </c>
      <c r="DW3" s="1">
        <v>74.007109999999997</v>
      </c>
      <c r="DX3" s="1">
        <v>101.28530000000001</v>
      </c>
      <c r="DY3" s="1">
        <v>291.05430000000001</v>
      </c>
      <c r="DZ3" s="1">
        <v>49.044240000000002</v>
      </c>
      <c r="EA3" s="1">
        <v>62.711570000000002</v>
      </c>
      <c r="EB3" s="1">
        <v>116.4517</v>
      </c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</row>
    <row r="8" spans="1:251" x14ac:dyDescent="0.2">
      <c r="A8" s="4" t="s">
        <v>6</v>
      </c>
      <c r="B8" s="1">
        <v>117.61539999999999</v>
      </c>
      <c r="C8" s="1">
        <v>9.8821729999999999</v>
      </c>
      <c r="D8" s="1">
        <v>17.607710000000001</v>
      </c>
      <c r="E8" s="1">
        <v>25.120989999999999</v>
      </c>
      <c r="F8" s="1"/>
      <c r="G8" s="1">
        <v>14.95088</v>
      </c>
      <c r="H8" s="1">
        <v>58.856059999999999</v>
      </c>
      <c r="I8" s="1">
        <v>72.134590000000003</v>
      </c>
      <c r="J8" s="1">
        <v>28.77683</v>
      </c>
      <c r="K8" s="1">
        <v>93.289479999999998</v>
      </c>
      <c r="L8" s="1">
        <v>66.265289999999993</v>
      </c>
      <c r="M8" s="1">
        <v>81.649889999999999</v>
      </c>
      <c r="N8" s="1">
        <v>19.164850000000001</v>
      </c>
      <c r="O8" s="1">
        <v>30.503489999999999</v>
      </c>
      <c r="P8" s="1">
        <v>88.827759999999998</v>
      </c>
      <c r="Q8" s="1">
        <v>35.035490000000003</v>
      </c>
      <c r="R8" s="1">
        <v>44.386270000000003</v>
      </c>
      <c r="S8" s="1">
        <v>367.024</v>
      </c>
      <c r="T8" s="1">
        <v>29.334099999999999</v>
      </c>
      <c r="U8" s="1">
        <v>39.597740000000002</v>
      </c>
      <c r="V8" s="1">
        <v>28.067599999999999</v>
      </c>
      <c r="W8" s="1">
        <v>94.630880000000005</v>
      </c>
      <c r="X8" s="1">
        <v>55.404629999999997</v>
      </c>
      <c r="Y8" s="1">
        <v>71.012270000000001</v>
      </c>
      <c r="Z8" s="1">
        <v>74.754850000000005</v>
      </c>
      <c r="AA8" s="1">
        <v>121.5085</v>
      </c>
      <c r="AB8" s="1">
        <v>83.025829999999999</v>
      </c>
      <c r="AC8" s="1">
        <v>63.629100000000001</v>
      </c>
      <c r="AD8" s="1">
        <v>52.099850000000004</v>
      </c>
      <c r="AE8" s="1">
        <v>10.015940000000001</v>
      </c>
      <c r="AF8" s="1">
        <v>20.415690000000001</v>
      </c>
      <c r="AG8" s="1">
        <v>44.345320000000001</v>
      </c>
      <c r="AH8" s="1">
        <v>61.519559999999998</v>
      </c>
      <c r="AI8" s="1">
        <v>14.70346</v>
      </c>
      <c r="AJ8" s="1">
        <v>37.981169999999999</v>
      </c>
      <c r="AK8" s="1">
        <v>110.8835</v>
      </c>
      <c r="AL8" s="1">
        <v>36.679789999999997</v>
      </c>
      <c r="AM8" s="1">
        <v>104.1109</v>
      </c>
      <c r="AN8" s="1">
        <v>107.29349999999999</v>
      </c>
      <c r="AO8" s="1">
        <v>69.699529999999996</v>
      </c>
      <c r="AP8" s="1">
        <v>11.68783</v>
      </c>
      <c r="AQ8" s="1">
        <v>138.17140000000001</v>
      </c>
      <c r="AR8" s="1">
        <v>100.5783</v>
      </c>
      <c r="AS8" s="1">
        <v>93.626249999999999</v>
      </c>
      <c r="AT8" s="1">
        <v>22.29194</v>
      </c>
      <c r="AU8" s="1">
        <v>80.135900000000007</v>
      </c>
      <c r="AV8" s="1">
        <v>18.352720000000001</v>
      </c>
      <c r="AW8" s="1">
        <v>50.055289999999999</v>
      </c>
      <c r="AX8" s="1">
        <v>76.437640000000002</v>
      </c>
      <c r="AY8" s="1">
        <v>46.544530000000002</v>
      </c>
      <c r="AZ8" s="1">
        <v>38.884230000000002</v>
      </c>
      <c r="BA8" s="1">
        <v>325.21019999999999</v>
      </c>
      <c r="BB8" s="1">
        <v>59.688920000000003</v>
      </c>
      <c r="BC8" s="1">
        <v>40.32385</v>
      </c>
      <c r="BD8" s="1">
        <v>90.007859999999994</v>
      </c>
      <c r="BE8" s="1">
        <v>43.889119999999998</v>
      </c>
      <c r="BF8" s="1">
        <v>44.819690000000001</v>
      </c>
      <c r="BG8" s="1">
        <v>85.148570000000007</v>
      </c>
      <c r="BH8" s="1">
        <v>75.721959999999996</v>
      </c>
      <c r="BI8" s="1">
        <v>132.87260000000001</v>
      </c>
      <c r="BJ8" s="1">
        <v>112.5865</v>
      </c>
      <c r="BK8" s="1">
        <v>115.10169999999999</v>
      </c>
      <c r="BL8" s="1">
        <v>162.13720000000001</v>
      </c>
      <c r="BM8" s="1">
        <v>111.0363</v>
      </c>
      <c r="BN8" s="1">
        <v>115.4773</v>
      </c>
      <c r="BO8" s="1">
        <v>98.629909999999995</v>
      </c>
      <c r="BP8" s="1">
        <v>25.650259999999999</v>
      </c>
      <c r="BQ8" s="1">
        <v>113.5986</v>
      </c>
      <c r="BR8" s="1">
        <v>49.277500000000003</v>
      </c>
      <c r="BS8" s="1">
        <v>59.92774</v>
      </c>
      <c r="BT8" s="1">
        <v>125.8519</v>
      </c>
      <c r="BU8" s="1">
        <v>103.6848</v>
      </c>
      <c r="BV8" s="1">
        <v>80.280600000000007</v>
      </c>
      <c r="BW8" s="1">
        <v>76.08193</v>
      </c>
      <c r="BX8" s="1">
        <v>104.96720000000001</v>
      </c>
      <c r="BY8" s="1">
        <v>109.5615</v>
      </c>
      <c r="BZ8" s="1">
        <v>36.27561</v>
      </c>
      <c r="CA8" s="1">
        <v>74.468599999999995</v>
      </c>
      <c r="CB8" s="1">
        <v>25.292079999999999</v>
      </c>
      <c r="CC8" s="1">
        <v>69.719449999999995</v>
      </c>
      <c r="CD8" s="1">
        <v>98.419539999999998</v>
      </c>
      <c r="CE8" s="1">
        <v>61.234969999999997</v>
      </c>
      <c r="CF8" s="1">
        <v>89.032799999999995</v>
      </c>
      <c r="CG8" s="1">
        <v>108.69580000000001</v>
      </c>
      <c r="CH8" s="1">
        <v>94.676749999999998</v>
      </c>
      <c r="CI8" s="1">
        <v>50.683</v>
      </c>
      <c r="CJ8" s="1">
        <v>106.0947</v>
      </c>
      <c r="CK8" s="1">
        <v>126.20140000000001</v>
      </c>
      <c r="CL8" s="1">
        <v>36.182160000000003</v>
      </c>
      <c r="CM8" s="1">
        <v>122.20229999999999</v>
      </c>
      <c r="CN8" s="1">
        <v>118.2013</v>
      </c>
      <c r="CO8" s="1">
        <v>77.311419999999998</v>
      </c>
      <c r="CP8" s="1">
        <v>116.11669999999999</v>
      </c>
      <c r="CQ8" s="1">
        <v>111.70489999999999</v>
      </c>
      <c r="CR8" s="1">
        <v>78.840479999999999</v>
      </c>
      <c r="CS8" s="1">
        <v>82.642080000000007</v>
      </c>
      <c r="CT8" s="1">
        <v>22.09647</v>
      </c>
      <c r="CU8" s="1">
        <v>79.444990000000004</v>
      </c>
      <c r="CV8" s="1">
        <v>120.1902</v>
      </c>
      <c r="CW8" s="1">
        <v>138.38929999999999</v>
      </c>
      <c r="CX8" s="1">
        <v>106.02849999999999</v>
      </c>
      <c r="CY8" s="1">
        <v>118.7257</v>
      </c>
      <c r="CZ8" s="1">
        <v>138.04900000000001</v>
      </c>
      <c r="DA8" s="1">
        <v>103.0759</v>
      </c>
      <c r="DB8" s="1">
        <v>111.4041</v>
      </c>
      <c r="DC8" s="1">
        <v>106.4235</v>
      </c>
      <c r="DD8" s="1">
        <v>41.304639999999999</v>
      </c>
      <c r="DE8" s="1">
        <v>122.86799999999999</v>
      </c>
      <c r="DF8" s="1">
        <v>93.226780000000005</v>
      </c>
      <c r="DG8" s="1">
        <v>65.00215</v>
      </c>
      <c r="DH8" s="1">
        <v>44.633069999999996</v>
      </c>
      <c r="DI8" s="1">
        <v>5.0797850000000002</v>
      </c>
      <c r="DJ8" s="1">
        <v>22.997060000000001</v>
      </c>
      <c r="DK8" s="1">
        <v>41.720730000000003</v>
      </c>
      <c r="DL8" s="1">
        <v>83.617140000000006</v>
      </c>
      <c r="DM8" s="1">
        <v>106.11320000000001</v>
      </c>
      <c r="DN8" s="1">
        <v>117.96769999999999</v>
      </c>
      <c r="DO8" s="1">
        <v>115.6006</v>
      </c>
      <c r="DP8" s="1">
        <v>120.3947</v>
      </c>
      <c r="DQ8" s="1">
        <v>121.35980000000001</v>
      </c>
      <c r="DR8" s="1">
        <v>127.9794</v>
      </c>
      <c r="DS8" s="1">
        <v>86.111130000000003</v>
      </c>
      <c r="DT8" s="1">
        <v>141.3073</v>
      </c>
      <c r="DU8" s="1">
        <v>131.2655</v>
      </c>
      <c r="DV8" s="1">
        <v>149.25399999999999</v>
      </c>
      <c r="DW8" s="1">
        <v>33.830449999999999</v>
      </c>
      <c r="DX8" s="1">
        <v>48.13532</v>
      </c>
      <c r="DY8" s="1">
        <v>136.09399999999999</v>
      </c>
      <c r="DZ8" s="1">
        <v>77.608599999999996</v>
      </c>
      <c r="EA8" s="1">
        <v>26.449929999999998</v>
      </c>
      <c r="EB8" s="1">
        <v>101.6662</v>
      </c>
      <c r="EC8" s="1">
        <v>54.275869999999998</v>
      </c>
      <c r="ED8" s="1">
        <v>122.3205</v>
      </c>
      <c r="EE8" s="1">
        <v>85.634140000000002</v>
      </c>
      <c r="EF8" s="1">
        <v>76.028499999999994</v>
      </c>
      <c r="EG8" s="1">
        <v>67.653809999999993</v>
      </c>
      <c r="EH8" s="1">
        <v>135.63079999999999</v>
      </c>
      <c r="EI8" s="1">
        <v>111.5783</v>
      </c>
      <c r="EJ8" s="1">
        <v>83.728960000000001</v>
      </c>
      <c r="EK8" s="1">
        <v>31.657209999999999</v>
      </c>
      <c r="EL8" s="1">
        <v>85.891180000000006</v>
      </c>
      <c r="EM8" s="1">
        <v>77.37276</v>
      </c>
      <c r="EN8" s="1">
        <v>81.357550000000003</v>
      </c>
      <c r="EO8" s="1">
        <v>85.870469999999997</v>
      </c>
      <c r="EP8" s="1">
        <v>18.841270000000002</v>
      </c>
      <c r="EQ8" s="1">
        <v>75.785820000000001</v>
      </c>
      <c r="ER8" s="1">
        <v>42.186680000000003</v>
      </c>
      <c r="ES8" s="1">
        <v>90.526610000000005</v>
      </c>
      <c r="ET8" s="1">
        <v>125.8613</v>
      </c>
      <c r="EU8" s="1">
        <v>70.049120000000002</v>
      </c>
      <c r="EV8" s="1">
        <v>29.763919999999999</v>
      </c>
      <c r="EW8" s="1">
        <v>44.761890000000001</v>
      </c>
      <c r="EX8" s="1">
        <v>50.529299999999999</v>
      </c>
      <c r="EY8" s="1">
        <v>111.33629999999999</v>
      </c>
      <c r="EZ8" s="1">
        <v>104.7186</v>
      </c>
      <c r="FA8" s="1">
        <v>17.870570000000001</v>
      </c>
      <c r="FB8" s="1">
        <v>21.990870000000001</v>
      </c>
      <c r="FC8" s="1">
        <v>88.425319999999999</v>
      </c>
      <c r="FD8" s="1">
        <v>93.878249999999994</v>
      </c>
      <c r="FE8" s="1">
        <v>22.848960000000002</v>
      </c>
      <c r="FF8" s="1">
        <v>42.188029999999998</v>
      </c>
      <c r="FG8" s="1">
        <v>37.812150000000003</v>
      </c>
      <c r="FH8" s="1">
        <v>37.629300000000001</v>
      </c>
      <c r="FI8" s="1">
        <v>51.478789999999996</v>
      </c>
      <c r="FJ8" s="1">
        <v>11.958159999999999</v>
      </c>
      <c r="FK8" s="1">
        <v>86.327650000000006</v>
      </c>
      <c r="FL8" s="1">
        <v>83.848780000000005</v>
      </c>
      <c r="FM8" s="1">
        <v>86.096170000000001</v>
      </c>
      <c r="FN8" s="1">
        <v>86.896619999999999</v>
      </c>
      <c r="FO8" s="1">
        <v>104.72580000000001</v>
      </c>
      <c r="FP8" s="1">
        <v>83.524609999999996</v>
      </c>
      <c r="FQ8" s="1"/>
      <c r="FR8" s="1"/>
      <c r="FS8" s="1"/>
      <c r="FT8" s="1">
        <v>36.687179999999998</v>
      </c>
      <c r="FU8" s="1">
        <v>90.318969999999993</v>
      </c>
      <c r="FV8" s="1">
        <v>81.58784</v>
      </c>
      <c r="FW8" s="1">
        <v>84.720240000000004</v>
      </c>
      <c r="FX8" s="1">
        <v>76.865939999999995</v>
      </c>
      <c r="FY8" s="1">
        <v>42.160620000000002</v>
      </c>
      <c r="FZ8" s="1"/>
      <c r="GA8" s="1">
        <v>93.101659999999995</v>
      </c>
      <c r="GB8" s="1">
        <v>71.16216</v>
      </c>
      <c r="GC8" s="1">
        <v>81.557609999999997</v>
      </c>
      <c r="GD8" s="1"/>
      <c r="GE8" s="1"/>
      <c r="GF8" s="1">
        <v>43.616289999999999</v>
      </c>
      <c r="GG8" s="1"/>
      <c r="GH8" s="1">
        <v>105.95659999999999</v>
      </c>
      <c r="GI8" s="1"/>
      <c r="GJ8" s="1">
        <v>47.274929999999998</v>
      </c>
      <c r="GK8" s="1">
        <v>45.302439999999997</v>
      </c>
      <c r="GL8" s="1">
        <v>30.13428</v>
      </c>
      <c r="GM8" s="1">
        <v>83.662540000000007</v>
      </c>
      <c r="GN8" s="1">
        <v>77.164739999999995</v>
      </c>
      <c r="GO8" s="1"/>
      <c r="GP8" s="1">
        <v>84.126639999999995</v>
      </c>
      <c r="GQ8" s="1">
        <v>31.1845</v>
      </c>
      <c r="GR8" s="1">
        <v>110.7509</v>
      </c>
      <c r="GS8" s="1">
        <v>53.956029999999998</v>
      </c>
      <c r="GT8" s="1">
        <v>73.354759999999999</v>
      </c>
      <c r="GU8" s="1">
        <v>73.285849999999996</v>
      </c>
      <c r="GV8" s="1">
        <v>77.157709999999994</v>
      </c>
      <c r="GW8" s="1">
        <v>13.88246</v>
      </c>
      <c r="GX8" s="1">
        <v>75.294849999999997</v>
      </c>
      <c r="GY8" s="1">
        <v>69.85127</v>
      </c>
      <c r="GZ8" s="1">
        <v>89.503960000000006</v>
      </c>
      <c r="HA8" s="1">
        <v>73.596860000000007</v>
      </c>
      <c r="HB8" s="1">
        <v>72.247230000000002</v>
      </c>
      <c r="HC8" s="1">
        <v>119.2871</v>
      </c>
      <c r="HD8" s="1">
        <v>66.258219999999994</v>
      </c>
      <c r="HE8" s="1">
        <v>61.229349999999997</v>
      </c>
      <c r="HF8" s="1">
        <v>98.549959999999999</v>
      </c>
      <c r="HG8" s="1">
        <v>73.252740000000003</v>
      </c>
      <c r="HH8" s="1">
        <v>57.174410000000002</v>
      </c>
      <c r="HI8" s="1"/>
      <c r="HJ8" s="1"/>
      <c r="HK8" s="1">
        <v>75.712350000000001</v>
      </c>
      <c r="HL8" s="1">
        <v>68.542400000000001</v>
      </c>
      <c r="HM8" s="1">
        <v>57.584159999999997</v>
      </c>
      <c r="HN8" s="1">
        <v>57.226320000000001</v>
      </c>
      <c r="HO8" s="1">
        <v>85.119690000000006</v>
      </c>
      <c r="HP8" s="1"/>
      <c r="HQ8" s="1"/>
      <c r="HR8" s="1">
        <v>90.210530000000006</v>
      </c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00E1-9E28-D647-A445-EEB01323A8F3}">
  <dimension ref="A1:B13"/>
  <sheetViews>
    <sheetView workbookViewId="0">
      <selection activeCell="E16" sqref="E16"/>
    </sheetView>
  </sheetViews>
  <sheetFormatPr baseColWidth="10" defaultRowHeight="16" x14ac:dyDescent="0.2"/>
  <cols>
    <col min="1" max="16384" width="10.83203125" style="4"/>
  </cols>
  <sheetData>
    <row r="1" spans="1:2" x14ac:dyDescent="0.2">
      <c r="A1" s="4" t="s">
        <v>58</v>
      </c>
    </row>
    <row r="3" spans="1:2" x14ac:dyDescent="0.2">
      <c r="A3" s="2" t="s">
        <v>3</v>
      </c>
      <c r="B3" s="2" t="s">
        <v>34</v>
      </c>
    </row>
    <row r="4" spans="1:2" x14ac:dyDescent="0.2">
      <c r="A4" s="1">
        <v>-61.7</v>
      </c>
      <c r="B4" s="1">
        <v>-58.8</v>
      </c>
    </row>
    <row r="5" spans="1:2" x14ac:dyDescent="0.2">
      <c r="A5" s="1">
        <v>-56.8</v>
      </c>
      <c r="B5" s="1">
        <v>-62.5</v>
      </c>
    </row>
    <row r="6" spans="1:2" x14ac:dyDescent="0.2">
      <c r="A6" s="1">
        <v>-62</v>
      </c>
      <c r="B6" s="1">
        <v>-54.7</v>
      </c>
    </row>
    <row r="7" spans="1:2" x14ac:dyDescent="0.2">
      <c r="A7" s="1">
        <v>-61.7</v>
      </c>
      <c r="B7" s="1">
        <v>-53.5</v>
      </c>
    </row>
    <row r="8" spans="1:2" x14ac:dyDescent="0.2">
      <c r="A8" s="1">
        <v>-61.7</v>
      </c>
      <c r="B8" s="1"/>
    </row>
    <row r="9" spans="1:2" x14ac:dyDescent="0.2">
      <c r="A9" s="1">
        <v>-61.2</v>
      </c>
      <c r="B9" s="1">
        <v>-59.9</v>
      </c>
    </row>
    <row r="10" spans="1:2" x14ac:dyDescent="0.2">
      <c r="A10" s="1">
        <v>-59.64</v>
      </c>
      <c r="B10" s="1">
        <v>-62.6</v>
      </c>
    </row>
    <row r="11" spans="1:2" x14ac:dyDescent="0.2">
      <c r="A11" s="1">
        <v>-57.69</v>
      </c>
      <c r="B11" s="1">
        <v>-59.15</v>
      </c>
    </row>
    <row r="12" spans="1:2" x14ac:dyDescent="0.2">
      <c r="A12" s="1">
        <v>-58.35</v>
      </c>
      <c r="B12" s="1">
        <v>-59.68</v>
      </c>
    </row>
    <row r="13" spans="1:2" x14ac:dyDescent="0.2">
      <c r="A13" s="1">
        <v>-58.6</v>
      </c>
      <c r="B13" s="1">
        <v>-59.58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1D4B8-85C2-E442-811A-AFAD6F47C1F8}">
  <dimension ref="A1:K16"/>
  <sheetViews>
    <sheetView workbookViewId="0">
      <selection sqref="A1:A1048576"/>
    </sheetView>
  </sheetViews>
  <sheetFormatPr baseColWidth="10" defaultRowHeight="16" x14ac:dyDescent="0.2"/>
  <cols>
    <col min="1" max="16384" width="10.83203125" style="4"/>
  </cols>
  <sheetData>
    <row r="1" spans="1:11" x14ac:dyDescent="0.2">
      <c r="A1" s="4" t="s">
        <v>59</v>
      </c>
    </row>
    <row r="3" spans="1:11" x14ac:dyDescent="0.2">
      <c r="A3" s="4" t="s">
        <v>43</v>
      </c>
      <c r="D3" s="4" t="s">
        <v>45</v>
      </c>
      <c r="G3" s="4" t="s">
        <v>44</v>
      </c>
      <c r="J3" s="4" t="s">
        <v>46</v>
      </c>
    </row>
    <row r="4" spans="1:11" x14ac:dyDescent="0.2">
      <c r="A4" s="4" t="s">
        <v>39</v>
      </c>
      <c r="D4" s="4" t="s">
        <v>40</v>
      </c>
      <c r="G4" s="4" t="s">
        <v>41</v>
      </c>
      <c r="J4" s="4" t="s">
        <v>42</v>
      </c>
    </row>
    <row r="5" spans="1:11" x14ac:dyDescent="0.2">
      <c r="A5" s="2" t="s">
        <v>3</v>
      </c>
      <c r="B5" s="2" t="s">
        <v>34</v>
      </c>
      <c r="D5" s="2" t="s">
        <v>3</v>
      </c>
      <c r="E5" s="2" t="s">
        <v>34</v>
      </c>
      <c r="G5" s="2" t="s">
        <v>3</v>
      </c>
      <c r="H5" s="2" t="s">
        <v>34</v>
      </c>
      <c r="J5" s="2" t="s">
        <v>3</v>
      </c>
      <c r="K5" s="2" t="s">
        <v>34</v>
      </c>
    </row>
    <row r="6" spans="1:11" x14ac:dyDescent="0.2">
      <c r="A6" s="1">
        <v>225</v>
      </c>
      <c r="B6" s="1">
        <v>225</v>
      </c>
      <c r="D6" s="1">
        <v>-24.23</v>
      </c>
      <c r="E6" s="1">
        <v>-25.98</v>
      </c>
      <c r="G6" s="1">
        <v>62.88</v>
      </c>
      <c r="H6" s="1">
        <v>67.17</v>
      </c>
      <c r="J6" s="1">
        <v>8.9</v>
      </c>
      <c r="K6" s="1">
        <v>9.3000000000000007</v>
      </c>
    </row>
    <row r="7" spans="1:11" x14ac:dyDescent="0.2">
      <c r="A7" s="1"/>
      <c r="B7" s="1"/>
      <c r="D7" s="1">
        <v>-22.34</v>
      </c>
      <c r="E7" s="1">
        <v>-22.49</v>
      </c>
      <c r="G7" s="1">
        <v>40.56</v>
      </c>
      <c r="H7" s="1">
        <v>56.6</v>
      </c>
      <c r="J7" s="1">
        <v>6.3</v>
      </c>
      <c r="K7" s="1">
        <v>6.2</v>
      </c>
    </row>
    <row r="8" spans="1:11" x14ac:dyDescent="0.2">
      <c r="A8" s="1">
        <v>250</v>
      </c>
      <c r="B8" s="1">
        <v>250</v>
      </c>
      <c r="D8" s="1">
        <v>-19</v>
      </c>
      <c r="E8" s="1">
        <v>-19.600000000000001</v>
      </c>
      <c r="G8" s="1">
        <v>21.3</v>
      </c>
      <c r="H8" s="1">
        <v>24.6</v>
      </c>
      <c r="J8" s="1">
        <v>10.9</v>
      </c>
      <c r="K8" s="1">
        <v>10.4</v>
      </c>
    </row>
    <row r="9" spans="1:11" x14ac:dyDescent="0.2">
      <c r="A9" s="1">
        <v>125</v>
      </c>
      <c r="B9" s="1">
        <v>125</v>
      </c>
      <c r="D9" s="1">
        <v>-34.67</v>
      </c>
      <c r="E9" s="1">
        <v>-34.950000000000003</v>
      </c>
      <c r="G9" s="1">
        <v>37.33</v>
      </c>
      <c r="H9" s="1">
        <v>35.15</v>
      </c>
      <c r="J9" s="1">
        <v>8.1999999999999993</v>
      </c>
      <c r="K9" s="1">
        <v>8.6999999999999993</v>
      </c>
    </row>
    <row r="10" spans="1:11" x14ac:dyDescent="0.2">
      <c r="A10" s="1">
        <v>200</v>
      </c>
      <c r="B10" s="1">
        <v>125</v>
      </c>
      <c r="D10" s="1">
        <v>-33.880000000000003</v>
      </c>
      <c r="E10" s="1">
        <v>-35.380000000000003</v>
      </c>
      <c r="G10" s="1">
        <v>32.619999999999997</v>
      </c>
      <c r="H10" s="1">
        <v>38.74</v>
      </c>
      <c r="J10" s="1">
        <v>8.1</v>
      </c>
      <c r="K10" s="1">
        <v>8.1999999999999993</v>
      </c>
    </row>
    <row r="11" spans="1:11" x14ac:dyDescent="0.2">
      <c r="A11" s="1">
        <v>200</v>
      </c>
      <c r="B11" s="1"/>
      <c r="D11" s="1">
        <v>-32.799999999999997</v>
      </c>
      <c r="E11" s="1"/>
      <c r="G11" s="1">
        <v>46.4</v>
      </c>
      <c r="H11" s="1"/>
      <c r="J11" s="1">
        <v>13.7</v>
      </c>
      <c r="K11" s="1"/>
    </row>
    <row r="12" spans="1:11" x14ac:dyDescent="0.2">
      <c r="A12" s="1">
        <v>125</v>
      </c>
      <c r="B12" s="1"/>
      <c r="D12" s="1">
        <v>-30.1</v>
      </c>
      <c r="E12" s="1"/>
      <c r="G12" s="1">
        <v>73.3</v>
      </c>
      <c r="H12" s="1"/>
      <c r="J12" s="1">
        <v>8.3000000000000007</v>
      </c>
      <c r="K12" s="1"/>
    </row>
    <row r="13" spans="1:11" x14ac:dyDescent="0.2">
      <c r="A13" s="1">
        <v>200</v>
      </c>
      <c r="B13" s="1">
        <v>250</v>
      </c>
      <c r="D13" s="1">
        <v>-26.7</v>
      </c>
      <c r="E13" s="1">
        <v>-35.1</v>
      </c>
      <c r="G13" s="1">
        <v>21.8</v>
      </c>
      <c r="H13" s="1">
        <v>28.4</v>
      </c>
      <c r="J13" s="1">
        <v>6.5</v>
      </c>
      <c r="K13" s="1">
        <v>6.5</v>
      </c>
    </row>
    <row r="14" spans="1:11" x14ac:dyDescent="0.2">
      <c r="A14" s="1">
        <v>75</v>
      </c>
      <c r="B14" s="1">
        <v>125</v>
      </c>
      <c r="D14" s="1">
        <v>-32.4</v>
      </c>
      <c r="E14" s="1">
        <v>-18.600000000000001</v>
      </c>
      <c r="G14" s="1">
        <v>50.1</v>
      </c>
      <c r="H14" s="1">
        <v>41.9</v>
      </c>
      <c r="J14" s="1">
        <v>14</v>
      </c>
      <c r="K14" s="1">
        <v>16.100000000000001</v>
      </c>
    </row>
    <row r="15" spans="1:11" x14ac:dyDescent="0.2">
      <c r="A15" s="1">
        <v>125</v>
      </c>
      <c r="B15" s="1"/>
      <c r="D15" s="1">
        <v>-35.6</v>
      </c>
      <c r="E15" s="1"/>
      <c r="G15" s="1">
        <v>82.4</v>
      </c>
      <c r="H15" s="1"/>
      <c r="J15" s="1">
        <v>8.3000000000000007</v>
      </c>
      <c r="K15" s="1"/>
    </row>
    <row r="16" spans="1:11" x14ac:dyDescent="0.2">
      <c r="A16" s="1">
        <v>200</v>
      </c>
      <c r="B16" s="1">
        <v>275</v>
      </c>
      <c r="D16" s="1">
        <v>-30.8</v>
      </c>
      <c r="E16" s="1">
        <v>-43</v>
      </c>
      <c r="G16" s="1">
        <v>53.3</v>
      </c>
      <c r="H16" s="1">
        <v>77.7</v>
      </c>
      <c r="J16" s="1">
        <v>9.3000000000000007</v>
      </c>
      <c r="K16" s="1">
        <v>5.4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92A24-1635-0543-B27E-A6858AF20BA1}">
  <dimension ref="A1:S8"/>
  <sheetViews>
    <sheetView workbookViewId="0"/>
  </sheetViews>
  <sheetFormatPr baseColWidth="10" defaultRowHeight="16" x14ac:dyDescent="0.2"/>
  <cols>
    <col min="1" max="16384" width="10.83203125" style="4"/>
  </cols>
  <sheetData>
    <row r="1" spans="1:19" x14ac:dyDescent="0.2">
      <c r="A1" s="4" t="s">
        <v>60</v>
      </c>
    </row>
    <row r="3" spans="1:19" x14ac:dyDescent="0.2">
      <c r="A3" s="2"/>
      <c r="B3" s="6" t="s">
        <v>1</v>
      </c>
      <c r="C3" s="6"/>
      <c r="D3" s="6"/>
      <c r="E3" s="6"/>
      <c r="F3" s="6"/>
      <c r="G3" s="6"/>
      <c r="H3" s="6"/>
      <c r="I3" s="6"/>
      <c r="J3" s="6"/>
      <c r="K3" s="6" t="s">
        <v>0</v>
      </c>
      <c r="L3" s="6"/>
      <c r="M3" s="6"/>
      <c r="N3" s="6"/>
      <c r="O3" s="6"/>
      <c r="P3" s="6"/>
      <c r="Q3" s="6"/>
      <c r="R3" s="6"/>
      <c r="S3" s="6"/>
    </row>
    <row r="4" spans="1:19" x14ac:dyDescent="0.2">
      <c r="A4" s="3" t="s">
        <v>2</v>
      </c>
      <c r="B4" s="1">
        <v>13.8775</v>
      </c>
      <c r="C4" s="1">
        <v>11.34</v>
      </c>
      <c r="D4" s="1">
        <v>16.600000000000001</v>
      </c>
      <c r="E4" s="1">
        <v>13.626666699999999</v>
      </c>
      <c r="F4" s="1">
        <v>16.329999999999998</v>
      </c>
      <c r="G4" s="1">
        <v>17.033333299999999</v>
      </c>
      <c r="H4" s="1">
        <v>11.806666699999999</v>
      </c>
      <c r="I4" s="1">
        <v>13.636666699999999</v>
      </c>
      <c r="J4" s="1"/>
      <c r="K4" s="1">
        <v>15.1333333</v>
      </c>
      <c r="L4" s="1">
        <v>16.329999999999998</v>
      </c>
      <c r="M4" s="1">
        <v>17.033333299999999</v>
      </c>
      <c r="N4" s="1">
        <v>11.806666699999999</v>
      </c>
      <c r="O4" s="1">
        <v>13.636666699999999</v>
      </c>
      <c r="P4" s="1">
        <v>13.8775</v>
      </c>
      <c r="Q4" s="1">
        <v>11.34</v>
      </c>
      <c r="R4" s="1">
        <v>15.1333333</v>
      </c>
      <c r="S4" s="1">
        <v>13.626666699999999</v>
      </c>
    </row>
    <row r="5" spans="1:19" x14ac:dyDescent="0.2">
      <c r="A5" s="3">
        <v>0</v>
      </c>
      <c r="B5" s="1">
        <v>4.5250000000000004</v>
      </c>
      <c r="C5" s="1">
        <v>8.5</v>
      </c>
      <c r="D5" s="1">
        <v>5.1550000000000002</v>
      </c>
      <c r="E5" s="1">
        <v>1.9266666699999999</v>
      </c>
      <c r="F5" s="1">
        <v>4.4666666700000004</v>
      </c>
      <c r="G5" s="1">
        <v>5.6333333300000001</v>
      </c>
      <c r="H5" s="1">
        <v>2.0099999999999998</v>
      </c>
      <c r="I5" s="1">
        <v>8.4700000000000006</v>
      </c>
      <c r="J5" s="1"/>
      <c r="K5" s="1">
        <v>10.17</v>
      </c>
      <c r="L5" s="1">
        <v>2.75</v>
      </c>
      <c r="M5" s="1">
        <v>5.2433333299999996</v>
      </c>
      <c r="N5" s="1">
        <v>1.97333333</v>
      </c>
      <c r="O5" s="1">
        <v>3.6066666700000001</v>
      </c>
      <c r="P5" s="1">
        <v>5.1333333300000001</v>
      </c>
      <c r="Q5" s="1">
        <v>2.83</v>
      </c>
      <c r="R5" s="1">
        <v>6.98</v>
      </c>
      <c r="S5" s="1">
        <v>5.73666667</v>
      </c>
    </row>
    <row r="6" spans="1:19" x14ac:dyDescent="0.2">
      <c r="A6" s="3">
        <v>1</v>
      </c>
      <c r="B6" s="1">
        <v>4.6533333299999997</v>
      </c>
      <c r="C6" s="1">
        <v>4.33</v>
      </c>
      <c r="D6" s="1">
        <v>4.7699999999999996</v>
      </c>
      <c r="E6" s="1">
        <v>3.25</v>
      </c>
      <c r="F6" s="1">
        <v>11.5166667</v>
      </c>
      <c r="G6" s="1">
        <v>6.4133333300000004</v>
      </c>
      <c r="H6" s="1">
        <v>1.97333333</v>
      </c>
      <c r="I6" s="1">
        <v>8.14</v>
      </c>
      <c r="J6" s="1"/>
      <c r="K6" s="1">
        <v>1.8733333299999999</v>
      </c>
      <c r="L6" s="1">
        <v>6.1433333299999999</v>
      </c>
      <c r="M6" s="1">
        <v>2.13</v>
      </c>
      <c r="N6" s="1">
        <v>1.69333333</v>
      </c>
      <c r="O6" s="1">
        <v>1.52666667</v>
      </c>
      <c r="P6" s="1">
        <v>7.3933333299999999</v>
      </c>
      <c r="Q6" s="1">
        <v>3.6866666700000001</v>
      </c>
      <c r="R6" s="1">
        <v>8.6066666699999992</v>
      </c>
      <c r="S6" s="1">
        <v>12.12</v>
      </c>
    </row>
    <row r="7" spans="1:19" x14ac:dyDescent="0.2">
      <c r="A7" s="3">
        <v>2</v>
      </c>
      <c r="B7" s="1">
        <v>4.95</v>
      </c>
      <c r="C7" s="1">
        <v>5.5549999999999997</v>
      </c>
      <c r="D7" s="1">
        <v>7.51333333</v>
      </c>
      <c r="E7" s="1">
        <v>6.0475000000000003</v>
      </c>
      <c r="F7" s="1">
        <v>5.22333333</v>
      </c>
      <c r="G7" s="1">
        <v>6.89</v>
      </c>
      <c r="H7" s="1">
        <v>1.49</v>
      </c>
      <c r="I7" s="1">
        <v>6.38</v>
      </c>
      <c r="J7" s="1"/>
      <c r="K7" s="1">
        <v>1.8833333299999999</v>
      </c>
      <c r="L7" s="1">
        <v>11.0175</v>
      </c>
      <c r="M7" s="1">
        <v>5.6066666700000001</v>
      </c>
      <c r="N7" s="1">
        <v>1.4466666699999999</v>
      </c>
      <c r="O7" s="1">
        <v>3.0966666699999998</v>
      </c>
      <c r="P7" s="1">
        <v>3.92</v>
      </c>
      <c r="Q7" s="1">
        <v>3.5033333299999998</v>
      </c>
      <c r="R7" s="1">
        <v>5.33</v>
      </c>
      <c r="S7" s="1">
        <v>13.0533333</v>
      </c>
    </row>
    <row r="8" spans="1:19" x14ac:dyDescent="0.2">
      <c r="A8" s="3">
        <v>4</v>
      </c>
      <c r="B8" s="1">
        <v>3.5750000000000002</v>
      </c>
      <c r="C8" s="1">
        <v>5.3049999999999997</v>
      </c>
      <c r="D8" s="1">
        <v>7.72</v>
      </c>
      <c r="E8" s="1">
        <v>3.0550000000000002</v>
      </c>
      <c r="F8" s="1">
        <v>5.67</v>
      </c>
      <c r="G8" s="1">
        <v>8.2899999999999991</v>
      </c>
      <c r="H8" s="1">
        <v>1.5149999999999999</v>
      </c>
      <c r="I8" s="1">
        <v>3.11</v>
      </c>
      <c r="J8" s="1"/>
      <c r="K8" s="1">
        <v>1.835</v>
      </c>
      <c r="L8" s="1">
        <v>6.4450000000000003</v>
      </c>
      <c r="M8" s="1">
        <v>4.76</v>
      </c>
      <c r="N8" s="1">
        <v>2.5299999999999998</v>
      </c>
      <c r="O8" s="1">
        <v>6.4</v>
      </c>
      <c r="P8" s="1">
        <v>2.93</v>
      </c>
      <c r="Q8" s="1">
        <v>6.15</v>
      </c>
      <c r="R8" s="1">
        <v>7.2050000000000001</v>
      </c>
      <c r="S8" s="1">
        <v>6.11</v>
      </c>
    </row>
  </sheetData>
  <mergeCells count="2">
    <mergeCell ref="B3:J3"/>
    <mergeCell ref="K3:S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B7767-93F5-1C40-9C57-C9056336DE52}">
  <dimension ref="A1:AE8"/>
  <sheetViews>
    <sheetView topLeftCell="M1" workbookViewId="0">
      <selection activeCell="O18" sqref="O18"/>
    </sheetView>
  </sheetViews>
  <sheetFormatPr baseColWidth="10" defaultRowHeight="16" x14ac:dyDescent="0.2"/>
  <cols>
    <col min="1" max="16384" width="10.83203125" style="4"/>
  </cols>
  <sheetData>
    <row r="1" spans="1:31" x14ac:dyDescent="0.2">
      <c r="A1" s="4" t="s">
        <v>61</v>
      </c>
    </row>
    <row r="3" spans="1:31" x14ac:dyDescent="0.2">
      <c r="A3" s="2"/>
      <c r="B3" s="6" t="s">
        <v>47</v>
      </c>
      <c r="C3" s="6"/>
      <c r="D3" s="6"/>
      <c r="E3" s="6"/>
      <c r="F3" s="6"/>
      <c r="G3" s="6"/>
      <c r="H3" s="6"/>
      <c r="I3" s="6"/>
      <c r="J3" s="6"/>
      <c r="K3" s="6" t="s">
        <v>48</v>
      </c>
      <c r="L3" s="6"/>
      <c r="M3" s="6"/>
      <c r="N3" s="6"/>
      <c r="O3" s="6"/>
      <c r="P3" s="6"/>
      <c r="Q3" s="6"/>
      <c r="R3" s="6"/>
      <c r="S3" s="6"/>
      <c r="T3" s="6"/>
      <c r="U3" s="6"/>
      <c r="V3" s="6" t="s">
        <v>49</v>
      </c>
      <c r="W3" s="6"/>
      <c r="X3" s="6"/>
      <c r="Y3" s="6"/>
      <c r="Z3" s="6"/>
      <c r="AA3" s="6"/>
      <c r="AB3" s="6"/>
      <c r="AC3" s="6"/>
      <c r="AD3" s="6"/>
      <c r="AE3" s="6"/>
    </row>
    <row r="4" spans="1:31" x14ac:dyDescent="0.2">
      <c r="A4" s="3" t="s">
        <v>2</v>
      </c>
      <c r="B4" s="1">
        <v>15.02</v>
      </c>
      <c r="C4" s="1">
        <v>15.9833333</v>
      </c>
      <c r="D4" s="1">
        <v>21.052499999999998</v>
      </c>
      <c r="E4" s="1">
        <v>14.105</v>
      </c>
      <c r="F4" s="1">
        <v>16.754999999999999</v>
      </c>
      <c r="G4" s="1">
        <v>15.02</v>
      </c>
      <c r="H4" s="1">
        <v>16.754999999999999</v>
      </c>
      <c r="I4" s="1"/>
      <c r="J4" s="1"/>
      <c r="K4" s="1">
        <v>16.515000000000001</v>
      </c>
      <c r="L4" s="1">
        <v>14.86</v>
      </c>
      <c r="M4" s="1">
        <v>13.2</v>
      </c>
      <c r="N4" s="1">
        <v>17.945</v>
      </c>
      <c r="O4" s="1">
        <v>14.145</v>
      </c>
      <c r="P4" s="1">
        <v>13.6633333</v>
      </c>
      <c r="Q4" s="1">
        <v>13.865</v>
      </c>
      <c r="R4" s="1">
        <v>16.515000000000001</v>
      </c>
      <c r="S4" s="1">
        <v>14.86</v>
      </c>
      <c r="T4" s="1"/>
      <c r="U4" s="1"/>
      <c r="V4" s="1">
        <v>13.8775</v>
      </c>
      <c r="W4" s="1">
        <v>11.34</v>
      </c>
      <c r="X4" s="1">
        <v>16.600000000000001</v>
      </c>
      <c r="Y4" s="1">
        <v>13.626666699999999</v>
      </c>
      <c r="Z4" s="1">
        <v>16.329999999999998</v>
      </c>
      <c r="AA4" s="1">
        <v>17.033333299999999</v>
      </c>
      <c r="AB4" s="1">
        <v>11.806666699999999</v>
      </c>
      <c r="AC4" s="1">
        <v>13.636666699999999</v>
      </c>
      <c r="AD4" s="1"/>
      <c r="AE4" s="1"/>
    </row>
    <row r="5" spans="1:31" x14ac:dyDescent="0.2">
      <c r="A5" s="3">
        <v>0</v>
      </c>
      <c r="B5" s="1">
        <v>3.73666667</v>
      </c>
      <c r="C5" s="1">
        <v>4.18</v>
      </c>
      <c r="D5" s="1">
        <v>2.9966666700000002</v>
      </c>
      <c r="E5" s="1">
        <v>5.59</v>
      </c>
      <c r="F5" s="1">
        <v>5.2066666699999997</v>
      </c>
      <c r="G5" s="1">
        <v>3.04</v>
      </c>
      <c r="H5" s="1">
        <v>3.7066666700000002</v>
      </c>
      <c r="I5" s="1"/>
      <c r="J5" s="1"/>
      <c r="K5" s="1">
        <v>6.0766666699999998</v>
      </c>
      <c r="L5" s="1">
        <v>2.6466666700000001</v>
      </c>
      <c r="M5" s="1">
        <v>6.76</v>
      </c>
      <c r="N5" s="1">
        <v>2.93333333</v>
      </c>
      <c r="O5" s="1">
        <v>2.87</v>
      </c>
      <c r="P5" s="1">
        <v>9.5233333299999998</v>
      </c>
      <c r="Q5" s="1">
        <v>2.4</v>
      </c>
      <c r="R5" s="1">
        <v>4.18333333</v>
      </c>
      <c r="S5" s="1">
        <v>3.35</v>
      </c>
      <c r="T5" s="1"/>
      <c r="U5" s="1"/>
      <c r="V5" s="1">
        <v>4.5250000000000004</v>
      </c>
      <c r="W5" s="1">
        <v>8.5</v>
      </c>
      <c r="X5" s="1">
        <v>5.1550000000000002</v>
      </c>
      <c r="Y5" s="1">
        <v>1.9266666699999999</v>
      </c>
      <c r="Z5" s="1">
        <v>4.4666666700000004</v>
      </c>
      <c r="AA5" s="1">
        <v>5.6333333300000001</v>
      </c>
      <c r="AB5" s="1">
        <v>2.0099999999999998</v>
      </c>
      <c r="AC5" s="1">
        <v>8.4700000000000006</v>
      </c>
      <c r="AD5" s="1"/>
      <c r="AE5" s="1"/>
    </row>
    <row r="6" spans="1:31" x14ac:dyDescent="0.2">
      <c r="A6" s="3">
        <v>1</v>
      </c>
      <c r="B6" s="1">
        <v>2.2675000000000001</v>
      </c>
      <c r="C6" s="1">
        <v>6.4266666700000004</v>
      </c>
      <c r="D6" s="1">
        <v>7.21</v>
      </c>
      <c r="E6" s="1">
        <v>14.067500000000001</v>
      </c>
      <c r="F6" s="1">
        <v>3.54666667</v>
      </c>
      <c r="G6" s="1">
        <v>3.2666666700000002</v>
      </c>
      <c r="H6" s="1">
        <v>7.7933333300000003</v>
      </c>
      <c r="I6" s="1"/>
      <c r="J6" s="1"/>
      <c r="K6" s="1">
        <v>3.25666667</v>
      </c>
      <c r="L6" s="1">
        <v>3.14</v>
      </c>
      <c r="M6" s="1">
        <v>1.5633333300000001</v>
      </c>
      <c r="N6" s="1">
        <v>5.3933333299999999</v>
      </c>
      <c r="O6" s="1">
        <v>4.4833333299999998</v>
      </c>
      <c r="P6" s="1">
        <v>3.6466666700000001</v>
      </c>
      <c r="Q6" s="1">
        <v>3.1533333300000002</v>
      </c>
      <c r="R6" s="1">
        <v>5.5333333299999996</v>
      </c>
      <c r="S6" s="1">
        <v>5.77666667</v>
      </c>
      <c r="T6" s="1"/>
      <c r="U6" s="1"/>
      <c r="V6" s="1">
        <v>4.6533333299999997</v>
      </c>
      <c r="W6" s="1">
        <v>4.33</v>
      </c>
      <c r="X6" s="1">
        <v>4.7699999999999996</v>
      </c>
      <c r="Y6" s="1">
        <v>3.25</v>
      </c>
      <c r="Z6" s="1">
        <v>11.5166667</v>
      </c>
      <c r="AA6" s="1">
        <v>6.4133333300000004</v>
      </c>
      <c r="AB6" s="1">
        <v>1.97333333</v>
      </c>
      <c r="AC6" s="1">
        <v>8.14</v>
      </c>
      <c r="AD6" s="1"/>
      <c r="AE6" s="1"/>
    </row>
    <row r="7" spans="1:31" x14ac:dyDescent="0.2">
      <c r="A7" s="3">
        <v>2</v>
      </c>
      <c r="B7" s="1">
        <v>3.2333333299999998</v>
      </c>
      <c r="C7" s="1">
        <v>7.8674999999999997</v>
      </c>
      <c r="D7" s="1">
        <v>1.9066666699999999</v>
      </c>
      <c r="E7" s="1">
        <v>6.7925000000000004</v>
      </c>
      <c r="F7" s="1">
        <v>3.45</v>
      </c>
      <c r="G7" s="1">
        <v>6.56666667</v>
      </c>
      <c r="H7" s="1">
        <v>9.4133333300000004</v>
      </c>
      <c r="I7" s="1"/>
      <c r="J7" s="1"/>
      <c r="K7" s="1">
        <v>4.1966666699999999</v>
      </c>
      <c r="L7" s="1">
        <v>2.1233333299999999</v>
      </c>
      <c r="M7" s="1">
        <v>3.8133333299999999</v>
      </c>
      <c r="N7" s="1">
        <v>3.22</v>
      </c>
      <c r="O7" s="1">
        <v>6.2433333299999996</v>
      </c>
      <c r="P7" s="1">
        <v>2.5166666700000002</v>
      </c>
      <c r="Q7" s="1">
        <v>3.70333333</v>
      </c>
      <c r="R7" s="1">
        <v>3.8633333300000001</v>
      </c>
      <c r="S7" s="1">
        <v>4.0599999999999996</v>
      </c>
      <c r="T7" s="1"/>
      <c r="U7" s="1"/>
      <c r="V7" s="1">
        <v>4.95</v>
      </c>
      <c r="W7" s="1">
        <v>5.5549999999999997</v>
      </c>
      <c r="X7" s="1">
        <v>7.51333333</v>
      </c>
      <c r="Y7" s="1">
        <v>6.0475000000000003</v>
      </c>
      <c r="Z7" s="1">
        <v>5.22333333</v>
      </c>
      <c r="AA7" s="1">
        <v>6.89</v>
      </c>
      <c r="AB7" s="1">
        <v>1.49</v>
      </c>
      <c r="AC7" s="1">
        <v>6.38</v>
      </c>
      <c r="AD7" s="1"/>
      <c r="AE7" s="1"/>
    </row>
    <row r="8" spans="1:31" x14ac:dyDescent="0.2">
      <c r="A8" s="3">
        <v>4</v>
      </c>
      <c r="B8" s="1">
        <v>8.5766666699999998</v>
      </c>
      <c r="C8" s="1">
        <v>5.87</v>
      </c>
      <c r="D8" s="1">
        <v>3.64</v>
      </c>
      <c r="E8" s="1">
        <v>8.6433333300000008</v>
      </c>
      <c r="F8" s="1">
        <v>4.21</v>
      </c>
      <c r="G8" s="1">
        <v>3.855</v>
      </c>
      <c r="H8" s="1">
        <v>5.27</v>
      </c>
      <c r="I8" s="1"/>
      <c r="J8" s="1"/>
      <c r="K8" s="1">
        <v>4.3550000000000004</v>
      </c>
      <c r="L8" s="1">
        <v>4.09</v>
      </c>
      <c r="M8" s="1">
        <v>2.1166666699999999</v>
      </c>
      <c r="N8" s="1">
        <v>5.6050000000000004</v>
      </c>
      <c r="O8" s="1">
        <v>6.1849999999999996</v>
      </c>
      <c r="P8" s="1">
        <v>5.915</v>
      </c>
      <c r="Q8" s="1">
        <v>4.1950000000000003</v>
      </c>
      <c r="R8" s="1">
        <v>4.0650000000000004</v>
      </c>
      <c r="S8" s="1">
        <v>3.855</v>
      </c>
      <c r="T8" s="1"/>
      <c r="U8" s="1"/>
      <c r="V8" s="1">
        <v>3.5750000000000002</v>
      </c>
      <c r="W8" s="1">
        <v>5.3049999999999997</v>
      </c>
      <c r="X8" s="1">
        <v>7.72</v>
      </c>
      <c r="Y8" s="1">
        <v>3.0550000000000002</v>
      </c>
      <c r="Z8" s="1">
        <v>5.67</v>
      </c>
      <c r="AA8" s="1">
        <v>8.2899999999999991</v>
      </c>
      <c r="AB8" s="1">
        <v>1.5149999999999999</v>
      </c>
      <c r="AC8" s="1">
        <v>3.11</v>
      </c>
      <c r="AD8" s="1"/>
      <c r="AE8" s="1"/>
    </row>
  </sheetData>
  <mergeCells count="3">
    <mergeCell ref="B3:J3"/>
    <mergeCell ref="K3:U3"/>
    <mergeCell ref="V3:A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4BFC-D0FE-7043-B2E0-0A0E9B4D0558}">
  <dimension ref="A1:AV8"/>
  <sheetViews>
    <sheetView workbookViewId="0">
      <selection activeCell="E8" sqref="E8"/>
    </sheetView>
  </sheetViews>
  <sheetFormatPr baseColWidth="10" defaultRowHeight="16" x14ac:dyDescent="0.2"/>
  <cols>
    <col min="1" max="16384" width="10.83203125" style="4"/>
  </cols>
  <sheetData>
    <row r="1" spans="1:48" x14ac:dyDescent="0.2">
      <c r="A1" s="4" t="s">
        <v>62</v>
      </c>
    </row>
    <row r="3" spans="1:48" x14ac:dyDescent="0.2">
      <c r="A3" s="2"/>
      <c r="B3" s="6" t="s">
        <v>36</v>
      </c>
      <c r="C3" s="6"/>
      <c r="D3" s="6"/>
      <c r="E3" s="6"/>
      <c r="F3" s="6"/>
      <c r="G3" s="6"/>
      <c r="H3" s="6"/>
      <c r="I3" s="6"/>
      <c r="J3" s="6"/>
      <c r="K3" s="6"/>
      <c r="L3" s="6"/>
      <c r="M3" s="6" t="s">
        <v>35</v>
      </c>
      <c r="N3" s="6"/>
      <c r="O3" s="6"/>
      <c r="P3" s="6"/>
      <c r="Q3" s="6"/>
      <c r="R3" s="6"/>
      <c r="S3" s="6"/>
      <c r="T3" s="6"/>
      <c r="U3" s="6"/>
      <c r="V3" s="6"/>
      <c r="W3" s="6"/>
      <c r="X3" s="6" t="s">
        <v>37</v>
      </c>
      <c r="Y3" s="6"/>
      <c r="Z3" s="6"/>
      <c r="AA3" s="6"/>
      <c r="AB3" s="6"/>
      <c r="AC3" s="6"/>
      <c r="AD3" s="6"/>
      <c r="AE3" s="6"/>
      <c r="AF3" s="6"/>
      <c r="AG3" s="6"/>
      <c r="AH3" s="6"/>
      <c r="AI3" s="6" t="s">
        <v>38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 x14ac:dyDescent="0.2">
      <c r="A4" s="3" t="s">
        <v>2</v>
      </c>
      <c r="B4" s="1">
        <v>10.88</v>
      </c>
      <c r="C4" s="1">
        <v>13.1</v>
      </c>
      <c r="D4" s="1">
        <v>10.914999999999999</v>
      </c>
      <c r="E4" s="1">
        <v>16.906666699999999</v>
      </c>
      <c r="F4" s="1">
        <v>19.695</v>
      </c>
      <c r="G4" s="1">
        <v>14.76</v>
      </c>
      <c r="H4" s="1">
        <v>20.696666700000002</v>
      </c>
      <c r="I4" s="1">
        <v>16.48</v>
      </c>
      <c r="J4" s="1"/>
      <c r="K4" s="1"/>
      <c r="L4" s="1">
        <v>14.295</v>
      </c>
      <c r="M4" s="1">
        <v>13.1866667</v>
      </c>
      <c r="N4" s="1">
        <v>10.88</v>
      </c>
      <c r="O4" s="1">
        <v>13.1</v>
      </c>
      <c r="P4" s="1">
        <v>14.49</v>
      </c>
      <c r="Q4" s="1">
        <v>12.693333300000001</v>
      </c>
      <c r="R4" s="1">
        <v>16.076666700000001</v>
      </c>
      <c r="S4" s="1">
        <v>20.696666700000002</v>
      </c>
      <c r="T4" s="1"/>
      <c r="U4" s="1"/>
      <c r="V4" s="1">
        <v>19.695</v>
      </c>
      <c r="W4" s="1">
        <v>14.49</v>
      </c>
      <c r="X4" s="1">
        <v>14.76</v>
      </c>
      <c r="Y4" s="1">
        <v>17.34</v>
      </c>
      <c r="Z4" s="1">
        <v>16.983333300000002</v>
      </c>
      <c r="AA4" s="1">
        <v>13.2866667</v>
      </c>
      <c r="AB4" s="1">
        <v>13.5733333</v>
      </c>
      <c r="AC4" s="1">
        <v>16.41</v>
      </c>
      <c r="AD4" s="1">
        <v>16.136666699999999</v>
      </c>
      <c r="AE4" s="1">
        <v>20.49</v>
      </c>
      <c r="AF4" s="1">
        <v>16.84</v>
      </c>
      <c r="AH4" s="1"/>
      <c r="AI4" s="1">
        <v>12.343333299999999</v>
      </c>
      <c r="AJ4" s="1">
        <v>12.2933333</v>
      </c>
      <c r="AK4" s="1">
        <v>16.41</v>
      </c>
      <c r="AL4" s="1">
        <v>16.136666699999999</v>
      </c>
      <c r="AM4" s="1">
        <v>20.49</v>
      </c>
      <c r="AN4" s="1">
        <v>16.84</v>
      </c>
      <c r="AO4" s="1">
        <v>17.34</v>
      </c>
      <c r="AP4" s="1">
        <v>16.983333300000002</v>
      </c>
      <c r="AQ4" s="1">
        <v>13.2866667</v>
      </c>
      <c r="AR4" s="1">
        <v>13.5733333</v>
      </c>
      <c r="AS4" s="1"/>
    </row>
    <row r="5" spans="1:48" x14ac:dyDescent="0.2">
      <c r="A5" s="3">
        <v>0</v>
      </c>
      <c r="B5" s="1">
        <v>3.73666667</v>
      </c>
      <c r="C5" s="1">
        <v>2.3566666700000001</v>
      </c>
      <c r="D5" s="1">
        <v>2.1766666699999999</v>
      </c>
      <c r="E5" s="1">
        <v>3.27</v>
      </c>
      <c r="F5" s="1">
        <v>2.75</v>
      </c>
      <c r="G5" s="1">
        <v>2.4300000000000002</v>
      </c>
      <c r="H5" s="1">
        <v>4.9266666700000004</v>
      </c>
      <c r="I5" s="1">
        <v>2.6633333299999999</v>
      </c>
      <c r="J5" s="1"/>
      <c r="K5" s="1"/>
      <c r="L5" s="1">
        <v>2.58</v>
      </c>
      <c r="M5" s="1">
        <v>3.1233333299999999</v>
      </c>
      <c r="N5" s="1">
        <v>2.1666666700000001</v>
      </c>
      <c r="O5" s="1">
        <v>6.4233333300000002</v>
      </c>
      <c r="P5" s="1">
        <v>3.01333333</v>
      </c>
      <c r="Q5" s="1">
        <v>2.9766666700000002</v>
      </c>
      <c r="R5" s="1">
        <v>3.0166666700000002</v>
      </c>
      <c r="S5" s="1">
        <v>5.7966666699999996</v>
      </c>
      <c r="T5" s="1"/>
      <c r="U5" s="1"/>
      <c r="V5" s="1">
        <v>3.3875000000000002</v>
      </c>
      <c r="W5" s="1">
        <v>2.0924999999999998</v>
      </c>
      <c r="X5" s="1">
        <v>6.5466666699999996</v>
      </c>
      <c r="Y5" s="1">
        <v>2.89</v>
      </c>
      <c r="Z5" s="1">
        <v>4.9400000000000004</v>
      </c>
      <c r="AA5" s="1">
        <v>3.84</v>
      </c>
      <c r="AB5" s="1">
        <v>3.56</v>
      </c>
      <c r="AC5" s="1">
        <v>5.8833333300000001</v>
      </c>
      <c r="AD5" s="1">
        <v>5.58</v>
      </c>
      <c r="AE5" s="1">
        <v>9.6366666700000003</v>
      </c>
      <c r="AF5" s="1">
        <v>3.9233333300000002</v>
      </c>
      <c r="AH5" s="1"/>
      <c r="AI5" s="1">
        <v>3.27666667</v>
      </c>
      <c r="AJ5" s="1">
        <v>10.4</v>
      </c>
      <c r="AK5" s="1">
        <v>4.4400000000000004</v>
      </c>
      <c r="AL5" s="1">
        <v>2.2799999999999998</v>
      </c>
      <c r="AM5" s="1">
        <v>1.84</v>
      </c>
      <c r="AN5" s="1">
        <v>1.99333333</v>
      </c>
      <c r="AO5" s="1">
        <v>4.2466666699999998</v>
      </c>
      <c r="AP5" s="1">
        <v>11.51</v>
      </c>
      <c r="AQ5" s="1">
        <v>4.0199999999999996</v>
      </c>
      <c r="AR5" s="1">
        <v>1.8966666700000001</v>
      </c>
      <c r="AS5" s="1"/>
    </row>
    <row r="6" spans="1:48" x14ac:dyDescent="0.2">
      <c r="A6" s="3">
        <v>1</v>
      </c>
      <c r="B6" s="1">
        <v>3.3366666700000001</v>
      </c>
      <c r="C6" s="1">
        <v>2.06</v>
      </c>
      <c r="D6" s="1">
        <v>1.8733333299999999</v>
      </c>
      <c r="E6" s="1">
        <v>4.6399999999999997</v>
      </c>
      <c r="F6" s="1">
        <v>4.43</v>
      </c>
      <c r="G6" s="1">
        <v>2.3033333300000001</v>
      </c>
      <c r="H6" s="1">
        <v>7.6333333300000001</v>
      </c>
      <c r="I6" s="1">
        <v>3.3066666699999998</v>
      </c>
      <c r="J6" s="1"/>
      <c r="K6" s="1"/>
      <c r="L6" s="1">
        <v>4.1500000000000004</v>
      </c>
      <c r="M6" s="1">
        <v>3.8</v>
      </c>
      <c r="N6" s="1">
        <v>3.04666667</v>
      </c>
      <c r="O6" s="1">
        <v>6.28</v>
      </c>
      <c r="P6" s="1">
        <v>5.3</v>
      </c>
      <c r="Q6" s="1">
        <v>3.53</v>
      </c>
      <c r="R6" s="1">
        <v>4.3033333300000001</v>
      </c>
      <c r="S6" s="1">
        <v>6.94</v>
      </c>
      <c r="T6" s="1"/>
      <c r="U6" s="1"/>
      <c r="V6" s="1">
        <v>15.093333299999999</v>
      </c>
      <c r="W6" s="1">
        <v>12.5725</v>
      </c>
      <c r="X6" s="1">
        <v>9.3149999999999995</v>
      </c>
      <c r="Y6" s="1">
        <v>22.123333299999999</v>
      </c>
      <c r="Z6" s="1">
        <v>18.823333300000002</v>
      </c>
      <c r="AA6" s="1">
        <v>1.8533333299999999</v>
      </c>
      <c r="AB6" s="1">
        <v>2.6466666700000001</v>
      </c>
      <c r="AC6" s="1">
        <v>13.015000000000001</v>
      </c>
      <c r="AD6" s="1">
        <v>13.353999999999999</v>
      </c>
      <c r="AE6" s="1">
        <v>9.3520000000000003</v>
      </c>
      <c r="AF6" s="1">
        <v>13.195</v>
      </c>
      <c r="AH6" s="1"/>
      <c r="AI6" s="1">
        <v>3.85</v>
      </c>
      <c r="AJ6" s="1">
        <v>5.4233333300000002</v>
      </c>
      <c r="AK6" s="1">
        <v>7.3</v>
      </c>
      <c r="AL6" s="1">
        <v>4.8766666699999996</v>
      </c>
      <c r="AM6" s="1">
        <v>1.86</v>
      </c>
      <c r="AN6" s="1">
        <v>2.71666667</v>
      </c>
      <c r="AO6" s="1">
        <v>3.8533333299999999</v>
      </c>
      <c r="AP6" s="1">
        <v>13.15</v>
      </c>
      <c r="AQ6" s="1">
        <v>5.1100000000000003</v>
      </c>
      <c r="AR6" s="1">
        <v>5.2166666700000004</v>
      </c>
      <c r="AS6" s="1"/>
    </row>
    <row r="7" spans="1:48" x14ac:dyDescent="0.2">
      <c r="A7" s="3">
        <v>2</v>
      </c>
      <c r="B7" s="1">
        <v>2.5233333299999998</v>
      </c>
      <c r="C7" s="1">
        <v>3.2333333299999998</v>
      </c>
      <c r="D7" s="1">
        <v>2.0733333300000001</v>
      </c>
      <c r="E7" s="1">
        <v>3.15</v>
      </c>
      <c r="F7" s="1">
        <v>3.73666667</v>
      </c>
      <c r="G7" s="1">
        <v>4.6399999999999997</v>
      </c>
      <c r="H7" s="1">
        <v>5.2966666699999996</v>
      </c>
      <c r="I7" s="1">
        <v>2.73666667</v>
      </c>
      <c r="J7" s="1"/>
      <c r="K7" s="1"/>
      <c r="L7" s="1">
        <v>4.4633333300000002</v>
      </c>
      <c r="M7" s="1">
        <v>2.6466666700000001</v>
      </c>
      <c r="N7" s="1">
        <v>2.6366666699999999</v>
      </c>
      <c r="O7" s="1">
        <v>2.96</v>
      </c>
      <c r="P7" s="1">
        <v>3.8</v>
      </c>
      <c r="Q7" s="1">
        <v>2.3933333299999999</v>
      </c>
      <c r="R7" s="1">
        <v>3.1</v>
      </c>
      <c r="S7" s="1">
        <v>3.54</v>
      </c>
      <c r="T7" s="1"/>
      <c r="U7" s="1"/>
      <c r="V7" s="1">
        <v>21.323333300000002</v>
      </c>
      <c r="W7" s="1">
        <v>9.9600000000000009</v>
      </c>
      <c r="X7" s="1">
        <v>11.36</v>
      </c>
      <c r="Y7" s="1">
        <v>16.510000000000002</v>
      </c>
      <c r="Z7" s="1">
        <v>9.3424999999999994</v>
      </c>
      <c r="AA7" s="1">
        <v>2.46666667</v>
      </c>
      <c r="AB7" s="1">
        <v>2.8833333300000001</v>
      </c>
      <c r="AC7" s="1">
        <v>18.146666700000001</v>
      </c>
      <c r="AD7" s="1">
        <v>19.13</v>
      </c>
      <c r="AE7" s="1">
        <v>13.5966667</v>
      </c>
      <c r="AF7" s="1">
        <v>6.7866666699999998</v>
      </c>
      <c r="AH7" s="1"/>
      <c r="AI7" s="1">
        <v>2.6566666699999999</v>
      </c>
      <c r="AJ7" s="1">
        <v>2.4500000000000002</v>
      </c>
      <c r="AK7" s="1">
        <v>7.6633333300000004</v>
      </c>
      <c r="AL7" s="1">
        <v>5.35</v>
      </c>
      <c r="AM7" s="1">
        <v>3.72</v>
      </c>
      <c r="AN7" s="1">
        <v>2.82</v>
      </c>
      <c r="AO7" s="1">
        <v>6.94</v>
      </c>
      <c r="AP7" s="1">
        <v>10.7133333</v>
      </c>
      <c r="AQ7" s="1">
        <v>4.58</v>
      </c>
      <c r="AR7" s="1">
        <v>2.2266666700000002</v>
      </c>
      <c r="AS7" s="1"/>
    </row>
    <row r="8" spans="1:48" x14ac:dyDescent="0.2">
      <c r="A8" s="3">
        <v>4</v>
      </c>
      <c r="B8" s="1">
        <v>3.7050000000000001</v>
      </c>
      <c r="C8" s="1">
        <v>3.5</v>
      </c>
      <c r="D8" s="1">
        <v>1.81</v>
      </c>
      <c r="E8" s="1">
        <v>6.01</v>
      </c>
      <c r="F8" s="1">
        <v>4.0733333299999996</v>
      </c>
      <c r="G8" s="1">
        <v>4.5933333300000001</v>
      </c>
      <c r="H8" s="1">
        <v>4.73666667</v>
      </c>
      <c r="I8" s="1">
        <v>2.63</v>
      </c>
      <c r="J8" s="1"/>
      <c r="K8" s="1"/>
      <c r="L8" s="1">
        <v>2.81</v>
      </c>
      <c r="M8" s="1">
        <v>5.2649999999999997</v>
      </c>
      <c r="N8" s="1">
        <v>4.2750000000000004</v>
      </c>
      <c r="O8" s="1">
        <v>1.9950000000000001</v>
      </c>
      <c r="P8" s="1">
        <v>4.0066666700000004</v>
      </c>
      <c r="Q8" s="1">
        <v>4.4366666700000001</v>
      </c>
      <c r="R8" s="1">
        <v>4.0766666699999998</v>
      </c>
      <c r="S8" s="1">
        <v>6.2850000000000001</v>
      </c>
      <c r="T8" s="1"/>
      <c r="U8" s="1"/>
      <c r="V8" s="1">
        <v>4.4133333300000004</v>
      </c>
      <c r="W8" s="1">
        <v>6.0066666700000004</v>
      </c>
      <c r="X8" s="1">
        <v>3.98</v>
      </c>
      <c r="Y8" s="1">
        <v>4.4833333299999998</v>
      </c>
      <c r="Z8" s="1">
        <v>5.56</v>
      </c>
      <c r="AA8" s="1">
        <v>5.01333333</v>
      </c>
      <c r="AB8" s="1">
        <v>2.79666667</v>
      </c>
      <c r="AC8" s="1">
        <v>4.04</v>
      </c>
      <c r="AD8" s="1">
        <v>3.16</v>
      </c>
      <c r="AE8" s="1">
        <v>4.3099999999999996</v>
      </c>
      <c r="AF8" s="1">
        <v>2.5249999999999999</v>
      </c>
      <c r="AH8" s="1"/>
      <c r="AI8" s="1">
        <v>1.97</v>
      </c>
      <c r="AJ8" s="1">
        <v>3.3650000000000002</v>
      </c>
      <c r="AK8" s="1">
        <v>2.6933333300000002</v>
      </c>
      <c r="AL8" s="1">
        <v>4.1666666699999997</v>
      </c>
      <c r="AM8" s="1">
        <v>2.01333333</v>
      </c>
      <c r="AN8" s="1">
        <v>4.0033333300000002</v>
      </c>
      <c r="AO8" s="1">
        <v>4.8600000000000003</v>
      </c>
      <c r="AP8" s="1">
        <v>2.9849999999999999</v>
      </c>
      <c r="AQ8" s="1">
        <v>3.11</v>
      </c>
      <c r="AR8" s="1">
        <v>2.73</v>
      </c>
      <c r="AS8" s="1"/>
    </row>
  </sheetData>
  <mergeCells count="4">
    <mergeCell ref="B3:L3"/>
    <mergeCell ref="M3:W3"/>
    <mergeCell ref="X3:AH3"/>
    <mergeCell ref="AI3:A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Fig.4A</vt:lpstr>
      <vt:lpstr>Fig.4B</vt:lpstr>
      <vt:lpstr>Fig.4E</vt:lpstr>
      <vt:lpstr>Fig.4F</vt:lpstr>
      <vt:lpstr>Fig.4G</vt:lpstr>
      <vt:lpstr>Fig.4H</vt:lpstr>
      <vt:lpstr>Fig.4I</vt:lpstr>
      <vt:lpstr>Fig.4J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Chi Zhang</cp:lastModifiedBy>
  <dcterms:created xsi:type="dcterms:W3CDTF">2023-10-09T18:57:15Z</dcterms:created>
  <dcterms:modified xsi:type="dcterms:W3CDTF">2024-11-19T19:54:49Z</dcterms:modified>
</cp:coreProperties>
</file>