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0" documentId="8_{1ACFFC4D-233F-41EA-BF4B-D3A2C8575E72}" xr6:coauthVersionLast="47" xr6:coauthVersionMax="47" xr10:uidLastSave="{00000000-0000-0000-0000-000000000000}"/>
  <bookViews>
    <workbookView xWindow="-120" yWindow="-120" windowWidth="29040" windowHeight="15840" xr2:uid="{3BCFDF6B-A851-4F66-BD80-79040E7EEE69}"/>
  </bookViews>
  <sheets>
    <sheet name="Figur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1" l="1"/>
  <c r="T19" i="1"/>
  <c r="R19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X18" i="1"/>
  <c r="T18" i="1"/>
  <c r="R18" i="1"/>
  <c r="Q18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X17" i="1"/>
  <c r="T17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  <c r="AA15" i="1"/>
  <c r="Y15" i="1"/>
  <c r="X15" i="1"/>
  <c r="W15" i="1"/>
  <c r="U15" i="1"/>
  <c r="T15" i="1"/>
  <c r="AA14" i="1"/>
  <c r="Y14" i="1"/>
  <c r="X14" i="1"/>
  <c r="W14" i="1"/>
  <c r="V14" i="1"/>
  <c r="U14" i="1"/>
  <c r="T14" i="1"/>
  <c r="AA13" i="1"/>
  <c r="Z13" i="1"/>
  <c r="Y13" i="1"/>
  <c r="X13" i="1"/>
  <c r="W13" i="1"/>
  <c r="V13" i="1"/>
  <c r="U13" i="1"/>
  <c r="T13" i="1"/>
  <c r="AA12" i="1"/>
  <c r="Z12" i="1"/>
  <c r="Y12" i="1"/>
  <c r="X12" i="1"/>
  <c r="W12" i="1"/>
  <c r="V12" i="1"/>
  <c r="U12" i="1"/>
  <c r="T12" i="1"/>
  <c r="AA11" i="1"/>
  <c r="Z11" i="1"/>
  <c r="Y11" i="1"/>
  <c r="X11" i="1"/>
  <c r="W11" i="1"/>
  <c r="V11" i="1"/>
  <c r="U11" i="1"/>
  <c r="T11" i="1"/>
  <c r="AA10" i="1"/>
  <c r="Z10" i="1"/>
  <c r="Y10" i="1"/>
  <c r="X10" i="1"/>
  <c r="W10" i="1"/>
  <c r="V10" i="1"/>
  <c r="U10" i="1"/>
  <c r="T10" i="1"/>
  <c r="AA9" i="1"/>
  <c r="Z9" i="1"/>
  <c r="Y9" i="1"/>
  <c r="X9" i="1"/>
  <c r="W9" i="1"/>
  <c r="V9" i="1"/>
  <c r="U9" i="1"/>
  <c r="T9" i="1"/>
  <c r="AA8" i="1"/>
  <c r="Z8" i="1"/>
  <c r="Y8" i="1"/>
  <c r="X8" i="1"/>
  <c r="W8" i="1"/>
  <c r="V8" i="1"/>
  <c r="U8" i="1"/>
  <c r="T8" i="1"/>
  <c r="AA7" i="1"/>
  <c r="Z7" i="1"/>
  <c r="Y7" i="1"/>
  <c r="X7" i="1"/>
  <c r="W7" i="1"/>
  <c r="V7" i="1"/>
  <c r="U7" i="1"/>
  <c r="T7" i="1"/>
  <c r="AA6" i="1"/>
  <c r="AA19" i="1" s="1"/>
  <c r="AA18" i="1" s="1"/>
  <c r="Z6" i="1"/>
  <c r="Z19" i="1" s="1"/>
  <c r="Z18" i="1" s="1"/>
  <c r="Y6" i="1"/>
  <c r="Y17" i="1" s="1"/>
  <c r="X6" i="1"/>
  <c r="W6" i="1"/>
  <c r="W19" i="1" s="1"/>
  <c r="W18" i="1" s="1"/>
  <c r="V6" i="1"/>
  <c r="V19" i="1" s="1"/>
  <c r="V18" i="1" s="1"/>
  <c r="U6" i="1"/>
  <c r="U19" i="1" s="1"/>
  <c r="U18" i="1" s="1"/>
  <c r="T6" i="1"/>
  <c r="Y19" i="1" l="1"/>
  <c r="Y18" i="1" s="1"/>
  <c r="V17" i="1"/>
  <c r="Z17" i="1"/>
  <c r="U17" i="1"/>
  <c r="W17" i="1"/>
  <c r="AA17" i="1"/>
</calcChain>
</file>

<file path=xl/sharedStrings.xml><?xml version="1.0" encoding="utf-8"?>
<sst xmlns="http://schemas.openxmlformats.org/spreadsheetml/2006/main" count="49" uniqueCount="13">
  <si>
    <r>
      <t>BLA-driven oEPSCs and oIPSCs onto PrL</t>
    </r>
    <r>
      <rPr>
        <vertAlign val="superscript"/>
        <sz val="11"/>
        <color theme="1"/>
        <rFont val="Aptos Narrow"/>
        <family val="2"/>
        <scheme val="minor"/>
      </rPr>
      <t>PAG</t>
    </r>
    <r>
      <rPr>
        <sz val="11"/>
        <color theme="1"/>
        <rFont val="Aptos Narrow"/>
        <family val="2"/>
        <scheme val="minor"/>
      </rPr>
      <t xml:space="preserve"> neurons.</t>
    </r>
  </si>
  <si>
    <t>oEPSC Amplitude (pA) - These are absolute values</t>
  </si>
  <si>
    <t>oIPSC Amplitude (pA)</t>
  </si>
  <si>
    <t>E/I Ratio</t>
  </si>
  <si>
    <t>Female</t>
  </si>
  <si>
    <t>Male</t>
  </si>
  <si>
    <t>Air</t>
  </si>
  <si>
    <t>AIE</t>
  </si>
  <si>
    <t>Saline</t>
  </si>
  <si>
    <t>Carr</t>
  </si>
  <si>
    <t>Mean</t>
  </si>
  <si>
    <t>SEM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</si>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</sst>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E30-41B1-4279-814F-C88D11DA6FA5}">
  <dimension ref="A1:AB30"/>
  <sheetViews>
    <sheetView tabSelected="1" workbookViewId="0">
      <selection sqref="A1:XFD1048576"/>
    </sheetView>
  </sheetViews>
  <sheetFormatPr defaultColWidth="9.140625" defaultRowHeight="15" x14ac:dyDescent="0.25"/>
  <cols>
    <col min="1" max="16384" width="9.140625" style="2"/>
  </cols>
  <sheetData>
    <row r="1" spans="1:28" ht="1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/>
      <c r="B2" s="4" t="s">
        <v>1</v>
      </c>
      <c r="C2" s="4"/>
      <c r="D2" s="4"/>
      <c r="E2" s="4"/>
      <c r="F2" s="4"/>
      <c r="G2" s="4"/>
      <c r="H2" s="4"/>
      <c r="I2" s="4"/>
      <c r="K2" s="4" t="s">
        <v>2</v>
      </c>
      <c r="L2" s="4"/>
      <c r="M2" s="4"/>
      <c r="N2" s="4"/>
      <c r="O2" s="4"/>
      <c r="P2" s="4"/>
      <c r="Q2" s="4"/>
      <c r="R2" s="4"/>
      <c r="T2" s="4" t="s">
        <v>3</v>
      </c>
      <c r="U2" s="4"/>
      <c r="V2" s="4"/>
      <c r="W2" s="4"/>
      <c r="X2" s="4"/>
      <c r="Y2" s="4"/>
      <c r="Z2" s="4"/>
      <c r="AA2" s="4"/>
      <c r="AB2" s="3"/>
    </row>
    <row r="3" spans="1:28" x14ac:dyDescent="0.25">
      <c r="A3" s="3"/>
      <c r="B3" s="5" t="s">
        <v>4</v>
      </c>
      <c r="C3" s="5"/>
      <c r="D3" s="5"/>
      <c r="E3" s="5"/>
      <c r="F3" s="6" t="s">
        <v>5</v>
      </c>
      <c r="G3" s="6"/>
      <c r="H3" s="6"/>
      <c r="I3" s="6"/>
      <c r="K3" s="5" t="s">
        <v>4</v>
      </c>
      <c r="L3" s="5"/>
      <c r="M3" s="5"/>
      <c r="N3" s="5"/>
      <c r="O3" s="6" t="s">
        <v>5</v>
      </c>
      <c r="P3" s="6"/>
      <c r="Q3" s="6"/>
      <c r="R3" s="6"/>
      <c r="T3" s="5" t="s">
        <v>4</v>
      </c>
      <c r="U3" s="5"/>
      <c r="V3" s="5"/>
      <c r="W3" s="5"/>
      <c r="X3" s="6" t="s">
        <v>5</v>
      </c>
      <c r="Y3" s="6"/>
      <c r="Z3" s="6"/>
      <c r="AA3" s="6"/>
      <c r="AB3" s="3"/>
    </row>
    <row r="4" spans="1:28" x14ac:dyDescent="0.25">
      <c r="A4" s="3"/>
      <c r="B4" s="7" t="s">
        <v>6</v>
      </c>
      <c r="C4" s="7"/>
      <c r="D4" s="8" t="s">
        <v>7</v>
      </c>
      <c r="E4" s="8"/>
      <c r="F4" s="7" t="s">
        <v>6</v>
      </c>
      <c r="G4" s="7"/>
      <c r="H4" s="8" t="s">
        <v>7</v>
      </c>
      <c r="I4" s="8"/>
      <c r="K4" s="7" t="s">
        <v>6</v>
      </c>
      <c r="L4" s="7"/>
      <c r="M4" s="8" t="s">
        <v>7</v>
      </c>
      <c r="N4" s="8"/>
      <c r="O4" s="7" t="s">
        <v>6</v>
      </c>
      <c r="P4" s="7"/>
      <c r="Q4" s="8" t="s">
        <v>7</v>
      </c>
      <c r="R4" s="8"/>
      <c r="T4" s="7" t="s">
        <v>6</v>
      </c>
      <c r="U4" s="7"/>
      <c r="V4" s="8" t="s">
        <v>7</v>
      </c>
      <c r="W4" s="8"/>
      <c r="X4" s="7" t="s">
        <v>6</v>
      </c>
      <c r="Y4" s="7"/>
      <c r="Z4" s="8" t="s">
        <v>7</v>
      </c>
      <c r="AA4" s="8"/>
      <c r="AB4" s="3"/>
    </row>
    <row r="5" spans="1:28" x14ac:dyDescent="0.25">
      <c r="A5" s="3"/>
      <c r="B5" s="9" t="s">
        <v>8</v>
      </c>
      <c r="C5" s="10" t="s">
        <v>9</v>
      </c>
      <c r="D5" s="9" t="s">
        <v>8</v>
      </c>
      <c r="E5" s="10" t="s">
        <v>9</v>
      </c>
      <c r="F5" s="9" t="s">
        <v>8</v>
      </c>
      <c r="G5" s="10" t="s">
        <v>9</v>
      </c>
      <c r="H5" s="9" t="s">
        <v>8</v>
      </c>
      <c r="I5" s="10" t="s">
        <v>9</v>
      </c>
      <c r="K5" s="9" t="s">
        <v>8</v>
      </c>
      <c r="L5" s="10" t="s">
        <v>9</v>
      </c>
      <c r="M5" s="9" t="s">
        <v>8</v>
      </c>
      <c r="N5" s="10" t="s">
        <v>9</v>
      </c>
      <c r="O5" s="9" t="s">
        <v>8</v>
      </c>
      <c r="P5" s="10" t="s">
        <v>9</v>
      </c>
      <c r="Q5" s="9" t="s">
        <v>8</v>
      </c>
      <c r="R5" s="10" t="s">
        <v>9</v>
      </c>
      <c r="T5" s="9" t="s">
        <v>8</v>
      </c>
      <c r="U5" s="10" t="s">
        <v>9</v>
      </c>
      <c r="V5" s="9" t="s">
        <v>8</v>
      </c>
      <c r="W5" s="10" t="s">
        <v>9</v>
      </c>
      <c r="X5" s="9" t="s">
        <v>8</v>
      </c>
      <c r="Y5" s="10" t="s">
        <v>9</v>
      </c>
      <c r="Z5" s="9" t="s">
        <v>8</v>
      </c>
      <c r="AA5" s="10" t="s">
        <v>9</v>
      </c>
      <c r="AB5" s="3"/>
    </row>
    <row r="6" spans="1:28" x14ac:dyDescent="0.25">
      <c r="A6" s="3"/>
      <c r="B6" s="2">
        <v>108.866</v>
      </c>
      <c r="C6" s="2">
        <v>310.57600000000002</v>
      </c>
      <c r="D6" s="2">
        <v>381.416</v>
      </c>
      <c r="E6" s="2">
        <v>210.26400000000001</v>
      </c>
      <c r="F6" s="2">
        <v>445.85700000000003</v>
      </c>
      <c r="G6" s="2">
        <v>320.815</v>
      </c>
      <c r="H6" s="2">
        <v>337.09199999999998</v>
      </c>
      <c r="I6" s="2">
        <v>171.62899999999999</v>
      </c>
      <c r="K6" s="2">
        <v>217.44800000000001</v>
      </c>
      <c r="L6" s="2">
        <v>209.44300000000001</v>
      </c>
      <c r="M6" s="2">
        <v>275.053</v>
      </c>
      <c r="N6" s="2">
        <v>76.213499999999996</v>
      </c>
      <c r="O6" s="2">
        <v>430.56900000000002</v>
      </c>
      <c r="P6" s="2">
        <v>401.28500000000003</v>
      </c>
      <c r="Q6" s="2">
        <v>118.015</v>
      </c>
      <c r="R6" s="2">
        <v>138.6</v>
      </c>
      <c r="T6" s="2">
        <f>B6/K6</f>
        <v>0.50065302968985692</v>
      </c>
      <c r="U6" s="2">
        <f t="shared" ref="U6:AA15" si="0">C6/L6</f>
        <v>1.4828664600869927</v>
      </c>
      <c r="V6" s="2">
        <f t="shared" si="0"/>
        <v>1.3867000178147484</v>
      </c>
      <c r="W6" s="2">
        <f t="shared" si="0"/>
        <v>2.7588813005569883</v>
      </c>
      <c r="X6" s="2">
        <f t="shared" si="0"/>
        <v>1.0355065041839984</v>
      </c>
      <c r="Y6" s="2">
        <f t="shared" si="0"/>
        <v>0.79946920517836439</v>
      </c>
      <c r="Z6" s="2">
        <f t="shared" si="0"/>
        <v>2.8563487692242511</v>
      </c>
      <c r="AA6" s="2">
        <f t="shared" si="0"/>
        <v>1.2383044733044732</v>
      </c>
      <c r="AB6" s="3"/>
    </row>
    <row r="7" spans="1:28" x14ac:dyDescent="0.25">
      <c r="A7" s="3"/>
      <c r="B7" s="2">
        <v>295.80599999999998</v>
      </c>
      <c r="C7" s="2">
        <v>230.2</v>
      </c>
      <c r="D7" s="2">
        <v>319.12700000000001</v>
      </c>
      <c r="E7" s="2">
        <v>519.88499999999999</v>
      </c>
      <c r="F7" s="2">
        <v>286.57100000000003</v>
      </c>
      <c r="G7" s="2">
        <v>261.48599999999999</v>
      </c>
      <c r="H7" s="2">
        <v>106.063</v>
      </c>
      <c r="I7" s="2">
        <v>196.81200000000001</v>
      </c>
      <c r="K7" s="2">
        <v>244.02600000000001</v>
      </c>
      <c r="L7" s="2">
        <v>191.84800000000001</v>
      </c>
      <c r="M7" s="2">
        <v>210.72</v>
      </c>
      <c r="N7" s="2">
        <v>298.75</v>
      </c>
      <c r="O7" s="2">
        <v>404.71800000000002</v>
      </c>
      <c r="P7" s="2">
        <v>582.23900000000003</v>
      </c>
      <c r="Q7" s="2">
        <v>52.213099999999997</v>
      </c>
      <c r="R7" s="2">
        <v>171.876</v>
      </c>
      <c r="T7" s="2">
        <f t="shared" ref="T7:T15" si="1">B7/K7</f>
        <v>1.2121905042905263</v>
      </c>
      <c r="U7" s="2">
        <f t="shared" si="0"/>
        <v>1.1999082607063924</v>
      </c>
      <c r="V7" s="2">
        <f t="shared" si="0"/>
        <v>1.5144599468488991</v>
      </c>
      <c r="W7" s="2">
        <f t="shared" si="0"/>
        <v>1.7402008368200836</v>
      </c>
      <c r="X7" s="2">
        <f t="shared" si="0"/>
        <v>0.70807574656921612</v>
      </c>
      <c r="Y7" s="2">
        <f t="shared" si="0"/>
        <v>0.44910423382837628</v>
      </c>
      <c r="Z7" s="2">
        <f t="shared" si="0"/>
        <v>2.0313484546981506</v>
      </c>
      <c r="AA7" s="2">
        <f t="shared" si="0"/>
        <v>1.1450813377085807</v>
      </c>
      <c r="AB7" s="3"/>
    </row>
    <row r="8" spans="1:28" x14ac:dyDescent="0.25">
      <c r="A8" s="3"/>
      <c r="B8" s="2">
        <v>58.118299999999998</v>
      </c>
      <c r="C8" s="2">
        <v>296.38900000000001</v>
      </c>
      <c r="D8" s="2">
        <v>278.89</v>
      </c>
      <c r="E8" s="2">
        <v>104.877</v>
      </c>
      <c r="F8" s="2">
        <v>103.776</v>
      </c>
      <c r="G8" s="2">
        <v>267.81900000000002</v>
      </c>
      <c r="H8" s="2">
        <v>236.3</v>
      </c>
      <c r="I8" s="2">
        <v>236.14599999999999</v>
      </c>
      <c r="K8" s="2">
        <v>66.803200000000004</v>
      </c>
      <c r="L8" s="2">
        <v>269.18299999999999</v>
      </c>
      <c r="M8" s="2">
        <v>116.536</v>
      </c>
      <c r="N8" s="2">
        <v>65.577299999999994</v>
      </c>
      <c r="O8" s="2">
        <v>149.28200000000001</v>
      </c>
      <c r="P8" s="2">
        <v>615.96500000000003</v>
      </c>
      <c r="Q8" s="2">
        <v>246.339</v>
      </c>
      <c r="R8" s="2">
        <v>224.44499999999999</v>
      </c>
      <c r="T8" s="2">
        <f t="shared" si="1"/>
        <v>0.86999275483809146</v>
      </c>
      <c r="U8" s="2">
        <f t="shared" si="0"/>
        <v>1.101068789633818</v>
      </c>
      <c r="V8" s="2">
        <f t="shared" si="0"/>
        <v>2.3931660602732201</v>
      </c>
      <c r="W8" s="2">
        <f t="shared" si="0"/>
        <v>1.5992881683143405</v>
      </c>
      <c r="X8" s="2">
        <f t="shared" si="0"/>
        <v>0.69516753526882002</v>
      </c>
      <c r="Y8" s="2">
        <f t="shared" si="0"/>
        <v>0.4347958082033882</v>
      </c>
      <c r="Z8" s="2">
        <f t="shared" si="0"/>
        <v>0.95924721623453868</v>
      </c>
      <c r="AA8" s="2">
        <f t="shared" si="0"/>
        <v>1.0521330392746553</v>
      </c>
      <c r="AB8" s="3"/>
    </row>
    <row r="9" spans="1:28" x14ac:dyDescent="0.25">
      <c r="A9" s="3"/>
      <c r="B9" s="2">
        <v>384.161</v>
      </c>
      <c r="C9" s="2">
        <v>196.19</v>
      </c>
      <c r="D9" s="2">
        <v>199.63800000000001</v>
      </c>
      <c r="E9" s="2">
        <v>388.97699999999998</v>
      </c>
      <c r="F9" s="2">
        <v>112.306</v>
      </c>
      <c r="G9" s="2">
        <v>204.51900000000001</v>
      </c>
      <c r="H9" s="2">
        <v>136.80500000000001</v>
      </c>
      <c r="I9" s="2">
        <v>179.31399999999999</v>
      </c>
      <c r="K9" s="2">
        <v>624.303</v>
      </c>
      <c r="L9" s="2">
        <v>190.69399999999999</v>
      </c>
      <c r="M9" s="2">
        <v>139.33199999999999</v>
      </c>
      <c r="N9" s="2">
        <v>255.988</v>
      </c>
      <c r="O9" s="2">
        <v>200.49</v>
      </c>
      <c r="P9" s="2">
        <v>491.80700000000002</v>
      </c>
      <c r="Q9" s="2">
        <v>151.32</v>
      </c>
      <c r="R9" s="2">
        <v>187.8</v>
      </c>
      <c r="T9" s="2">
        <f t="shared" si="1"/>
        <v>0.61534383144082283</v>
      </c>
      <c r="U9" s="2">
        <f t="shared" si="0"/>
        <v>1.0288210431371727</v>
      </c>
      <c r="V9" s="2">
        <f t="shared" si="0"/>
        <v>1.4328223236585997</v>
      </c>
      <c r="W9" s="2">
        <f t="shared" si="0"/>
        <v>1.5195126334046907</v>
      </c>
      <c r="X9" s="2">
        <f t="shared" si="0"/>
        <v>0.5601576138460771</v>
      </c>
      <c r="Y9" s="2">
        <f t="shared" si="0"/>
        <v>0.41585215338537274</v>
      </c>
      <c r="Z9" s="2">
        <f t="shared" si="0"/>
        <v>0.90407745175786425</v>
      </c>
      <c r="AA9" s="2">
        <f t="shared" si="0"/>
        <v>0.95481363152289656</v>
      </c>
      <c r="AB9" s="3"/>
    </row>
    <row r="10" spans="1:28" x14ac:dyDescent="0.25">
      <c r="A10" s="3"/>
      <c r="B10" s="2">
        <v>252.27500000000001</v>
      </c>
      <c r="C10" s="2">
        <v>279.94299999999998</v>
      </c>
      <c r="D10" s="2">
        <v>258.36399999999998</v>
      </c>
      <c r="E10" s="2">
        <v>178.69</v>
      </c>
      <c r="F10" s="2">
        <v>177.71299999999999</v>
      </c>
      <c r="G10" s="2">
        <v>264.471</v>
      </c>
      <c r="H10" s="2">
        <v>114.114</v>
      </c>
      <c r="I10" s="2">
        <v>147.00800000000001</v>
      </c>
      <c r="K10" s="2">
        <v>355.57799999999997</v>
      </c>
      <c r="L10" s="2">
        <v>283.48099999999999</v>
      </c>
      <c r="M10" s="2">
        <v>186.68299999999999</v>
      </c>
      <c r="N10" s="2">
        <v>129.69</v>
      </c>
      <c r="O10" s="2">
        <v>361.46899999999999</v>
      </c>
      <c r="P10" s="2">
        <v>1003.36</v>
      </c>
      <c r="Q10" s="2">
        <v>138.04400000000001</v>
      </c>
      <c r="R10" s="2">
        <v>140.34</v>
      </c>
      <c r="T10" s="2">
        <f t="shared" si="1"/>
        <v>0.70947865166011403</v>
      </c>
      <c r="U10" s="2">
        <f t="shared" si="0"/>
        <v>0.9875194457476868</v>
      </c>
      <c r="V10" s="2">
        <f t="shared" si="0"/>
        <v>1.383971759613891</v>
      </c>
      <c r="W10" s="2">
        <f t="shared" si="0"/>
        <v>1.3778240419461794</v>
      </c>
      <c r="X10" s="2">
        <f t="shared" si="0"/>
        <v>0.49164105358965776</v>
      </c>
      <c r="Y10" s="2">
        <f t="shared" si="0"/>
        <v>0.26358535321320364</v>
      </c>
      <c r="Z10" s="2">
        <f t="shared" si="0"/>
        <v>0.82664947408072786</v>
      </c>
      <c r="AA10" s="2">
        <f t="shared" si="0"/>
        <v>1.0475131822716262</v>
      </c>
      <c r="AB10" s="3"/>
    </row>
    <row r="11" spans="1:28" x14ac:dyDescent="0.25">
      <c r="A11" s="3"/>
      <c r="B11" s="2">
        <v>261.12</v>
      </c>
      <c r="C11" s="2">
        <v>141.01900000000001</v>
      </c>
      <c r="D11" s="2">
        <v>308.11700000000002</v>
      </c>
      <c r="E11" s="2">
        <v>143.40899999999999</v>
      </c>
      <c r="F11" s="2">
        <v>64.534599999999998</v>
      </c>
      <c r="G11" s="2">
        <v>161.44499999999999</v>
      </c>
      <c r="H11" s="2">
        <v>501.61599999999999</v>
      </c>
      <c r="I11" s="2">
        <v>195.8</v>
      </c>
      <c r="K11" s="2">
        <v>593.26499999999999</v>
      </c>
      <c r="L11" s="2">
        <v>540.69399999999996</v>
      </c>
      <c r="M11" s="2">
        <v>269.09699999999998</v>
      </c>
      <c r="N11" s="2">
        <v>132.70400000000001</v>
      </c>
      <c r="O11" s="2">
        <v>154.80000000000001</v>
      </c>
      <c r="P11" s="2">
        <v>846.62199999999996</v>
      </c>
      <c r="Q11" s="2">
        <v>547.72699999999998</v>
      </c>
      <c r="R11" s="2">
        <v>192.93600000000001</v>
      </c>
      <c r="T11" s="2">
        <f t="shared" si="1"/>
        <v>0.44014057798791434</v>
      </c>
      <c r="U11" s="2">
        <f t="shared" si="0"/>
        <v>0.2608111057270841</v>
      </c>
      <c r="V11" s="2">
        <f t="shared" si="0"/>
        <v>1.1450034745835147</v>
      </c>
      <c r="W11" s="2">
        <f t="shared" si="0"/>
        <v>1.0806682541596333</v>
      </c>
      <c r="X11" s="2">
        <f t="shared" si="0"/>
        <v>0.41689018087855295</v>
      </c>
      <c r="Y11" s="2">
        <f t="shared" si="0"/>
        <v>0.19069313105494543</v>
      </c>
      <c r="Z11" s="2">
        <f t="shared" si="0"/>
        <v>0.9158138999903237</v>
      </c>
      <c r="AA11" s="2">
        <f t="shared" si="0"/>
        <v>1.0148443007007506</v>
      </c>
      <c r="AB11" s="3"/>
    </row>
    <row r="12" spans="1:28" x14ac:dyDescent="0.25">
      <c r="A12" s="3"/>
      <c r="B12" s="2">
        <v>258.01</v>
      </c>
      <c r="C12" s="2">
        <v>101.545</v>
      </c>
      <c r="D12" s="2">
        <v>273.392</v>
      </c>
      <c r="E12" s="2">
        <v>235.46100000000001</v>
      </c>
      <c r="F12" s="2">
        <v>137.553</v>
      </c>
      <c r="G12" s="2">
        <v>123.06399999999999</v>
      </c>
      <c r="H12" s="2">
        <v>280.15800000000002</v>
      </c>
      <c r="I12" s="2">
        <v>216.72900000000001</v>
      </c>
      <c r="K12" s="2">
        <v>436.53</v>
      </c>
      <c r="L12" s="2">
        <v>511.678</v>
      </c>
      <c r="M12" s="2">
        <v>312.959</v>
      </c>
      <c r="N12" s="2">
        <v>227.43</v>
      </c>
      <c r="O12" s="2">
        <v>365.56400000000002</v>
      </c>
      <c r="P12" s="2">
        <v>623.27</v>
      </c>
      <c r="Q12" s="2">
        <v>299.82799999999997</v>
      </c>
      <c r="R12" s="2">
        <v>221.345</v>
      </c>
      <c r="T12" s="2">
        <f t="shared" si="1"/>
        <v>0.59104757977687672</v>
      </c>
      <c r="U12" s="2">
        <f t="shared" si="0"/>
        <v>0.19845488764418248</v>
      </c>
      <c r="V12" s="2">
        <f t="shared" si="0"/>
        <v>0.87357129847679726</v>
      </c>
      <c r="W12" s="2">
        <f t="shared" si="0"/>
        <v>1.0353119641208284</v>
      </c>
      <c r="X12" s="2">
        <f t="shared" si="0"/>
        <v>0.37627611033909242</v>
      </c>
      <c r="Y12" s="2">
        <f t="shared" si="0"/>
        <v>0.19744893866221702</v>
      </c>
      <c r="Z12" s="2">
        <f t="shared" si="0"/>
        <v>0.93439572021292217</v>
      </c>
      <c r="AA12" s="2">
        <f t="shared" si="0"/>
        <v>0.97914567756217674</v>
      </c>
      <c r="AB12" s="3"/>
    </row>
    <row r="13" spans="1:28" x14ac:dyDescent="0.25">
      <c r="A13" s="3"/>
      <c r="B13" s="2">
        <v>192.40899999999999</v>
      </c>
      <c r="C13" s="2">
        <v>152.62299999999999</v>
      </c>
      <c r="D13" s="2">
        <v>292.584</v>
      </c>
      <c r="E13" s="2">
        <v>239.33600000000001</v>
      </c>
      <c r="F13" s="2">
        <v>302.57900000000001</v>
      </c>
      <c r="G13" s="2">
        <v>91.813999999999993</v>
      </c>
      <c r="H13" s="2">
        <v>108.473</v>
      </c>
      <c r="I13" s="2">
        <v>201.39699999999999</v>
      </c>
      <c r="K13" s="2">
        <v>382.78800000000001</v>
      </c>
      <c r="L13" s="2">
        <v>757.75099999999998</v>
      </c>
      <c r="M13" s="2">
        <v>333.553</v>
      </c>
      <c r="N13" s="2">
        <v>231.42599999999999</v>
      </c>
      <c r="O13" s="2">
        <v>810.774</v>
      </c>
      <c r="P13" s="2">
        <v>464.34100000000001</v>
      </c>
      <c r="Q13" s="2">
        <v>126.14400000000001</v>
      </c>
      <c r="R13" s="2">
        <v>199.452</v>
      </c>
      <c r="T13" s="2">
        <f t="shared" si="1"/>
        <v>0.50265159827371808</v>
      </c>
      <c r="U13" s="2">
        <f t="shared" si="0"/>
        <v>0.20141576850442955</v>
      </c>
      <c r="V13" s="2">
        <f t="shared" si="0"/>
        <v>0.87717394237197688</v>
      </c>
      <c r="W13" s="2">
        <f t="shared" si="0"/>
        <v>1.0341793921167026</v>
      </c>
      <c r="X13" s="2">
        <f t="shared" si="0"/>
        <v>0.37319770984269351</v>
      </c>
      <c r="Y13" s="2">
        <f t="shared" si="0"/>
        <v>0.19772968572665345</v>
      </c>
      <c r="Z13" s="2">
        <f t="shared" si="0"/>
        <v>0.85991406646372393</v>
      </c>
      <c r="AA13" s="2">
        <f t="shared" si="0"/>
        <v>1.0097517197120109</v>
      </c>
      <c r="AB13" s="3"/>
    </row>
    <row r="14" spans="1:28" x14ac:dyDescent="0.25">
      <c r="A14" s="3"/>
      <c r="B14" s="2">
        <v>273.43099999999998</v>
      </c>
      <c r="C14" s="2">
        <v>215.036</v>
      </c>
      <c r="D14" s="2">
        <v>185.24100000000001</v>
      </c>
      <c r="E14" s="2">
        <v>524.351</v>
      </c>
      <c r="F14" s="2">
        <v>124.715</v>
      </c>
      <c r="G14" s="2">
        <v>236.303</v>
      </c>
      <c r="I14" s="2">
        <v>186.07900000000001</v>
      </c>
      <c r="K14" s="2">
        <v>349.62299999999999</v>
      </c>
      <c r="L14" s="2">
        <v>923.00099999999998</v>
      </c>
      <c r="M14" s="2">
        <v>193.423</v>
      </c>
      <c r="N14" s="2">
        <v>561.923</v>
      </c>
      <c r="O14" s="2">
        <v>290.76400000000001</v>
      </c>
      <c r="P14" s="2">
        <v>916.26700000000005</v>
      </c>
      <c r="R14" s="2">
        <v>186.66800000000001</v>
      </c>
      <c r="T14" s="2">
        <f t="shared" si="1"/>
        <v>0.78207383381528095</v>
      </c>
      <c r="U14" s="2">
        <f t="shared" si="0"/>
        <v>0.2329748288463393</v>
      </c>
      <c r="V14" s="2">
        <f t="shared" si="0"/>
        <v>0.95769892928969158</v>
      </c>
      <c r="W14" s="2">
        <f t="shared" si="0"/>
        <v>0.93313674649373668</v>
      </c>
      <c r="X14" s="2">
        <f t="shared" si="0"/>
        <v>0.42892173721643667</v>
      </c>
      <c r="Y14" s="2">
        <f t="shared" si="0"/>
        <v>0.2578975342340169</v>
      </c>
      <c r="AA14" s="2">
        <f t="shared" si="0"/>
        <v>0.99684466539524719</v>
      </c>
      <c r="AB14" s="3"/>
    </row>
    <row r="15" spans="1:28" x14ac:dyDescent="0.25">
      <c r="A15" s="3"/>
      <c r="B15" s="2">
        <v>272.73899999999998</v>
      </c>
      <c r="C15" s="2">
        <v>104.017</v>
      </c>
      <c r="E15" s="2">
        <v>311.654</v>
      </c>
      <c r="F15" s="2">
        <v>252.29400000000001</v>
      </c>
      <c r="G15" s="2">
        <v>122.973</v>
      </c>
      <c r="I15" s="2">
        <v>207.44300000000001</v>
      </c>
      <c r="K15" s="2">
        <v>379.96300000000002</v>
      </c>
      <c r="L15" s="2">
        <v>550.08299999999997</v>
      </c>
      <c r="N15" s="2">
        <v>341.24799999999999</v>
      </c>
      <c r="O15" s="2">
        <v>590.40300000000002</v>
      </c>
      <c r="P15" s="2">
        <v>436.96300000000002</v>
      </c>
      <c r="R15" s="2">
        <v>198.18700000000001</v>
      </c>
      <c r="T15" s="2">
        <f t="shared" si="1"/>
        <v>0.71780410197835043</v>
      </c>
      <c r="U15" s="2">
        <f t="shared" si="0"/>
        <v>0.1890932822864913</v>
      </c>
      <c r="W15" s="2">
        <f t="shared" si="0"/>
        <v>0.91327714741185295</v>
      </c>
      <c r="X15" s="2">
        <f t="shared" si="0"/>
        <v>0.42732506440516055</v>
      </c>
      <c r="Y15" s="2">
        <f t="shared" si="0"/>
        <v>0.28142657387467584</v>
      </c>
      <c r="AA15" s="2">
        <f t="shared" si="0"/>
        <v>1.046703366012907</v>
      </c>
      <c r="AB15" s="3"/>
    </row>
    <row r="17" spans="1:27" x14ac:dyDescent="0.25">
      <c r="A17" s="2" t="s">
        <v>10</v>
      </c>
      <c r="B17" s="2">
        <f>AVERAGE(B6:B15)</f>
        <v>235.69353000000001</v>
      </c>
      <c r="C17" s="2">
        <f t="shared" ref="C17:I17" si="2">AVERAGE(C6:C15)</f>
        <v>202.75380000000001</v>
      </c>
      <c r="D17" s="2">
        <f t="shared" si="2"/>
        <v>277.41877777777773</v>
      </c>
      <c r="E17" s="2">
        <f t="shared" si="2"/>
        <v>285.69040000000001</v>
      </c>
      <c r="F17" s="2">
        <f t="shared" si="2"/>
        <v>200.78986000000003</v>
      </c>
      <c r="G17" s="2">
        <f t="shared" si="2"/>
        <v>205.47089999999997</v>
      </c>
      <c r="H17" s="2">
        <f t="shared" si="2"/>
        <v>227.57762500000001</v>
      </c>
      <c r="I17" s="2">
        <f t="shared" si="2"/>
        <v>193.8357</v>
      </c>
      <c r="K17" s="2">
        <f>AVERAGE(K6:K15)</f>
        <v>365.03272000000004</v>
      </c>
      <c r="L17" s="2">
        <f t="shared" ref="L17:R17" si="3">AVERAGE(L6:L15)</f>
        <v>442.78559999999999</v>
      </c>
      <c r="M17" s="2">
        <f t="shared" si="3"/>
        <v>226.37288888888889</v>
      </c>
      <c r="N17" s="2">
        <f t="shared" si="3"/>
        <v>232.09497999999999</v>
      </c>
      <c r="O17" s="2">
        <f t="shared" si="3"/>
        <v>375.88330000000008</v>
      </c>
      <c r="P17" s="2">
        <f t="shared" si="3"/>
        <v>638.21190000000001</v>
      </c>
      <c r="Q17" s="2">
        <f t="shared" si="3"/>
        <v>209.95376249999998</v>
      </c>
      <c r="R17" s="2">
        <f t="shared" si="3"/>
        <v>186.16489999999999</v>
      </c>
      <c r="T17" s="2">
        <f>AVERAGE(T6:T15)</f>
        <v>0.69413764637515518</v>
      </c>
      <c r="U17" s="2">
        <f t="shared" ref="U17:AA17" si="4">AVERAGE(U6:U15)</f>
        <v>0.68829338723205902</v>
      </c>
      <c r="V17" s="2">
        <f t="shared" si="4"/>
        <v>1.3293964169923709</v>
      </c>
      <c r="W17" s="2">
        <f t="shared" si="4"/>
        <v>1.3992280485345037</v>
      </c>
      <c r="X17" s="2">
        <f t="shared" si="4"/>
        <v>0.55131592561397058</v>
      </c>
      <c r="Y17" s="2">
        <f t="shared" si="4"/>
        <v>0.34880026173612139</v>
      </c>
      <c r="Z17" s="2">
        <f t="shared" si="4"/>
        <v>1.2859743815828129</v>
      </c>
      <c r="AA17" s="2">
        <f t="shared" si="4"/>
        <v>1.0485135393465324</v>
      </c>
    </row>
    <row r="18" spans="1:27" x14ac:dyDescent="0.25">
      <c r="A18" s="2" t="s">
        <v>11</v>
      </c>
      <c r="B18" s="2">
        <f>_xlfn.STDEV.S(B6:B15)/SQRT(B19)</f>
        <v>29.695452842570745</v>
      </c>
      <c r="C18" s="2">
        <f t="shared" ref="C18:I18" si="5">_xlfn.STDEV.S(C6:C15)/SQRT(C19)</f>
        <v>24.407430426363568</v>
      </c>
      <c r="D18" s="2">
        <f t="shared" si="5"/>
        <v>19.949735079539995</v>
      </c>
      <c r="E18" s="2">
        <f t="shared" si="5"/>
        <v>46.89179693393433</v>
      </c>
      <c r="F18" s="2">
        <f t="shared" si="5"/>
        <v>37.498950680276657</v>
      </c>
      <c r="G18" s="2">
        <f t="shared" si="5"/>
        <v>24.316146023875696</v>
      </c>
      <c r="H18" s="2">
        <f t="shared" si="5"/>
        <v>49.999390067328918</v>
      </c>
      <c r="I18" s="2">
        <f t="shared" si="5"/>
        <v>7.836049568855187</v>
      </c>
      <c r="K18" s="2">
        <f>_xlfn.STDEV.S(K6:K15)/SQRT(K19)</f>
        <v>52.773378143851595</v>
      </c>
      <c r="L18" s="2">
        <f t="shared" ref="L18:R18" si="6">_xlfn.STDEV.S(L6:L15)/SQRT(L19)</f>
        <v>81.113050352674733</v>
      </c>
      <c r="M18" s="2">
        <f t="shared" si="6"/>
        <v>25.200883921581241</v>
      </c>
      <c r="N18" s="2">
        <f t="shared" si="6"/>
        <v>46.919482167093214</v>
      </c>
      <c r="O18" s="2">
        <f t="shared" si="6"/>
        <v>64.76615439479167</v>
      </c>
      <c r="P18" s="2">
        <f t="shared" si="6"/>
        <v>67.184212276306141</v>
      </c>
      <c r="Q18" s="2">
        <f t="shared" si="6"/>
        <v>55.494511478832436</v>
      </c>
      <c r="R18" s="2">
        <f t="shared" si="6"/>
        <v>9.2131377806671431</v>
      </c>
      <c r="T18" s="2">
        <f>_xlfn.STDEV.S(T6:T15)/SQRT(T19)</f>
        <v>7.1746912032357057E-2</v>
      </c>
      <c r="U18" s="2">
        <f t="shared" ref="U18:AA18" si="7">_xlfn.STDEV.S(U6:U15)/SQRT(U19)</f>
        <v>0.16279583003499459</v>
      </c>
      <c r="V18" s="2">
        <f t="shared" si="7"/>
        <v>0.15666910182966617</v>
      </c>
      <c r="W18" s="2">
        <f t="shared" si="7"/>
        <v>0.17765244262159957</v>
      </c>
      <c r="X18" s="2">
        <f t="shared" si="7"/>
        <v>6.617620391630992E-2</v>
      </c>
      <c r="Y18" s="2">
        <f t="shared" si="7"/>
        <v>5.9240196620670149E-2</v>
      </c>
      <c r="Z18" s="2">
        <f t="shared" si="7"/>
        <v>0.26482430941008578</v>
      </c>
      <c r="AA18" s="2">
        <f t="shared" si="7"/>
        <v>2.6720915303076381E-2</v>
      </c>
    </row>
    <row r="19" spans="1:27" x14ac:dyDescent="0.25">
      <c r="A19" s="2" t="s">
        <v>12</v>
      </c>
      <c r="B19" s="2">
        <f>COUNT(B6:B15)</f>
        <v>10</v>
      </c>
      <c r="C19" s="2">
        <f t="shared" ref="C19:I19" si="8">COUNT(C6:C15)</f>
        <v>10</v>
      </c>
      <c r="D19" s="2">
        <f t="shared" si="8"/>
        <v>9</v>
      </c>
      <c r="E19" s="2">
        <f t="shared" si="8"/>
        <v>10</v>
      </c>
      <c r="F19" s="2">
        <f t="shared" si="8"/>
        <v>10</v>
      </c>
      <c r="G19" s="2">
        <f t="shared" si="8"/>
        <v>10</v>
      </c>
      <c r="H19" s="2">
        <f t="shared" si="8"/>
        <v>8</v>
      </c>
      <c r="I19" s="2">
        <f t="shared" si="8"/>
        <v>10</v>
      </c>
      <c r="K19" s="2">
        <f>COUNT(K6:K15)</f>
        <v>10</v>
      </c>
      <c r="L19" s="2">
        <f t="shared" ref="L19:R19" si="9">COUNT(L6:L15)</f>
        <v>10</v>
      </c>
      <c r="M19" s="2">
        <f t="shared" si="9"/>
        <v>9</v>
      </c>
      <c r="N19" s="2">
        <f t="shared" si="9"/>
        <v>10</v>
      </c>
      <c r="O19" s="2">
        <f t="shared" si="9"/>
        <v>10</v>
      </c>
      <c r="P19" s="2">
        <f t="shared" si="9"/>
        <v>10</v>
      </c>
      <c r="Q19" s="2">
        <f t="shared" si="9"/>
        <v>8</v>
      </c>
      <c r="R19" s="2">
        <f t="shared" si="9"/>
        <v>10</v>
      </c>
      <c r="T19" s="2">
        <f>COUNT(T6:T15)</f>
        <v>10</v>
      </c>
      <c r="U19" s="2">
        <f t="shared" ref="U19:AA19" si="10">COUNT(U6:U15)</f>
        <v>10</v>
      </c>
      <c r="V19" s="2">
        <f t="shared" si="10"/>
        <v>9</v>
      </c>
      <c r="W19" s="2">
        <f t="shared" si="10"/>
        <v>10</v>
      </c>
      <c r="X19" s="2">
        <f t="shared" si="10"/>
        <v>10</v>
      </c>
      <c r="Y19" s="2">
        <f t="shared" si="10"/>
        <v>10</v>
      </c>
      <c r="Z19" s="2">
        <f t="shared" si="10"/>
        <v>8</v>
      </c>
      <c r="AA19" s="2">
        <f t="shared" si="10"/>
        <v>10</v>
      </c>
    </row>
    <row r="21" spans="1:27" x14ac:dyDescent="0.25">
      <c r="C21" s="11"/>
    </row>
    <row r="22" spans="1:27" x14ac:dyDescent="0.25">
      <c r="C22" s="11"/>
    </row>
    <row r="23" spans="1:27" x14ac:dyDescent="0.25">
      <c r="C23" s="11"/>
    </row>
    <row r="24" spans="1:27" x14ac:dyDescent="0.25">
      <c r="C24" s="11"/>
    </row>
    <row r="25" spans="1:27" x14ac:dyDescent="0.25">
      <c r="C25" s="11"/>
      <c r="L25" s="11"/>
      <c r="U25" s="11"/>
    </row>
    <row r="26" spans="1:27" x14ac:dyDescent="0.25">
      <c r="C26" s="11"/>
    </row>
    <row r="27" spans="1:27" x14ac:dyDescent="0.25">
      <c r="C27" s="11"/>
    </row>
    <row r="28" spans="1:27" x14ac:dyDescent="0.25">
      <c r="C28" s="11"/>
    </row>
    <row r="29" spans="1:27" x14ac:dyDescent="0.25">
      <c r="C29" s="11"/>
    </row>
    <row r="30" spans="1:27" x14ac:dyDescent="0.25">
      <c r="C30" s="11"/>
    </row>
  </sheetData>
  <mergeCells count="22">
    <mergeCell ref="O4:P4"/>
    <mergeCell ref="Q4:R4"/>
    <mergeCell ref="T4:U4"/>
    <mergeCell ref="V4:W4"/>
    <mergeCell ref="X4:Y4"/>
    <mergeCell ref="Z4:AA4"/>
    <mergeCell ref="B4:C4"/>
    <mergeCell ref="D4:E4"/>
    <mergeCell ref="F4:G4"/>
    <mergeCell ref="H4:I4"/>
    <mergeCell ref="K4:L4"/>
    <mergeCell ref="M4:N4"/>
    <mergeCell ref="A1:AB1"/>
    <mergeCell ref="B2:I2"/>
    <mergeCell ref="K2:R2"/>
    <mergeCell ref="T2:AA2"/>
    <mergeCell ref="B3:E3"/>
    <mergeCell ref="F3:I3"/>
    <mergeCell ref="K3:N3"/>
    <mergeCell ref="O3:R3"/>
    <mergeCell ref="T3:W3"/>
    <mergeCell ref="X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2025-04-08T17:12:27Z</dcterms:created>
  <dcterms:modified xsi:type="dcterms:W3CDTF">2025-04-08T17:12:55Z</dcterms:modified>
</cp:coreProperties>
</file>