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sthyme/My Drive/ScientificPaperDrafts/2023_MicroexonScreen/"/>
    </mc:Choice>
  </mc:AlternateContent>
  <xr:revisionPtr revIDLastSave="0" documentId="13_ncr:1_{3122DA67-422B-B14A-A52C-7D960E0B7AC2}" xr6:coauthVersionLast="47" xr6:coauthVersionMax="47" xr10:uidLastSave="{00000000-0000-0000-0000-000000000000}"/>
  <bookViews>
    <workbookView xWindow="16680" yWindow="500" windowWidth="31820" windowHeight="22780" xr2:uid="{7CE059E1-BA97-304B-9351-EABA5B246EAA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5" i="1" l="1"/>
  <c r="K94" i="1"/>
  <c r="K91" i="1"/>
  <c r="K89" i="1"/>
  <c r="K85" i="1"/>
  <c r="K84" i="1"/>
  <c r="K83" i="1"/>
  <c r="K79" i="1"/>
  <c r="K78" i="1"/>
  <c r="K76" i="1"/>
  <c r="K75" i="1"/>
  <c r="K74" i="1"/>
  <c r="K73" i="1"/>
  <c r="K66" i="1"/>
  <c r="K65" i="1"/>
  <c r="K63" i="1"/>
  <c r="K62" i="1"/>
  <c r="K60" i="1"/>
  <c r="K59" i="1"/>
  <c r="K58" i="1"/>
  <c r="K57" i="1"/>
  <c r="K54" i="1"/>
  <c r="K52" i="1"/>
  <c r="K48" i="1"/>
  <c r="K41" i="1"/>
  <c r="K40" i="1"/>
  <c r="K39" i="1"/>
  <c r="K36" i="1"/>
  <c r="K35" i="1"/>
  <c r="K34" i="1"/>
  <c r="K31" i="1"/>
  <c r="K30" i="1"/>
  <c r="K25" i="1"/>
  <c r="K24" i="1"/>
  <c r="K20" i="1"/>
  <c r="K19" i="1"/>
  <c r="K18" i="1"/>
  <c r="K17" i="1"/>
  <c r="K16" i="1"/>
  <c r="K15" i="1"/>
  <c r="K9" i="1"/>
  <c r="K8" i="1"/>
  <c r="K6" i="1"/>
</calcChain>
</file>

<file path=xl/sharedStrings.xml><?xml version="1.0" encoding="utf-8"?>
<sst xmlns="http://schemas.openxmlformats.org/spreadsheetml/2006/main" count="1208" uniqueCount="880">
  <si>
    <t>Identifier</t>
  </si>
  <si>
    <t>Zebrafish gene</t>
  </si>
  <si>
    <t>Mouse gene</t>
  </si>
  <si>
    <t>Zebrafish coordinates (GRCz11)</t>
  </si>
  <si>
    <t>Mouse coordinates (GRCm38)</t>
  </si>
  <si>
    <t>Ensembl annotations (GRCz11)</t>
  </si>
  <si>
    <t>Ensembl exon # or intron w/ microexon</t>
  </si>
  <si>
    <t>Zebrafish / Mouse microexon DNA length</t>
  </si>
  <si>
    <t>Zebrafish / mouse microexon DNA sequence</t>
  </si>
  <si>
    <t>Zebrafish / mouse microexon protein sequence</t>
  </si>
  <si>
    <t>abi2a</t>
  </si>
  <si>
    <t>Abi2</t>
  </si>
  <si>
    <t>ENSDART00000141314.3</t>
  </si>
  <si>
    <t>int 3-4</t>
  </si>
  <si>
    <t>18 / 18</t>
  </si>
  <si>
    <t>abi2b</t>
  </si>
  <si>
    <t>ENSDART00000151037.3</t>
  </si>
  <si>
    <t>adgrl2a-1</t>
  </si>
  <si>
    <t>adgrl2a</t>
  </si>
  <si>
    <t>Adgrl2</t>
  </si>
  <si>
    <t>ENSDART00000193223.1</t>
  </si>
  <si>
    <t>int 17-18</t>
  </si>
  <si>
    <t>27 / 27</t>
  </si>
  <si>
    <t>adgrl2a-2</t>
  </si>
  <si>
    <t>15 / 12</t>
  </si>
  <si>
    <t>adgrl2b-2</t>
  </si>
  <si>
    <t>adgrl2b</t>
  </si>
  <si>
    <t>ENSDART00000086761.6</t>
  </si>
  <si>
    <t>ap1g1</t>
  </si>
  <si>
    <t>Ap1g1</t>
  </si>
  <si>
    <t>ENSDART00000170714.3</t>
  </si>
  <si>
    <t>int 6-7</t>
  </si>
  <si>
    <t>9 / 9</t>
  </si>
  <si>
    <t>arhgap21a</t>
  </si>
  <si>
    <t>Arhgap21</t>
  </si>
  <si>
    <t>ENSDART00000167391.2</t>
  </si>
  <si>
    <t>24 / 30</t>
  </si>
  <si>
    <t>cacnb3b</t>
  </si>
  <si>
    <t>Cacnb1</t>
  </si>
  <si>
    <t xml:space="preserve">ENSDART00000115141.5	</t>
  </si>
  <si>
    <t>20 / 20</t>
  </si>
  <si>
    <t>cacnb4a</t>
  </si>
  <si>
    <t>Cacnb4</t>
  </si>
  <si>
    <t xml:space="preserve">ENSDART00000017833.9	</t>
  </si>
  <si>
    <t>camta1a</t>
  </si>
  <si>
    <t>Camta1</t>
  </si>
  <si>
    <t>ENSDART00000146633.4</t>
  </si>
  <si>
    <t>int 16-17</t>
  </si>
  <si>
    <t>21 / 21</t>
  </si>
  <si>
    <t>camta1b</t>
  </si>
  <si>
    <t>ENSDART00000046663.8</t>
  </si>
  <si>
    <t>caska</t>
  </si>
  <si>
    <t>Cask</t>
  </si>
  <si>
    <t>ENSDART00000100849.5</t>
  </si>
  <si>
    <t>int 10-11</t>
  </si>
  <si>
    <t>ckap5</t>
  </si>
  <si>
    <t>Ckap5</t>
  </si>
  <si>
    <t>ENSDART00000165116.2</t>
  </si>
  <si>
    <t>int 34-35</t>
  </si>
  <si>
    <t>24 / 24</t>
  </si>
  <si>
    <t>clasp2</t>
  </si>
  <si>
    <t>Clasp2</t>
  </si>
  <si>
    <t>ENSDART00000136873.3</t>
  </si>
  <si>
    <t>int 19-20</t>
  </si>
  <si>
    <t>clec16a</t>
  </si>
  <si>
    <t>Clec16a</t>
  </si>
  <si>
    <t>ENSDART00000156150.3</t>
  </si>
  <si>
    <t>int 4-5</t>
  </si>
  <si>
    <t>6 / 6</t>
  </si>
  <si>
    <t>cpeb4a</t>
  </si>
  <si>
    <t>Cpeb4</t>
  </si>
  <si>
    <t>ENSDART00000186611.1</t>
  </si>
  <si>
    <t>cpeb4b</t>
  </si>
  <si>
    <t>Cpeb2</t>
  </si>
  <si>
    <t>ENSDART00000159290.2</t>
  </si>
  <si>
    <t>csnk1g1</t>
  </si>
  <si>
    <t>Csnk1g1</t>
  </si>
  <si>
    <t xml:space="preserve">ENSDART00000188268.1	</t>
  </si>
  <si>
    <t>int 11-12</t>
  </si>
  <si>
    <t>dclk2a</t>
  </si>
  <si>
    <t>Dclk2</t>
  </si>
  <si>
    <t>ENSDART00000192580.1</t>
  </si>
  <si>
    <t>13 / 13</t>
  </si>
  <si>
    <t>dctn1b</t>
  </si>
  <si>
    <t>Dctn1</t>
  </si>
  <si>
    <t>ENSDART00000102411.5</t>
  </si>
  <si>
    <t>dctn4</t>
  </si>
  <si>
    <t>Dctn4</t>
  </si>
  <si>
    <t>ENSDART00000167713.2</t>
  </si>
  <si>
    <t>dip2a</t>
  </si>
  <si>
    <t>Dip2a</t>
  </si>
  <si>
    <t>ENSDART00000181318.1</t>
  </si>
  <si>
    <t>int 31-32</t>
  </si>
  <si>
    <t>30 / 30</t>
  </si>
  <si>
    <t>dip2ca</t>
  </si>
  <si>
    <t xml:space="preserve">ENSDART00000089541.6	</t>
  </si>
  <si>
    <t>dip2cb</t>
  </si>
  <si>
    <t>ENSDART00000025997.10</t>
  </si>
  <si>
    <t>int 32-33</t>
  </si>
  <si>
    <t>dock4</t>
  </si>
  <si>
    <t>Dock4</t>
  </si>
  <si>
    <t>ENSDART00000152011.3</t>
  </si>
  <si>
    <t>dock4b</t>
  </si>
  <si>
    <t>ENSDART00000165179.2</t>
  </si>
  <si>
    <t>dock7</t>
  </si>
  <si>
    <t>Dock7</t>
  </si>
  <si>
    <t>ENSDART00000042134.8</t>
  </si>
  <si>
    <t>int 42-43</t>
  </si>
  <si>
    <t>15 / 15</t>
  </si>
  <si>
    <t>dop1a</t>
  </si>
  <si>
    <t>Dop1a</t>
  </si>
  <si>
    <t>ENSDART00000166617.2</t>
  </si>
  <si>
    <t>eif4g3b</t>
  </si>
  <si>
    <t>Eif4g3</t>
  </si>
  <si>
    <t>ENSDART00000145172.3</t>
  </si>
  <si>
    <t>int 5-6</t>
  </si>
  <si>
    <t>eprs1</t>
  </si>
  <si>
    <t xml:space="preserve">ENSDART00000075743.7	</t>
  </si>
  <si>
    <t>int 12-13</t>
  </si>
  <si>
    <t>ergic3</t>
  </si>
  <si>
    <t>Ergic3</t>
  </si>
  <si>
    <t>ENSDART00000055511.4</t>
  </si>
  <si>
    <t>fnbp1b</t>
  </si>
  <si>
    <t>Fnbp1</t>
  </si>
  <si>
    <t xml:space="preserve">ENSDART00000184006.1	</t>
  </si>
  <si>
    <t>frya</t>
  </si>
  <si>
    <t>Fry</t>
  </si>
  <si>
    <t>ENSDART00000155902.3</t>
  </si>
  <si>
    <t>fryb</t>
  </si>
  <si>
    <t>ENSDART00000142881.3</t>
  </si>
  <si>
    <t>int 58-59</t>
  </si>
  <si>
    <t>fryl-1</t>
  </si>
  <si>
    <t>fryl</t>
  </si>
  <si>
    <t>Fryl</t>
  </si>
  <si>
    <t xml:space="preserve">ENSDART00000132248.3	</t>
  </si>
  <si>
    <t>int 57-58</t>
  </si>
  <si>
    <t>fryl-2</t>
  </si>
  <si>
    <t>int 44-45</t>
  </si>
  <si>
    <t>fsd1l</t>
  </si>
  <si>
    <t>Fsd1l</t>
  </si>
  <si>
    <t xml:space="preserve">ENSDART00000143482.2	</t>
  </si>
  <si>
    <t>23 / 23</t>
  </si>
  <si>
    <t>gpc6a</t>
  </si>
  <si>
    <t>Gpc6</t>
  </si>
  <si>
    <t>ENSDART00000126093.3</t>
  </si>
  <si>
    <t>kcnma1a</t>
  </si>
  <si>
    <t>Kcnma1</t>
  </si>
  <si>
    <t>ENSDART00000122557.3</t>
  </si>
  <si>
    <t>12 / 9</t>
  </si>
  <si>
    <t>kcnq5a</t>
  </si>
  <si>
    <t>Kcnq5</t>
  </si>
  <si>
    <t>ENSDART00000102232.5</t>
  </si>
  <si>
    <t>kif1b</t>
  </si>
  <si>
    <t>Kif1b</t>
  </si>
  <si>
    <t>ENSDART00000050915.6</t>
  </si>
  <si>
    <t>int 9-10</t>
  </si>
  <si>
    <t>l1cama</t>
  </si>
  <si>
    <t>L1cam</t>
  </si>
  <si>
    <t xml:space="preserve">ENSDART00000020296.7	</t>
  </si>
  <si>
    <t>12 / 12</t>
  </si>
  <si>
    <t>macf1a</t>
  </si>
  <si>
    <t>Macf1</t>
  </si>
  <si>
    <t>ENSDART00000146394.4</t>
  </si>
  <si>
    <t>mapk8ip3</t>
  </si>
  <si>
    <t>Mapk8ip3</t>
  </si>
  <si>
    <t>ENSDART00000139206.4</t>
  </si>
  <si>
    <t>meaf6</t>
  </si>
  <si>
    <t>Meaf6</t>
  </si>
  <si>
    <t>ENSDART00000172204.2</t>
  </si>
  <si>
    <t>med23</t>
  </si>
  <si>
    <t>Med23</t>
  </si>
  <si>
    <t>ENSDART00000141595.3</t>
  </si>
  <si>
    <t>mef2ca</t>
  </si>
  <si>
    <t>Mef2c</t>
  </si>
  <si>
    <t xml:space="preserve">ENSDART00000099134.5	</t>
  </si>
  <si>
    <t>int 8-9</t>
  </si>
  <si>
    <t>mink1</t>
  </si>
  <si>
    <t>Mink1</t>
  </si>
  <si>
    <t>ENSDART00000188573.1</t>
  </si>
  <si>
    <t>mon2</t>
  </si>
  <si>
    <t>Mon2</t>
  </si>
  <si>
    <t>ENSDART00000163553.2</t>
  </si>
  <si>
    <t>int 26-27</t>
  </si>
  <si>
    <t>mroh1</t>
  </si>
  <si>
    <t>Mroh1</t>
  </si>
  <si>
    <t xml:space="preserve">ENSDART00000178298.2	</t>
  </si>
  <si>
    <t>nav3</t>
  </si>
  <si>
    <t>Nav1</t>
  </si>
  <si>
    <t>ENSDART00000005847.9</t>
  </si>
  <si>
    <t>int 20-21</t>
  </si>
  <si>
    <t>nckap1</t>
  </si>
  <si>
    <t>Nckap1</t>
  </si>
  <si>
    <t>ENSDART00000190578.1</t>
  </si>
  <si>
    <t>necab2</t>
  </si>
  <si>
    <t>Necab2</t>
  </si>
  <si>
    <t xml:space="preserve">ENSDART00000140161.3	</t>
  </si>
  <si>
    <t>26 / 26</t>
  </si>
  <si>
    <t>nptna</t>
  </si>
  <si>
    <t>Nptn</t>
  </si>
  <si>
    <t>ENSDART00000166889.3</t>
  </si>
  <si>
    <t>22 / 22</t>
  </si>
  <si>
    <t>nrg1</t>
  </si>
  <si>
    <t>Nrg1</t>
  </si>
  <si>
    <t>ENSDART00000163702.2</t>
  </si>
  <si>
    <t>nrg2a</t>
  </si>
  <si>
    <t>Nrg2</t>
  </si>
  <si>
    <t xml:space="preserve">ENSDART00000128237.3	</t>
  </si>
  <si>
    <t>nrg2b</t>
  </si>
  <si>
    <t xml:space="preserve">ENSDART00000129055.3	</t>
  </si>
  <si>
    <t>nrxn1a</t>
  </si>
  <si>
    <t>ENSDART00000191648.1</t>
  </si>
  <si>
    <t>plch1</t>
  </si>
  <si>
    <t>Plch1</t>
  </si>
  <si>
    <t>ENSDART00000079341.5</t>
  </si>
  <si>
    <t>int 22-23</t>
  </si>
  <si>
    <t>28 / 23</t>
  </si>
  <si>
    <t>pleca</t>
  </si>
  <si>
    <t>Plec</t>
  </si>
  <si>
    <t>ENSDART00000175106.2</t>
  </si>
  <si>
    <t>ppfia2</t>
  </si>
  <si>
    <t>Ppfia1</t>
  </si>
  <si>
    <t xml:space="preserve">ENSDART00000142140.2	</t>
  </si>
  <si>
    <t>ppfia4</t>
  </si>
  <si>
    <t>Ppfia4</t>
  </si>
  <si>
    <t>ENSDART00000112567.4</t>
  </si>
  <si>
    <t>ppp6r3</t>
  </si>
  <si>
    <t>Ppp6r3</t>
  </si>
  <si>
    <t>ENSDART00000181722.1</t>
  </si>
  <si>
    <t>aGTGTTGAAATCGTATcg              aGTGTTGAAGTCCTACcg</t>
  </si>
  <si>
    <t>ptk2ab-1</t>
  </si>
  <si>
    <t>ptk2ab</t>
  </si>
  <si>
    <t>Ptk2</t>
  </si>
  <si>
    <t>ENSDART00000191106.1</t>
  </si>
  <si>
    <t>ptk2ab-2</t>
  </si>
  <si>
    <t xml:space="preserve">ENSDART00000191106.1	</t>
  </si>
  <si>
    <t>ptprd-1</t>
  </si>
  <si>
    <t>ptprd</t>
  </si>
  <si>
    <t>Ptprd</t>
  </si>
  <si>
    <t>ENSDART00000193746.1</t>
  </si>
  <si>
    <t>ptprd-2</t>
  </si>
  <si>
    <t>ptprfa</t>
  </si>
  <si>
    <t>Ptprf</t>
  </si>
  <si>
    <t>ENSDART00000171014.2</t>
  </si>
  <si>
    <t>ptprfb</t>
  </si>
  <si>
    <t xml:space="preserve">ENSDART00000190089.1	</t>
  </si>
  <si>
    <t>ptprk</t>
  </si>
  <si>
    <t>Ptprk</t>
  </si>
  <si>
    <t xml:space="preserve">ENSDART00000179193.2	</t>
  </si>
  <si>
    <t>ptprsa</t>
  </si>
  <si>
    <t>Ptprs</t>
  </si>
  <si>
    <t xml:space="preserve">ENSDART00000083308.6	</t>
  </si>
  <si>
    <t>ptprua</t>
  </si>
  <si>
    <t>Ptpru</t>
  </si>
  <si>
    <t xml:space="preserve">ENSDART00000189521.1	</t>
  </si>
  <si>
    <t>ptprub</t>
  </si>
  <si>
    <t>ENSDART00000174713.2</t>
  </si>
  <si>
    <t>pus7</t>
  </si>
  <si>
    <t>Pus7</t>
  </si>
  <si>
    <t>ENSDART00000165507.2</t>
  </si>
  <si>
    <t>rapgef2</t>
  </si>
  <si>
    <t>Rapgef6</t>
  </si>
  <si>
    <t>ENSDART00000193115.1</t>
  </si>
  <si>
    <t>robo1</t>
  </si>
  <si>
    <t>Robo1</t>
  </si>
  <si>
    <t>ENSDART00000097134.6</t>
  </si>
  <si>
    <t>scyl2</t>
  </si>
  <si>
    <t>Scyl2</t>
  </si>
  <si>
    <t xml:space="preserve">ENSDART00000039877.8	</t>
  </si>
  <si>
    <t>sgce</t>
  </si>
  <si>
    <t>Sgce</t>
  </si>
  <si>
    <t>ENSDART00000111982.4</t>
  </si>
  <si>
    <t>sgip1a</t>
  </si>
  <si>
    <t>Sgip1</t>
  </si>
  <si>
    <t xml:space="preserve">ENSDART00000154228.3	</t>
  </si>
  <si>
    <t>sgip1b</t>
  </si>
  <si>
    <t>ENSDART00000172367.2</t>
  </si>
  <si>
    <t>sptan1</t>
  </si>
  <si>
    <t>Sptan1</t>
  </si>
  <si>
    <t>ENSDART00000102251.5</t>
  </si>
  <si>
    <t>suco</t>
  </si>
  <si>
    <t>Suco</t>
  </si>
  <si>
    <t>ENSDART00000160481.2</t>
  </si>
  <si>
    <t>synj1-1</t>
  </si>
  <si>
    <t>Synj1</t>
  </si>
  <si>
    <t xml:space="preserve">ENSDART00000134276.4	</t>
  </si>
  <si>
    <t>synj1-2</t>
  </si>
  <si>
    <t>tcf7l2</t>
  </si>
  <si>
    <t>Tcf7l2</t>
  </si>
  <si>
    <t>ENSDART00000122972.5</t>
  </si>
  <si>
    <t>25 / 25</t>
  </si>
  <si>
    <t>tenm2</t>
  </si>
  <si>
    <t>Tenm3</t>
  </si>
  <si>
    <t>ENSDART00000157943.2</t>
  </si>
  <si>
    <t>tenm3</t>
  </si>
  <si>
    <t>Tenm4</t>
  </si>
  <si>
    <t>ENSDART00000148701.3</t>
  </si>
  <si>
    <t>tenm4-1</t>
  </si>
  <si>
    <t>tenm4</t>
  </si>
  <si>
    <t>ENSDART00000175825.2</t>
  </si>
  <si>
    <t>tenm4-2</t>
  </si>
  <si>
    <t>tnikb</t>
  </si>
  <si>
    <t>Tnik</t>
  </si>
  <si>
    <t>ENSDART00000008374.8</t>
  </si>
  <si>
    <t>int 2-3</t>
  </si>
  <si>
    <t>trappc13</t>
  </si>
  <si>
    <t>Trappc13</t>
  </si>
  <si>
    <t>ENSDART00000168909.2</t>
  </si>
  <si>
    <t>trrap</t>
  </si>
  <si>
    <t>Trrap</t>
  </si>
  <si>
    <t>ENSDART00000160586.2</t>
  </si>
  <si>
    <t>ttc28</t>
  </si>
  <si>
    <t>Ttc28</t>
  </si>
  <si>
    <t>ENSDART00000185405.1</t>
  </si>
  <si>
    <t>vav2</t>
  </si>
  <si>
    <t>Vav2</t>
  </si>
  <si>
    <t>ENSDART00000176716.2</t>
  </si>
  <si>
    <t>vti1a</t>
  </si>
  <si>
    <t>Vti1a</t>
  </si>
  <si>
    <t>ENSDART00000186075.1</t>
  </si>
  <si>
    <t>cDNA region</t>
  </si>
  <si>
    <t>cDNA primers</t>
  </si>
  <si>
    <t>X</t>
  </si>
  <si>
    <t>F-AGTATGCTGGACGACATTGG
R-CTTCTGTGTGGGAGGTGTG</t>
  </si>
  <si>
    <t>AGTATGCTGGACGACATTGGTCACGGTGTGAAGTGGTTGCTTAGGTTCAAGGTCAACACCCAAAACATGAAGATGGGGAGTCTTCTTCGCACCACACCTCCCACACAGAAG</t>
  </si>
  <si>
    <t>F-TACATCCGCAAGCCCATTGACTAC
R-GAGTTGTTCCCGCTTTCATATTC</t>
  </si>
  <si>
    <t>TACATCCGCAAGCCCATTGACTACAGTCTGCTGGATGACGTAGGCCATGGCGTAAAGTGGTTACTAAGGTTTAAGGTGAATGCTCAGAATATGAAAGCGGGAACAACTC</t>
  </si>
  <si>
    <t>F-ACACTCTACATCGCTGAAACC
R-ATGACCAGGTCAGGCCCAAAAG</t>
  </si>
  <si>
    <t>ACACTCTACATCGCTGAAACCCGATTCCAGCCGGCTGGAGCACATCAAcTATGAAGATAATAAACCATTTATCaaGTCGTGGGTCATGGGCGGCTTCGCTCTGCTGTGTCTTTTGGGCCTGACCTGGTCAT</t>
  </si>
  <si>
    <t>Zebrafish cDNA size w/ microexon</t>
  </si>
  <si>
    <t>CCCTTGCCCAGGAACTTATAAGTACCTTGAAGTCCAGTATGAATGTGTTCCCTACAAAGTGGAGCAAAAAGTTTTTGTTTGTCCTGGAACTCTGAAAGCGGTTGGAGATCC</t>
  </si>
  <si>
    <t>F-CCCTTGCCCAGGAACTTAT
R-GGATCTCCAACCGCTTTCA</t>
  </si>
  <si>
    <t>F-TGGAGGTCCAGTATGAGTGT
R-AGCTTCAAACTCGAGGGTCGG</t>
  </si>
  <si>
    <t>TGGAGGTCCAGTATGAGTGTGTGCCATACAaaGTGGAGCAAAAAgTTTTTATTTGCCCCGGGACTCTGAAAGCAGTAGGAGATCCGACCCTCGAGTTTGAAGCT</t>
  </si>
  <si>
    <t>F-CGAAGTCCTGACATGCTCTCGC
R-GATCAGGTTCTTCAGGATTCGCACAAG</t>
  </si>
  <si>
    <t>CGAAGTCCTGACATGCTCTCGCACTTTAGGAAGAATGAAAAGCTGGTTCCACAACTTGTGCGAATCCTGAAGAACCTGATC</t>
  </si>
  <si>
    <t>CTGGAGCTCTGCGTGATGCCAAAAGATGAAGACATTTTACAGCTGTTCTCCAGGGATATCACTGCTCTGGCCTATTCTCAAGATGCATACCTCAAAGGAAATGAGGCATACAGTGGA</t>
  </si>
  <si>
    <t>F-CTGGAGCTCTGCGTGATG
R-TCCACTGTATGCCTCATTTCC</t>
  </si>
  <si>
    <t>123</t>
  </si>
  <si>
    <t>TCATTCAGCGCTGTTACAGGAAGTACAAGCAGCTAACATGGATAGCCTTGAAGTATGCACTTTATAAGAAGATGACGCAGGCCGCCATCCTTATCCAGAGTAAGTTCCGCAGCTACCACGAGC</t>
  </si>
  <si>
    <t>F-TCATTCAGCGCTGTTACAGG
R-GCTCGTGGTAGCTGCGG</t>
  </si>
  <si>
    <t>88</t>
  </si>
  <si>
    <t>F-GACTTCTCTGAGGACCCTACTT
R-CATGGATCTCCTCCAAACTGTC</t>
  </si>
  <si>
    <t>GACTTCTCTGAGGACCCTACTTCCTCAGgaTTACTAGCGGCAGAAaGAGCTGTATCACAAGTGCTGGACAGTTTGGAGGAGATCCATG</t>
  </si>
  <si>
    <t>F-CTCAAGAGGAAGTGCCCAACAA
R-AGCTGAAACTCTTTCGGGATGG</t>
  </si>
  <si>
    <t>CTCAAGAGGAAGTGCCCAACAAGCTTAAAATAATGTATCGCACTTACAGGATTCAAGCTCGGCAGCAGAACGCTCACTTGGAGCAGTCGGCTCCATCCATCCCGAAAGAGTTTCAGCT</t>
  </si>
  <si>
    <t>F-TTCCAGTGTGGGCAGCAGTC
R-GCCTGGGGATCCTGACCG</t>
  </si>
  <si>
    <t>TTCCAGTGTGGGCAGCAGTCAGGTAGACTCCAGAGGCCGGACCAGATCCAAGATGGCGTCCCAGTCACAACgaTCACAGTCTGCTACCCCTGTCGGTgCGGGTTCTCGGTCAGGATCCCCAGGC</t>
  </si>
  <si>
    <t>F-AGGATCGCGGTCAGGACTATC
R-TCCCGGATGTAGTGTAGCATGT</t>
  </si>
  <si>
    <t>80</t>
  </si>
  <si>
    <t>AGGATCGCGGTCAGGACTATCACACTCAATGTGTACAAAGtcTCAtTGGACAACCAGCACATGCTACACTACATCCGGGA</t>
  </si>
  <si>
    <t>F-GACATCATGAGAGCCGAACA
R-CTCATCCTCCATGGGAAACAA</t>
  </si>
  <si>
    <t>90</t>
  </si>
  <si>
    <t>GACATCATGAGAGCCGAACAGGATTCTTTGAAAGCAAGGAATTATGGGAGGCGACGAGGTCACTCATCATTGTTTCCCATGGAGGATGAG</t>
  </si>
  <si>
    <t>F-GCCTCGGATTCACCCATC
R-GGAAGCCATCTTCCATCGG</t>
  </si>
  <si>
    <t>108</t>
  </si>
  <si>
    <t>GCCTCGGATTCACCCATCCAGGAGGAGACAGCCCCTTGCCCATAAATGCAAGGAATTATGGGAGGCGACGAGGACACTCTTCTCTGTTCCCGATGGAAGATGGCTTCC</t>
  </si>
  <si>
    <t>F-CACTCGAACGCACCAATCA
R-GGTTCATTTGTGGCGTGGCG</t>
  </si>
  <si>
    <t>CACTCGAACGCACCAATCACAGCGCAGGCAGAGGTGGAGGTGGTGGATGAGGCCAAcTGCGTGAAAATGCTCAACCTGtgGTGCTGCTGTTTCTTCAAGAGGAAGAGGAAGAAGAACACGCCACGCCACAAATGAACC</t>
  </si>
  <si>
    <t>138</t>
  </si>
  <si>
    <t>F-CTTTCCGCAAGTACAAGGGT
R-GGCCAGCGTCATCTTCTTAT</t>
  </si>
  <si>
    <t>CTTTCCGCAAGTACAAGGGTCGGCCACTTCGGGAGCAGCAGGAACTGGCAGCTGCTGTCATTCAGCGCTGTTATAAGAGGTACAAACAGCTGACATGGATAGCCTTGAAGTATGCACTTTATAAGAAGATGACGCTGGCC</t>
  </si>
  <si>
    <t>140</t>
  </si>
  <si>
    <t>F-CGAGAGAAGCTGGAGAGAGA
R-TCTGGTTCCCAGTCCATACT</t>
  </si>
  <si>
    <t>CGAGAGAAGCTGGAGAGAGACAGGAAAAAGATGGCGAGAAGACGGCCGTTCATGCCTCAGGCGTTCTCGCAACACACTATTCACGTGGTGGAGAAGTATGGACTGGGAACCAGA</t>
  </si>
  <si>
    <t>GCCGTCAGCACCACCTTCGGCTGCAGGGTCAACGTGGCCGTCTGTCTACAGCCCAACCGGCTGGGCAAGCTGGCGGAGCAGGGCACGGCGGGTCCGGATCCCACCACTGTATATCTGGACATGCGG</t>
  </si>
  <si>
    <t>F-GCCGTCAGCACCACCTTCG
R-CCGCATGTCCAGATATACAGTG</t>
  </si>
  <si>
    <t>F-AGCTGTCAGCACTTCCTTC
R-GGGCTCTCATGTCCACATATAC</t>
  </si>
  <si>
    <t>AGCTGTCAGCACTTCCTTCGGCTGCAGAGTCAACCTGGCCATCTGCCTGCAGCCGCACAGGCTCGGGAAGCTTGCTGATCAGGGGACGTCAGGACCTGACCCGACTACTGTATATGTGGACATGAGAGCCC</t>
  </si>
  <si>
    <t>GCCTTCGGCTGCAGGGTCAACCTCGCCATCTGCCTACAGCCTCATAGGTTGGGAAAACTTGCTGAGCAGGGAACATCAGGACCCGATCCTACAACTGTCTATGTGGACATGAGAGCACTGAGACAC</t>
  </si>
  <si>
    <t>F-GCCTTCGGCTGCAGGGT
R-GTGTCTCAGTGCTCTCATGT</t>
  </si>
  <si>
    <t>F-AACAGCGACGGAGCGGC
R-AGCGATGTGAGAAACTCCACTT</t>
  </si>
  <si>
    <t>AACAGCGACGGAGCGGCAACTTCAAGCAGGTGGAGGCCAAACTAATTGACAAGCTGGATGGTCTGATGTCAGAAGGCAAAGGAGACGAGACTTACAGAGAGCTCTTTAACAACATaATTCCGCTGTTTGGTCCATATCCGagTCTCCTGAAGAAGATCGAGAGAGAAACCTGGAGAGAAAGTGGAGTTTCTCACATCGCT</t>
  </si>
  <si>
    <t>F-GGGCAAAGGAGACGAGACCTAC
R-CCGCTCTCTCTCCATGTTTC</t>
  </si>
  <si>
    <t>GGGCAAAGGAGACGAGACCTACAGGGAGCTTTTCAACAGCATaATTCCTCTGTTCGGTCCATATCCTagTCTGTTGAAGAAGATTGAGAGGGAAACATGGAGAGAGAGCGG</t>
  </si>
  <si>
    <t>F-GAGCTGGTGGACTTCTTGTT
R-GCAACTGAGGTAGATGTTCTGT</t>
  </si>
  <si>
    <t>GAGCTGGTGGACTTCTTGTTGGACATTGTGTCTTTGCCTACTAGAAGCATGAGGGTTATCTGCCAGGAGACGTACATTGAGATCCAGACAGAACATCTACCTCAGTTGC</t>
  </si>
  <si>
    <t>GCCTCGTCCTACCCATCACCAGGGAGGATTCAGATCCATTCAGTTTTTCCAGAGGACGCAGATGCAAACGGCCCGGCCCACCATTCCAAGCAACACCCCACCCATTCGGCC</t>
  </si>
  <si>
    <t>F-GAGGCTCTAGATCTGTAGTCAATATGGAG
R-AGGGCGGTAAATCTTGGGGC</t>
  </si>
  <si>
    <t>GAGGCTCTAGATCTGTAGTCAATATGGAGTGGGACAAAATCTGGGCATTCAACAAGAAGCTGCCAGTTAGCTGTAAAAAGGTCATTGATCCAGTTGCCCCAAGATTTACCGCCCT</t>
  </si>
  <si>
    <t>GGTCAATAAGGTGGCAGGAAATTTCCATTTTGCCCCTGGAAAGAGTTTCCAGCAGTCTCATGTTCATGtgCATGCTGTGGAGaTTCATGATCTGCAAAGCTTTGGCCTAGACAATATCAACATG</t>
  </si>
  <si>
    <t>F-GGTCAATAAGGTGGCAGGAA
R-CATGTTGATATTGTCTAGGCCAAAG</t>
  </si>
  <si>
    <t>F-CAAATGCAGTGAAGATGGAGTG
R-GCAGTTGAAAGTGGAGTTTGTAG</t>
  </si>
  <si>
    <t>CAAATGCAGTGAAGATGGAGTGATCACCTATCAGCCCGCGGAAACAGAGGAGAAGCAAATGGAATATCTTGCACAACTGGAGCTTTGTCAAAGACTCTACAAACTCCACTTTCAACTGC</t>
  </si>
  <si>
    <t>F-GGCCACATTTCCCAGGTTTCC
R-AGCAGAAGGAGCTGGAAGTGAAG</t>
  </si>
  <si>
    <t>GGCCACATTTCCCAGGTTTCCCGACGATGGAGTGATAACCTGTCAGCCTGGAGACTCAGAGGAAAAGCAAATGGAAACTCTGGCTCAATTGGAGTTGTGTCAGCGACTATACAAACTTCACTTCCAGCTCCTTCTGCT</t>
  </si>
  <si>
    <t>F-CACACTCTCATCGACCCCTCAC
R-GCTGGATCAGATGCGGCAG</t>
  </si>
  <si>
    <t>CACACTCTCATCGACCCCTCACAGCTAGCAGGAGCTTCAGGTTTCCCTCTGAATATCCTGTGCCTTCTGCCGCATCTGATCCAGC</t>
  </si>
  <si>
    <t>85</t>
  </si>
  <si>
    <t>CCTCACCTCCAAAATGCTGAAGCGAGAGATAATTGAAGGCCTAAAGTCAAACAAAGTGACCACCACCAGAAGGCCCAAGCAAACGCGGGCCGGTGTAGGGGTGAA</t>
  </si>
  <si>
    <t>F-CCTCACCTCCAAAATGCTGAAGC
R-TTCACCCCTACACCGGCCC</t>
  </si>
  <si>
    <t>AGAAGAACGACCCACCACGGCAGCGGGCACCAGCCTGGACAGACTGAGGATTGTCTGGAGGACGATGCAACACAGCGTGGTCGACATTAAGGAGAAGCTGAAGGAGTCAAGG</t>
  </si>
  <si>
    <t>F-AGAAGAACGACCCACCAC
R-CCTTGACTCCTTCAGCTTCT</t>
  </si>
  <si>
    <t>AGTTGCTGTTGATCGCTATTGAGTACAAGTCAGAGCAAAGGGAAAGCAGaAGCAGAAAGcgTATTCTGATCAACCCGGGAAATCACGTT</t>
  </si>
  <si>
    <t>F-AGTTGCTGTTGATCGCTATTGAGT
R-AACGTGATTTCCCGGGTTGAT</t>
  </si>
  <si>
    <t>CCTGAGTGCCACATGGCTGTTCTATAAAAGTGTTCTCCCTCCTCAAAGgAAAGACCAGGGGGAATCCATCAGCagTCAAAAGTTAAGTTTCCGTGAGCGAGTGCGCA</t>
  </si>
  <si>
    <t>F-CCTGAGTGCCACATGGCTGT
R-TGCGCACTCGCTCACGG</t>
  </si>
  <si>
    <t>ACACTAGGAAAGGTGATTTCTGCCCTGGCTGAGGTGGATAACTGTACCAGCAAGAGCAAGAAGAAAAAGAAGACCGACTTCATTCCTTACCGAGACTCAGTGTTGACATGGCTGCTAAGAGAGAATTTAGGAGGCAATTCG</t>
  </si>
  <si>
    <t>F-ACACTAGGAAAGGTGATTTCTGC
R-CGAATTGCCTCCTAAATTCTCTCTTAGC</t>
  </si>
  <si>
    <t>GAAGCTCGGCCAATGAATAATGAAGCTTTTGGAGAGTACAGaTCGCTAGAGagTGACAATGAGGAGAAGCGTACAGCCAGTCAGCCGTCTCTGTGCGAGGACAGTA</t>
  </si>
  <si>
    <t>F-GAAGCTCGGCCAATGAATAATG
R-TACTGTCCTCGCACAGAGA</t>
  </si>
  <si>
    <t>WLLRFK
WLLRFK</t>
  </si>
  <si>
    <t>nYEDNKPFIk
gYEDNKPFIk</t>
  </si>
  <si>
    <t>kVEQKv
mEQKv</t>
  </si>
  <si>
    <t>NEK
NEK</t>
  </si>
  <si>
    <t xml:space="preserve">  FSRDITAL
LQFTKDVTAL</t>
  </si>
  <si>
    <t>aKQKQKQ
aKQKQKS</t>
  </si>
  <si>
    <t>gKQKQKV
aKQKQKV</t>
  </si>
  <si>
    <t>LTWIALK
LTWIALK</t>
  </si>
  <si>
    <t>gLLAAEr
gLLAAEr</t>
  </si>
  <si>
    <t>kIMYRTYRi
rIMYRTYRm</t>
  </si>
  <si>
    <t>gSQSATPVGa
gSQSANTIGa</t>
  </si>
  <si>
    <t>vSl
vSl</t>
  </si>
  <si>
    <t>aRNYGRRRg
aRTYGRRRg</t>
  </si>
  <si>
    <t>aRNYGRRRg
aRSYGRRRg</t>
  </si>
  <si>
    <t>nCVKMLNLw
nCLKMLNLw</t>
  </si>
  <si>
    <t>RKLNRKPLQ 
 dLNRKQRK</t>
  </si>
  <si>
    <t>LQGNe
VQGHe</t>
  </si>
  <si>
    <t>TTTRRPK
TTTRRPK</t>
  </si>
  <si>
    <t>QHTIHVV
QHTIHVV</t>
  </si>
  <si>
    <t>PNRLGKLAEQ
PNRLGKLAEQ</t>
  </si>
  <si>
    <t>PHRLGKLADQ
PNRLGKLAEQ</t>
  </si>
  <si>
    <t>PHRLGKLAEQ
PNRLGKLAEQ</t>
  </si>
  <si>
    <t>iIPLFGPYPs
iIPLFGPYPs</t>
  </si>
  <si>
    <t>STGWE
STGWE</t>
  </si>
  <si>
    <t>PTRSMRVICQ
PTRSMRVLCQ</t>
  </si>
  <si>
    <t>GGFRSIQ
GGFRPIQ</t>
  </si>
  <si>
    <t>LPVSCKK
LRALCKK</t>
  </si>
  <si>
    <t>vHAVEi
vHAVEi</t>
  </si>
  <si>
    <t>LSLKL
LSLKL</t>
  </si>
  <si>
    <t>QMEYLA
QMESLA</t>
  </si>
  <si>
    <t>QMETLA
QMESLA</t>
  </si>
  <si>
    <t>QMEMLA
QMGILA</t>
  </si>
  <si>
    <t>ELQ
ELQ</t>
  </si>
  <si>
    <t>AARQIKDr
AARQIKDr</t>
  </si>
  <si>
    <t>RIVWRTMQHS
RTVWRTMQHS</t>
  </si>
  <si>
    <t>rSRKr
RKr</t>
  </si>
  <si>
    <t>kKDQGESISs
kKEQGEASSs</t>
  </si>
  <si>
    <t>DNCTSK
DNCTSK</t>
  </si>
  <si>
    <t>rSLEs
rSLEs</t>
  </si>
  <si>
    <t>vRDDFFg
lRDDFFg</t>
  </si>
  <si>
    <t>SEDVDMLL
SEDVDLLL</t>
  </si>
  <si>
    <t>sPSGMFDYDFe
sPSGMFDYDFe</t>
  </si>
  <si>
    <t>TLNIAQ
TLNIAQ</t>
  </si>
  <si>
    <t>FFLGNQ
FFLGNQ</t>
  </si>
  <si>
    <t>SYKRAIGE
SYKRAIGE</t>
  </si>
  <si>
    <t>IQLFAP
IQLFAP</t>
  </si>
  <si>
    <t>VLGIKVETK
VLGIKVETK</t>
  </si>
  <si>
    <t>TEEKAHSE
AEERMQSE</t>
  </si>
  <si>
    <t>QGQVWK
QGQVWK</t>
  </si>
  <si>
    <t>sNVDTKELCd
nHVDTKELCd</t>
  </si>
  <si>
    <t>dDEPAGPm
dDEPAGPm</t>
  </si>
  <si>
    <t>kHLGIEFMe
kHLGIEFMe</t>
  </si>
  <si>
    <t>qSLGIEFMe
kHLGIEFMe</t>
  </si>
  <si>
    <t>kHLGIEIMe
kHLGIEFMe</t>
  </si>
  <si>
    <t>HWKAE
HWRAE</t>
  </si>
  <si>
    <t>PSDLRKHRRK
PSDLRKHRRQ</t>
  </si>
  <si>
    <t>DNEEGSWAQ
DSEEGSWAQ</t>
  </si>
  <si>
    <t>dDIGGDe
dEISGDe</t>
  </si>
  <si>
    <t>kYYGLDEa
kSYGIDEa</t>
  </si>
  <si>
    <t>eLREv
eLREv</t>
  </si>
  <si>
    <t>gGTPIRg
gGTPIRg</t>
  </si>
  <si>
    <t>rRSYYSYSYYl
rRSYYSYSYYl</t>
  </si>
  <si>
    <t>gRDIYSYPYYp
gRDRYAYSYYp</t>
  </si>
  <si>
    <t>gRDYYSYSYYp
gRDRYAYSYYp</t>
  </si>
  <si>
    <t>eLRPSAa
kVRAAAd</t>
  </si>
  <si>
    <t>rKKKWRSLg
rKKRWRSLg</t>
  </si>
  <si>
    <t>ASNM
LSNM</t>
  </si>
  <si>
    <t>vEKRNMQTPd
vEKRDMQTPd</t>
  </si>
  <si>
    <t>RRSP
RRSP</t>
  </si>
  <si>
    <t>LSKLL
LSKLL</t>
  </si>
  <si>
    <t>MFIRYIK
MFIKYIK</t>
  </si>
  <si>
    <t xml:space="preserve">QEQSSG-
QEQPTG-  </t>
  </si>
  <si>
    <t>vSEPILQSa
vSEQTLQSa</t>
  </si>
  <si>
    <t>sL-
sL-</t>
  </si>
  <si>
    <t>rNKDFRHs
rNKDFRHs</t>
  </si>
  <si>
    <t>aHYLDKVVKe
aHYLDRVVKe</t>
  </si>
  <si>
    <t>SYKKAVDE
SYKKAIDE</t>
  </si>
  <si>
    <t>SDLSSV
SDLSSV</t>
  </si>
  <si>
    <t>PAMEGVE
PAMEGVE</t>
  </si>
  <si>
    <t>AVKNVVGM
AVKNMVGM</t>
  </si>
  <si>
    <t>SSGKM
SHGKM</t>
  </si>
  <si>
    <t>LIKLREE
LIKLREE</t>
  </si>
  <si>
    <t>TGGTTGCTTAGGTTCAAG
TGGTTGCTTAGATTTAAG</t>
  </si>
  <si>
    <t>TGGTTACTAAGGTTTAAG
TGGTTGCTTAGATTTAAG</t>
  </si>
  <si>
    <t>cTATGAAGATAATAAACCATTTATCaa 
cTATGAAGATAATAAGCCATTTATCaa</t>
  </si>
  <si>
    <t>aaGTGGAGCAAAAAg
tgGAGCAAAAAg</t>
  </si>
  <si>
    <t>AATGAAAAG
AATGAAAAG</t>
  </si>
  <si>
    <t xml:space="preserve">      TTCTCCAGGGATATCACTGCTCTG
CTACAATTTACAAAGGATGTTACAGCACTG</t>
  </si>
  <si>
    <t>ccAAACAGAAGCAGAAGCAG
ccAAACAGAAGCAGAAATCG</t>
  </si>
  <si>
    <t>gtAAACAGAAACAGAAAGTG
caAAACAGAAGCAGAAAGTG</t>
  </si>
  <si>
    <t>CTAACATGGATAGCCTTGAAG
CTGACATGGATAGCCTTGAAG</t>
  </si>
  <si>
    <t>CTGACATGGATAGCCTTGAAG
CTGACATGGATAGCCTTGAAG</t>
  </si>
  <si>
    <t>gaTTACTAGCGGCAGAAa
gaCTTCTAGCAGCAGAAa</t>
  </si>
  <si>
    <t>aATAATGTATCGCACTTACAGGat
aATTATGTATCGCACATATAGGat</t>
  </si>
  <si>
    <t>gaTCACAGTCTGCTACCCCTGTCGGTg
gaTCACAATCTGCTAATACCATTGGTg</t>
  </si>
  <si>
    <t>tcTCAt
tgTCAt</t>
  </si>
  <si>
    <t>caAGGAATTATGGGAGGCGACGAg
caAGGACTTATGGGCGAAGGAGAg</t>
  </si>
  <si>
    <t>caAGGAATTATGGGAGGCGACGAg
caAGGAGTTATGGGCGAAGACGAg</t>
  </si>
  <si>
    <t>cTGCGTGAAAATGCTCAACCTGtg
cTGCCTGAAAATGCTCAACCTGtg</t>
  </si>
  <si>
    <t>CTCCAAGGCAATg
GTCCAAGGCCATg</t>
  </si>
  <si>
    <t>ACCACCACCAGAAGGCCCAAG
ACCACAACTCGACGGCCCAAG</t>
  </si>
  <si>
    <t>CAACACACTATTCACGTGGTG
CAACACACTATTCATGTAGTG</t>
  </si>
  <si>
    <t>CCCAACCGGCTGGGCAAGCTGGCGGAGCAG
CCCAACAGGCTGGGAAAACTAGCTGAGCAG</t>
  </si>
  <si>
    <t>CCGCACAGGCTCGGGAAGCTTGCTGATCAG
CCCAACAGGCTGGGAAAACTAGCTGAGCAG</t>
  </si>
  <si>
    <t>CCTCATAGGTTGGGAAAACTTGCTGAGCAG
CCCAACAGGCTGGGAAAACTAGCTGAGCAG</t>
  </si>
  <si>
    <t>aATTCCGCTGTTTGGTCCATATCCGag
aATTCCACTATTTGGTCCCTACCCTag</t>
  </si>
  <si>
    <t>aATTCCTCTGTTCGGTCCATATCCTag
aATTCCACTATTTGGTCCCTACCCTag</t>
  </si>
  <si>
    <t>AGCACAGGCTGGGAG
AGCACTGGCTGGGAG</t>
  </si>
  <si>
    <t>CCTACTAGAAGCATGAGGGTTATCTGCCAG
CCTACTAGAAGTATGAGGGTGCTGTGTCAG</t>
  </si>
  <si>
    <t>GGAGGATTCAGATCCATTCAG
GGAGGATTCAGACCCATCCAG</t>
  </si>
  <si>
    <t>CTGCCAGTTAGCTGTAAAAAG
CTGCGAGCTCTCTGTAAGAAG</t>
  </si>
  <si>
    <t>tgCATGCTGTGGAGa
tcCATGCTGTGGAGa</t>
  </si>
  <si>
    <t>CTCTCTCTGAAGCTG
CTTTCTCTCAAGCTG</t>
  </si>
  <si>
    <t>CAAATGGAATATCTTGCA
CAAATGGAATCTCTTGCA</t>
  </si>
  <si>
    <t>CAAATGGAAACTCTGGCT
CAAATGGAATCTCTTGCA</t>
  </si>
  <si>
    <t>CAAATGGAAATGCTAGCA
CAAATGGGAATTCTAGCA</t>
  </si>
  <si>
    <t>GAGCTTCAG
GAACTGCAG</t>
  </si>
  <si>
    <t>GCTGCCAAACAGATCAAAGATag
GCTGCCAGACAGATCAAGGATag</t>
  </si>
  <si>
    <t>AGGATTGTCTGGAGGACGATGCAACACAGC
AGGACTGTGTGGAGGACCATGCAGCACAGT</t>
  </si>
  <si>
    <t>aAGCAGAAAGcg
cCGAAAGcg</t>
  </si>
  <si>
    <t>gAAAGACCAGGGGGAATCCATCAGCag
gAAAGAACAAGGGGAGGCATCAAGCag</t>
  </si>
  <si>
    <t>GATAACTGTACCAGCAAG
GATAACTGCACAAGCAAG</t>
  </si>
  <si>
    <t>aTCGCTAGAGag
gTCCCTGGAGag</t>
  </si>
  <si>
    <t>TTCTTCCTTGGGAATCAG
TTCTTCCTCGGCAATCAG</t>
  </si>
  <si>
    <t>tcCGGGATGATTTCTTTg
tgCGCGATGATTTTTTTg</t>
  </si>
  <si>
    <t>cCCCTCTGGCATGTTTGATTATGACTTTga
cCCGTCTGGCATGTTTGATTATGACTTTga</t>
  </si>
  <si>
    <t>ACCTTGAACATTGCTCAG
ACCTTGAACATTGCTCAG</t>
  </si>
  <si>
    <t>TCGGAGGATGTTGACATGTTGCTG
TCTGAGGATGTGGATCTGCTGTTG</t>
  </si>
  <si>
    <t>AGCTATAAGAGAGCAATAGGAGAG
AGCTATAAGCGAGCAATTGGCGAG</t>
  </si>
  <si>
    <t>ATCCAACTGTTTGCACCG
ATCCAACTATTTGCACCG</t>
  </si>
  <si>
    <t>GTTCTGGGAATTAAAGTAGAGACCAAG
GTTCTGGGAATAAAGGTAGAGACCAAG</t>
  </si>
  <si>
    <t>ACGGAGGAGAAGGCTCACTCTGAG
GCTGAGGAGAGGATGCAATCTGAG</t>
  </si>
  <si>
    <t>CAAGGACAAGTTTGGAAG
CAAGGACAAGTTTGGAAG</t>
  </si>
  <si>
    <t>tAATGTTGACACCAAGGAACTGTGCg
cCACGTGGACACCAAGGAACTGTGTg</t>
  </si>
  <si>
    <t>atGACGAACCAGCTGGGCCAat
atGATGAACCAGCTGGGCCAat</t>
  </si>
  <si>
    <t>aaCATCTTGGGATTGAATTTATGg
agCATCTTGGGATTGAATTTATGg</t>
  </si>
  <si>
    <t>agTCTCTGGGGATTGAATTTATGg
agCATCTTGGGATTGAATTTATGg</t>
  </si>
  <si>
    <t>agCATCTTGGAATTGAAATCATGg
agCATCTTGGGATTGAATTTATGg</t>
  </si>
  <si>
    <t xml:space="preserve">ttGCATTGCTGAAAGCTGACTTGCAAg
ttGCATTGATGAAAGCTGACTTGCAAg </t>
  </si>
  <si>
    <t>TAGAAAACTGAATAGGAAACCCTTGCAG
ATCTGAATAGGAAGCAGCGCAAG</t>
  </si>
  <si>
    <t>CACTGGAAGGCAGAG
CACTGGAGGGCAGAG</t>
  </si>
  <si>
    <t>CCCAGTGACTTGCGGAAGCACAGGAGAAAG
CCTAGTGACTTAAGGAAGCACCGGAGACAG</t>
  </si>
  <si>
    <t>GACAATGAGGAGGGAAGCTGGGCTCAG
GACAGTGAGGAGGGCAGCTGGGCCCAG</t>
  </si>
  <si>
    <t>atGATATTGGTGGGGATg
atGAAATTAGTGGGGACg</t>
  </si>
  <si>
    <t>aaTATTATGGACTAGATGAAg
aaAGCTATGGAATAGATGAAg</t>
  </si>
  <si>
    <t>agCTGCGAGAAg
agCTGCGAGAAg</t>
  </si>
  <si>
    <t>gtGGTACGCCAATAAGAg
ctGGTACACCAATAAGAg</t>
  </si>
  <si>
    <t>gtGGTACACCAATCAGAg
gtGGTTCACCAATCAGAg</t>
  </si>
  <si>
    <t>ggGGTTCGCCGATACGAg
gtGGTTCACCAATCAGAg</t>
  </si>
  <si>
    <t>gAGGAGCTACTATTCGTACTCATATTACct
gAGGAGCTACTACTCTTACTCCTACTACct</t>
  </si>
  <si>
    <t>agCTTCGAGAAg
agCTTCGAGAAg</t>
  </si>
  <si>
    <t>aAGGGACATCTATTCCTACCCCTACTACcc
gAGGGACCGCTATGCCTACTCTTACTACcc</t>
  </si>
  <si>
    <t>aAGGGATTACTACTCATACTCTTATTATcc
gAGGGACCGCTATGCCTACTCTTACTACcc</t>
  </si>
  <si>
    <t>agCTCAGACCTTCAGCAg
agGTCAGAGCTGCTGCAg</t>
  </si>
  <si>
    <t>gAAGAAGAAATGGAGGAGTTTAgg
gAAGAAGAGGTGGCGGAGTCTGgg</t>
  </si>
  <si>
    <t>ttGTGTCTg
ttGGGTCTg</t>
  </si>
  <si>
    <t>GCCAGCAACATG
CCTAGCAACATG</t>
  </si>
  <si>
    <t>gGAAAAAAGAAACATGCAAACACCAga
gGAAAAGAGAGACATGCAAACCCCAga</t>
  </si>
  <si>
    <t>AGACGTAGTCCG
AGGCGCAGCCCG</t>
  </si>
  <si>
    <t>AGGCGAAGTCCA
AGGCGCAGCCCG</t>
  </si>
  <si>
    <t>CTGTCCAAGCTGCTG
CTTTCGAAGCTGTTG</t>
  </si>
  <si>
    <t>ATGTTCATCAGATACATAAAG
ATGTTCATCAAGTACATAAAG</t>
  </si>
  <si>
    <t>CAGGAGCAATCCTCAGGTTAACAG
CAGGAGCAACCAACAGGGTAACAG</t>
  </si>
  <si>
    <t>tcTCTGAGCCAATTTTACAGTCAg
ttTCTGAACAGACATTACAGTCAg</t>
  </si>
  <si>
    <t>tCTTTGAATTGGGAATATGTTGATG
tCTTTGAATTTGGAATATTATGATG</t>
  </si>
  <si>
    <t>aAACAAGGATTTTCGACATag
aAATAAAGATTTTAGACATag</t>
  </si>
  <si>
    <t>aAATAAAGATTTCAGACATag
aAATAAAGATTTCAGACATag</t>
  </si>
  <si>
    <t>ctCACTATCTGGATAAGGTAGTGAAAg
ctCACTATCTGGATAGGGTAGTTAAAg</t>
  </si>
  <si>
    <t>aAATAAAGATTTCAGGCATag
aAATAAAGATTTTAGACATag</t>
  </si>
  <si>
    <t>AGTTATAAGAAAGCCGTAGATGAG
AGCTATAAGAAAGCTATAGATGAG</t>
  </si>
  <si>
    <t>AGTGACCTCAGTTCTGTG
AGTGACCTCAGTTCTGTG</t>
  </si>
  <si>
    <t>CCTGCTATGGAGGGTGTAGAG
CCTGCCATGGAAGGGGTAGAG</t>
  </si>
  <si>
    <t>GCTGTTAAAAATGTTGTGGGAATG
GCTGTTAAAAATATGGTGGGAATG</t>
  </si>
  <si>
    <t>TCGAGTGGAAAAATG
TCTCATGGGAAGATG</t>
  </si>
  <si>
    <t>TTGATAAAGTTGCGTGAAGAG
TTGATAAAATTACGTGAAGAG</t>
  </si>
  <si>
    <t>F-GCGAAGAGGTTTCAAGTGGAGCA
R-CGCAGAATTCGTACGAGACGAAGC</t>
  </si>
  <si>
    <t>GCGAAGAGGTTTCAAGTGGAGCAGATCGGAGAGAACAAGTATCGGTTCTTCCTTGGGAATCAGTTCGGAGACTCACAGCAGCTTCGTCTCGTACGAATTCTGCG</t>
  </si>
  <si>
    <t>F-GACGCCAAGTCTGACATCAT
R-AGTAGCTGTTTATTCTCAGTCAGTAG</t>
  </si>
  <si>
    <t>GACGCCAAGTCTGACATCATTGGTGATGTGGACGCAGGAGCGGAACTTCTCGTCCGGGATGATTTCTTTGGAATGGGGAAAGAAGTGGAAAATCTACTGACTGAGAATAAACAGCTACT</t>
  </si>
  <si>
    <t>GGCTTCAACATCCTCTGGAAGCCACCACAGCAGCCACAAGAAACGCAAGAACAAGAACAGACACAGCCCCTCTGGCATGTTTGATTATGACTTTGAATTTGATATGAAGATGAACAAGAAACCCAGGG</t>
  </si>
  <si>
    <t>F-GACAGGGTTGCTGAGGTATG
R-GTCCTCCAGAACCGGACACC</t>
  </si>
  <si>
    <t>GACAGGGTTGCTGAGGTATGTGCTGGAGCAGCCGTACTCCAGAGACATGGTGTGCAACATGCTGGGCCTCAACAAACAGACCTTGAACATTGCTCAGCACAAGCAGAGGTGTCCGGTTCTGGAGGAC</t>
  </si>
  <si>
    <t>F-GAGCCGCAAACCCGACCT
R-CGACTGAGAGCTGCTGATTCGC</t>
  </si>
  <si>
    <t>GAGCCGCAAACCCGACCTGCGCGTCCTCATCCCACCTGGAGCCAAGAACACCATGCCATCAATCTCGGAGGATGTTGACATGTTGCTGAATCAGCGAATCAGCAGCTCTCAGTCG</t>
  </si>
  <si>
    <t>F-CCGACACAAACCAGGAGAAT
R-TGCTCGCTCCTTAGAGTACA</t>
  </si>
  <si>
    <t>CCGACACAAACCAGGAGAATCCCGAACCTCATCTAGACCCAGCAGACCAGCGAGCTATAAGAGAGCAATAGGAGAGGATCATGGTCTGTACTCTAAGGAGCGAGCA</t>
  </si>
  <si>
    <t>F-GAGACTAAACATGTGGCCAATGCC
R-CACCACCTCCAGAGATCGCTC</t>
  </si>
  <si>
    <t>GAGACTAAACATGTGGCCAATGCCAAATACAACCAGATCCAACTGTTTGCACCGGCGGAGTGGGTGGCCTTAAATTACGTGCCGTTTGCGGAGCGATCTCTGGAGGTGGTG</t>
  </si>
  <si>
    <t>F-GATAGCGACATTCTCCAAAACATCT
R-GGCAATGAGTCCGACACTATGAATG</t>
  </si>
  <si>
    <t>GATAGCGACATTCTCCAAAACATCTCCAAGAACTTCAACACTAAGGTTCTGGGAATTAAAGTAGAGACCAAGGACCTGACTATGAAGCTTAGTCTCATTCATAGTGTCGGACTCATTGCC</t>
  </si>
  <si>
    <t>CCATGGTTCTTCTCTGTCTTTGGTCTCAAGCACATCATCTTTATATTCAGCGACGGAGGAGAAGGCTCACTCTGAGCAAATCAGAAAACTGCGGCGAGAACTGGATGCATCTCAGGAGAAAGTGGCGACTTTGACCTCACAGCTGGCGGCC</t>
  </si>
  <si>
    <t>F-CCATGGTTCTTCTCTGTCTTTGGTC
R-GGCCGCCAGCTGTGAGGTCAAAGTC</t>
  </si>
  <si>
    <t>GATGCTCACTCGCATCTACAACATCAAAAAGCAAGGACAAGTTTGGAAGGCCTGTGGAGATCCCAAGGCAAAGCCTTCCTACCTGATTGACAAAAACCTGGAGTCAGCCGTGAAATTCATTGTC</t>
  </si>
  <si>
    <t>F-GATGCTCACTCGCATCTACAA
R-GACAATGAATTTCACGGCTGAC</t>
  </si>
  <si>
    <t>F-CCTCCGTTATGGCCAGTTTCTACC
R-GACTATGCCCACCACCAAA</t>
  </si>
  <si>
    <t>CCTCCGTTATGGCCAGTTTCTACCAGTCTCTGGGGATTGAATTTATGGAGGCAGAGGAGCTTTATCAGAAGAGAGTCCTGACAATCACCGGCATCTGTGTGGCTCTTTTGGTGGTGGGCATAGTC</t>
  </si>
  <si>
    <t>F-CCAACACTACGTAATGGCCAGC
R-AGCGATGCAGATGCCTGTTATAGTC</t>
  </si>
  <si>
    <t>CCAACACTACGTAATGGCCAGCTTCTACAAACATCTTGGGATTGAATTTATGGAAGCTGAGGAGCTCTATCAGAAACGCGTTTTGACTATAACAGGCATCTGCATCGCT</t>
  </si>
  <si>
    <t>F-TGTCCTGCAAGTGTCCAAAT
R-CGTTTTTGGTACAGCTCCTCAGCC</t>
  </si>
  <si>
    <t>TGTCCTGCAAGTGTCCAAATGACTATACCGGCGAACGCTGTCAAACCTCCGTTATGGCCGGTTTCTACAAGCATCTTGGAATTGAAATCATGGAGGCTGAGGAGCTGTACCAAAAACG</t>
  </si>
  <si>
    <t>GGTGGAGAGAGGCTGCGAAGttGCATTGCTGAAAGCTGACTTGCAAgGCCCCAGCACTACCTGTCAGGAGGACTCCTGCTCCAATCAGGGCGTGTGTCTGCAGCAGTGGGAGGGGTTTAGTTGCGACTGC</t>
  </si>
  <si>
    <t>F-ACAAAATGGGTGAACAAGCATCTGG
R-GTGTCTCTCCGGACAGCACCTCCA</t>
  </si>
  <si>
    <t>ACAAAATGGGTGAACAAGCATCTGGTTAAGCACTGGAAGGCAGAGGCTCAGCGGCACATCACAGACCTGTACGAGGATCTCAGAGATGGACACAACCTCATCTCGCTGCTGGAGGTGCTGTCCGGAGAGACAC</t>
  </si>
  <si>
    <t>GGAGCGCATGGGGGTCATGACACTGCCCAGTGACTTGCGGAAGCACAGGAGAAAGATCGCAGCGGTGGACGAGGACGGCCGAGAGGACAAGG</t>
  </si>
  <si>
    <t>F-GGAGCGCATGGGGGTCATG
R-CCTTGTCCTCTCGGCCGTC</t>
  </si>
  <si>
    <t>F-TGACTCACGAGGAGATGGAA
R-ACTCATGGTTCATGTCTCCATAC</t>
  </si>
  <si>
    <t>TGACTCACGAGGAGATGGAAAACATGGCAACCTCTACCAAAATGGACAATGAGGAGGGAAGCTGGGCTCAGACACTGGCGTATGGAGACATGAACCATGAGT</t>
  </si>
  <si>
    <t>GGTCAGCCTTACTGTAGACGCCAAAACTGAAACTGCTGTTTTCAAAAGaGTGTTGAAATCGTATcgTGAGGAAGAGAAACAGTCTACCTCTGAAGACGCATCTG</t>
  </si>
  <si>
    <t>TGCAAGGAGTCCGCGCCAAAGCCATTTCCATCTCAGatGATATTGGTGGGGATgAAACGGACGACTACGCTGAGATCATAGACGAAGAGGACACTTACACCATGC</t>
  </si>
  <si>
    <t>F-TGCAAGGAGTCCGCGCC
R-GCATGGTGTAAGTGTCCTCTTCGTC</t>
  </si>
  <si>
    <t>AGGACACTTACACCATGCCTTCCAaaTATTATGGACTAGATGAAgCCCGGGATTATGAGATCCAGAGAGACCGAATCGAGCTGGGACGATGTATAGGAGAGGGACAGTTTGGAGATGTTCATCAAGGG</t>
  </si>
  <si>
    <t>F-AGGACACTTACACCATGCCTTCC
R-CCCTTGATGAACATCTCCAAAC</t>
  </si>
  <si>
    <t>ACGACGGCACACGTTATTCCGCTCCTGCCAACCTGTATGTCAGAGAGCTGCGAGAAGTGAGACGGGTTCCGCCCCGGTTCTCCATTCCCCCAACGGATAATGAAATCATGCCTGGTGG</t>
  </si>
  <si>
    <t>F-ACGACGGCACACGTTATT
R-CCACCAGGCATGATTTCATTATC</t>
  </si>
  <si>
    <t>TAACAACGGCCGCATCAAGCAGCTCCGATCAGGTGGTACGCCAATAAGAGGAGCGCTGCAAATCGAACAAAGCGAGGAGTCGG</t>
  </si>
  <si>
    <t>F-TAACAACGGCCGCATCAA
R-CCGACTCCTCGCTTTGTT</t>
  </si>
  <si>
    <t>CGACATCAACAGCAGCAACGGACGAATCAAGCAGCTCCGTTCAGGTGGTACACCAATCAGAGGAGCGCTGCAGATCGAGAACAGCGAGGAATCAGAC</t>
  </si>
  <si>
    <t>F-CGACATCAACAGCAGCAAC
R-GAGAACAGCGAGGAATCAGAC</t>
  </si>
  <si>
    <t>F-AAAGACTTCCTGCCTGTAGAC
R-GTACTTGCCCTGGTCTGATT</t>
  </si>
  <si>
    <t>AAAGACTTCCTGCCTGTAGACATCAACGGCAACGGGCGAATCAAACAGCTTCGCTCAGGGGGTTCGCCGATACGAGGAGCTCTGCAGATTGAAAACAGCGAGGAATCAGACCAGGGCAAGTAC</t>
  </si>
  <si>
    <t>ATCCTGCTGGTGCTCGTAGCCATCCTGCTGCTCAAGAAACGGAGGAGCTACTATTCGTACTCATATTACCTGAAACTGGCCAAGAAGCGCAAGGACGC</t>
  </si>
  <si>
    <t>F-ATCCTGCTGGTGCTCGTA
R-GCGTCCTTGCGCTTCTT</t>
  </si>
  <si>
    <t>CACTGAGGAAACCGACCAGGGGAAGTACGAGTGTGTGGCGTCAAATGTGGAAGGCGTCCGATACTCTTCCCCTGCCAACTTGTATGTGCGAGagCTTCGAGAAgTTCGTCGCGTGCCCCCA</t>
  </si>
  <si>
    <t>F-CACTGAGGAAACCGACCAG
R-TGGGGGCACGCGACG</t>
  </si>
  <si>
    <t>TCTCATTCTGCTGCTTGGAGCAATTGTGGTTATTGTTAAGAAAGGaAGGGACATCTATTCCTACCCCTACTACccCAGGAAGAAGGTCAACATAAACAAAGCGGTGATGACATATCGT</t>
  </si>
  <si>
    <t>F-TCTCATTCTGCTGCTTGGAG
R-ACGATATGTCATCACCGCTTT</t>
  </si>
  <si>
    <t>F-GACTGGTGGTCCTGATACTACT
R-TCTTATTCATGTTCCCCGGCTTCC</t>
  </si>
  <si>
    <t>GACTGGTGGTCCTGATACTACTGCTGGGAGCAATTATCATAATCATTAAAAAAGGaAGGGATTACTACTCATACTCTTATTATccTAGGAAGCCGGGGAACATGAATAAGA</t>
  </si>
  <si>
    <t>GAGGGTAATTGTGGCGTATCACGCGGCCGGCAAGACAGCGCTGGCAGAGCTCAGACCTTCAGCAGCCCCTCGAAAGCATTCATGGCCGAAGAACCGCGGGAGTTTCTGCCACTTTGTGC</t>
  </si>
  <si>
    <t>F-GAGGGTAATTGTGGCGTATCA
R-GCACAAAGTGGCAGAAACTC</t>
  </si>
  <si>
    <t>ATGGACCCTGCACTGATGTTCAGAACCAGGAAGAAGAAATGGAGGAGTTTAGGGTCACTCAGCCAGGGCAGTGCCAACGCGGCTGTCCTGGATGTGACCCAGACGGGTGGGCACAAG</t>
  </si>
  <si>
    <t>F-ATGGACCCTGCACTGATGTT
R-CTTGTGCCCACCCGTCT</t>
  </si>
  <si>
    <t>GTCAGGCGGAGAACATGATGGGCAAGACGGAGGCCAGCGCCACCCTCACCGTCCACGttGTGTCTgTTCCTCCAGTGTTTGTGGTCCGACCCAGGAATCAG</t>
  </si>
  <si>
    <t>F-GTCAGGCGGAGAACATGATGGG
R-CTGATTCCTGGGTCGGACCAC</t>
  </si>
  <si>
    <t>F-CCCCGACCTCACCCCAG
R-CTTCAGGAGGCGTTTTGGTCAAAAG</t>
  </si>
  <si>
    <t>CCCCGACCTCACCCCAGTTTTCAAAATGCAGGAGCCAGTACAGGCCAGCAACATGATTCTGCTGATATTTTTGCAAAAGATGGACTTGCTTTTGACCAAAACGCCTCCTGAAG</t>
  </si>
  <si>
    <t>GCTGTCGACGGGAAGGGGTGGAAAAAAGAAACATGCAAACACCAGACATTCAGCTGGTTCACCACAGCTCCATTCAGAAGTCCACTAAGGAGCTCCGCGGGATGTCGAAGAACCGGGAGATTTCGTG</t>
  </si>
  <si>
    <t>F-GCTGTCGACGGGAAGGGG
R-CACGAAATCTCCCGGTTCTT</t>
  </si>
  <si>
    <t>F-GCTCCCTCGGTAGATGAATTAAA
R-GCCGCGCAATTTCATCAC</t>
  </si>
  <si>
    <t>GCTCCCTCGGTAGATGAATTAAAAGCCTCCATAGGCAACATAGCTCTGTCTCCCTCGCCTCTGAGACGTAGTCCGGGGCTGGCAAAAAGAAATCCCTGTGATGAAATTGCGCGGC</t>
  </si>
  <si>
    <t>F-GCTGAAGGCCTCAGTGGGG
R-CGTCTTGGTCTGGCTATCTCTTCAC</t>
  </si>
  <si>
    <t>GCTGAAGGCCTCAGTGGGGACACTGGCCATATCTCCTTCTCCTTTGAGGCGAAGTCCATGCCCAGTGAAACGGAACCTGTCAAGTGAAGAGATAGCCAGACCAAGACG</t>
  </si>
  <si>
    <t>GCCACAGACGAGTCTTACAAAGACCCCACCAACATCCAGCTGTCCAAGCTGCTGAGCAAACACCAGAAACACCAGGCTTTTGAGGCTGAGCTACACG</t>
  </si>
  <si>
    <t>ACGCACAGTACAGAGCTTTCCCCTAGACGAGCAACTCTATGCCAAATATGTGAAGATGTTCATCAGATACATAAAGGTTGAGCTGCTGTCTCATTTTGGCTCTGAACACTTCTGT</t>
  </si>
  <si>
    <t>F-ACGCACAGTACAGAGCTTTC
R-ACAGAAGTGTTCAGAGCCAAA</t>
  </si>
  <si>
    <t>GCACTGCCACCTGAATCTGCTCCAGCTCCAACAACACAGCAGGAGCAATCCTCAGGTTAACAGGCCAAGAACATGAATGGAGTCCAAAGAGAAGCACAATGGAACC</t>
  </si>
  <si>
    <t>F-GCACTGCCACCTGAATCT
R-GGTTCCATTGTGCTTCTCTTTG</t>
  </si>
  <si>
    <t>AAAGCACGAGCACTTCTCACGACAAGCAGCCTATATGTCTCTGAGCCAATTTTACAGTCAGCCTCTCCAAGGGTGCTTCTAGGCATGTGTCAGAACCAC</t>
  </si>
  <si>
    <t>F-AAAGCACGAGCACTTCTCA
R-GTGGTTCTGACACATGCCTA</t>
  </si>
  <si>
    <t>Did not assess</t>
  </si>
  <si>
    <t>CCACACGCATACTGGAGCTCAGaAACAAGGATTTTCGACATagTAACAACCCGACTCATAAGTATTTCCTGGCGGTGGACCCAGTCTCTGGAGCTCTGTTCATCTCTGACACAAACTCCCG</t>
  </si>
  <si>
    <t>F-CCACACGCATACTGGAGCTCA
R-CGGGAGTTTGTGTCAGAGATG</t>
  </si>
  <si>
    <t>CGGTGACTTCAACTACATCAGACGCATCTTTCCCTCAGGAAACGTTACCAGTGTTATGGAGCTGAGaAATAAAGATTTCAGACATagCAATAATCCTGCACATCGATACTACCTAGCAACTGACCCAATG</t>
  </si>
  <si>
    <t>ACCTGCAAGGACGGAAAGTGCGAATGCAGCCCGGGATGGAATGGAGAACACTGCACTATCGctCACTATCTGGATAAGGTAGTGAAAgAGGGCTGCCCTGGTCTGTGCA</t>
  </si>
  <si>
    <t>F-ACCTGCAAGGACGGAAAG
R-TGCACAGACCAGGGCAGC</t>
  </si>
  <si>
    <t>GCTCGCACCTGTAGCTTTAGCTTGCGGGTCGGATGGCAGTCTGTATGTGGGAGATTTCAACTACGTCCGTCGCATCTTCACAACGGGAAATGTCACCAGCGTCCTAGAGCTCAGaAATAAAGATTTCAGGCATagCAACAGCCCTGCACACAAATATTACCT</t>
  </si>
  <si>
    <t>F-GCTCGCACCTGTAGCTTTA
R-AGGTAATATTTGTGTGCAGGGCTG</t>
  </si>
  <si>
    <t>AATTTCAGGTTCTCAAGCCTCTAGATGTAAAAACCAAATTCTACAATGCCGAGAGTGACCTCAGTTCTGTGACAGATGAGGTGTTTTTAGAGGCGCAGATCCAGAACATCACCACATC</t>
  </si>
  <si>
    <t>F-AATTTCAGGTTCTCAAGCCTCTA
R-GATGTGGTGATGTTCTGGATCT</t>
  </si>
  <si>
    <t>GGTGGTGATCACGCATAAAGGAGGCCAGCGGGGGGATGGCAGTCCTGCTATGGAGGGTGTAGAGGAAATGAGGATCTGTTCGGCCATTATAAACCTTTTCCACCTGATACCAGCCGCTC</t>
  </si>
  <si>
    <t>F-GGTGGTGATCACGCATAAAGGAGG
R-GAGCGGCTGGTATCAGGTGG</t>
  </si>
  <si>
    <t>GCTTCAGAAACCGGAGAACAGCTGATCAACCGGGCTGTTAAAAATGTTGTGGGAATGCTCCATCAGGTTTTGGTGCAGTTGCAGTCTGGAGAGAAGGAGCATGATTTCTCTCTCG</t>
  </si>
  <si>
    <t>F-GCTTCAGAAACCGGAGAACA
R-CGAGAGAGAAATCATGCTCCTT</t>
  </si>
  <si>
    <t>GAGCTCCTGGGGGATGATGGGAGCTCCTCCGAGACTCAGTTGATAAAGTTGCGTGAAGAGAGAGCACATCTGTTGGACAACACAGAGAGGCTGGAAAGGTCATCTCGG</t>
  </si>
  <si>
    <t>TGGTTGGATAACTGCAGAAAGACCTTTGGTGATAAAGACAGCAACCAGCGACCCAACACTCAAGCTCAGCAAATGGAAATGCTAGCAGAGCTTGAGTTGTGTCGACGGTTGTATAAACTCCATTTCCAGCTCCTG</t>
  </si>
  <si>
    <t>F-TGGTTGGATAACTGCAGAAAGA
R-CAGGAGCTGGAAATGGAGTTTA</t>
  </si>
  <si>
    <t>vALLKADLQg
vALMKADLQg</t>
  </si>
  <si>
    <t>rVLKSYr
rVLKSYr</t>
  </si>
  <si>
    <t>gGTPIRg
gGSPIRg</t>
  </si>
  <si>
    <t>gGSPIRg
gGSPIRg</t>
  </si>
  <si>
    <t>vVSv
vVSe</t>
  </si>
  <si>
    <t>Microexon identity</t>
  </si>
  <si>
    <t>Protein identity</t>
  </si>
  <si>
    <t>Eprs1</t>
  </si>
  <si>
    <t>Nrxn1</t>
  </si>
  <si>
    <t>UC repeats / UGC sequence</t>
  </si>
  <si>
    <t>Yes/Yes</t>
  </si>
  <si>
    <t>Yes/No</t>
  </si>
  <si>
    <t>No/No</t>
  </si>
  <si>
    <t>Yes/Maybe (30 bp away)</t>
  </si>
  <si>
    <t>Maybe (downstream of UGC)/Yes</t>
  </si>
  <si>
    <t>Maybe (UU, not UC)/Yes</t>
  </si>
  <si>
    <t>Maybe (UU, not UC upstream and UC downstream)/Yes</t>
  </si>
  <si>
    <t>Yes/Maybe (40 bp away)</t>
  </si>
  <si>
    <t>Maybe (downstream of UGC)/Maybe (35 bp away)</t>
  </si>
  <si>
    <t>Maybe (downstream of UGC)/Maybe (50 bp away)</t>
  </si>
  <si>
    <t>Maybe (downstream of UGC)/Maybe (45 bp away)</t>
  </si>
  <si>
    <t>Maybe (not canonical)/Yes</t>
  </si>
  <si>
    <t>Yes/Maybe (35 bp away)</t>
  </si>
  <si>
    <t>chr23:22,010,001-22,010,021</t>
  </si>
  <si>
    <t>chr9:13,770,823-13,770,840</t>
  </si>
  <si>
    <t>chr6:9,985,081-9,985,098</t>
  </si>
  <si>
    <t>chr11:7,716,885-7,716,911</t>
  </si>
  <si>
    <t>chr11:7,651,028-7,651,042</t>
  </si>
  <si>
    <t>chr2:1,763,455-1,763,469</t>
  </si>
  <si>
    <t>chr7:69,331,237-69,331,245</t>
  </si>
  <si>
    <t>chr24:6,549,069-6,549,092</t>
  </si>
  <si>
    <t>chr23:26,951,140-26,951,159</t>
  </si>
  <si>
    <t>chr9:38,118,205-38,118,224</t>
  </si>
  <si>
    <t>chr23:30,074,416-30,074,436</t>
  </si>
  <si>
    <t>chr11:39,908,838-39,908,858</t>
  </si>
  <si>
    <t>chr9:33,407,087-33,407,104</t>
  </si>
  <si>
    <t>chr25:13,760,357-13,760,380</t>
  </si>
  <si>
    <t>chr19:42,762,369-42,762,395</t>
  </si>
  <si>
    <t>chr3:26,898,209-26,898,214</t>
  </si>
  <si>
    <t>chr14:24,106,269-24,106,292</t>
  </si>
  <si>
    <t>chr21:41,328,434-41,328,457</t>
  </si>
  <si>
    <t>chr7:54,112,624-54,112,647</t>
  </si>
  <si>
    <t>chr1:37,300,461-37,300,473</t>
  </si>
  <si>
    <t>chr13:11,624,705-11,624,725</t>
  </si>
  <si>
    <t>chr14:49,475,258-49,475,278</t>
  </si>
  <si>
    <t>chr9:592,953-592,982</t>
  </si>
  <si>
    <t>chr24:27,209,298-27,209,327</t>
  </si>
  <si>
    <t>chr2:42,508,671-42,508,700</t>
  </si>
  <si>
    <t>chr25:21,561,991-21,562,017</t>
  </si>
  <si>
    <t>chr4:6,948,710-6,948,736</t>
  </si>
  <si>
    <t>chr6:32,391,393-32,391,407</t>
  </si>
  <si>
    <t>chr16:33,087,316-33,087,345</t>
  </si>
  <si>
    <t>chr17:39,711,059-39,711,079</t>
  </si>
  <si>
    <t>chr6:50,401,302-50,401,316</t>
  </si>
  <si>
    <t>chr21:6,365,146-6,365,160</t>
  </si>
  <si>
    <t>chr15:31,903,343-31,903,360</t>
  </si>
  <si>
    <t>chr10:33,990,578-33,990,595</t>
  </si>
  <si>
    <t>chr20:23,413,033-23,413,050</t>
  </si>
  <si>
    <t>chr20:23,391,300-23,391,308</t>
  </si>
  <si>
    <t>chr5:69,828,577-69,828,599</t>
  </si>
  <si>
    <t>chr1:2,980,158-2,980,187</t>
  </si>
  <si>
    <t>chr13:16,814,155-16,814,166</t>
  </si>
  <si>
    <t>chr13:27,405,206-27,405,232</t>
  </si>
  <si>
    <t>chr23:29,460,074-29,460,091</t>
  </si>
  <si>
    <t>chr23:28,680,394-28,680,405</t>
  </si>
  <si>
    <t>chr19:35,054,711-35,054,728</t>
  </si>
  <si>
    <t>chr3:15,944,966-15,944,983</t>
  </si>
  <si>
    <t>chr19:4,029,681-4,029,710</t>
  </si>
  <si>
    <t>chr20:2,566,048-2,566,065</t>
  </si>
  <si>
    <t>chr10:43,556,256-43,556,279</t>
  </si>
  <si>
    <t>chr25:1,647,432-1,647,449</t>
  </si>
  <si>
    <t>chr16:31,288,437-31,288,463</t>
  </si>
  <si>
    <t>chr4:20,957,918-20,957,941</t>
  </si>
  <si>
    <t>chr9:44,734,234-44,734,251</t>
  </si>
  <si>
    <t>chr18:21,502,400-21,502,425</t>
  </si>
  <si>
    <t>chr25:29,323,108-29,323,129</t>
  </si>
  <si>
    <t>chr10:7,295,548-7,295,571</t>
  </si>
  <si>
    <t>chr21:28,575,866-28,575,889</t>
  </si>
  <si>
    <t>chr14:8,409,689-8,409,712</t>
  </si>
  <si>
    <t>chr12:24,542,736-24,542,762</t>
  </si>
  <si>
    <t>chr18:33,987,599-33,987,626</t>
  </si>
  <si>
    <t>chr19:22,468,121-22,468,135</t>
  </si>
  <si>
    <t>chr4:21,989,574-21,989,603</t>
  </si>
  <si>
    <t>chr11:22,570,662-22,570,688</t>
  </si>
  <si>
    <t>chr25:10,609,193-10,609,210</t>
  </si>
  <si>
    <t>chr16:30,804,175-30,804,192</t>
  </si>
  <si>
    <t>chr16:30,795,408-30,795,428</t>
  </si>
  <si>
    <t>chrUn_KN150000v1:14,219-14,230</t>
  </si>
  <si>
    <t>chrUn_KN150000v1:9,564-9,581</t>
  </si>
  <si>
    <t>chr6:3,109,759-3,109,776</t>
  </si>
  <si>
    <t>chr2:17,723,106-17,723,123</t>
  </si>
  <si>
    <t>chr20:1,490,721-1,490,750</t>
  </si>
  <si>
    <t>chr22:3,496,230-3,496,241</t>
  </si>
  <si>
    <t>chr19:16,576,233-16,576,262</t>
  </si>
  <si>
    <t>chr16:34,990,162-34,990,191</t>
  </si>
  <si>
    <t>chr25:239,896-239,913</t>
  </si>
  <si>
    <t>chr14:47,810,195-47,810,218</t>
  </si>
  <si>
    <t>chr15:39,364,008-39,364,016</t>
  </si>
  <si>
    <t>chr4:26,069,887-26,069,898</t>
  </si>
  <si>
    <t>chr19:41,048,659-41,048,685</t>
  </si>
  <si>
    <t>chr6:30,750,432-30,750,443</t>
  </si>
  <si>
    <t>chr2:14,388,904-14,388,915</t>
  </si>
  <si>
    <t>chr21:13,190,839-13,190,853</t>
  </si>
  <si>
    <t>chr20:14,713,775-14,713,795</t>
  </si>
  <si>
    <t>chr10:26,562,505-26,562,528</t>
  </si>
  <si>
    <t>chr10:26,538,373-26,538,396</t>
  </si>
  <si>
    <t>chr12:30,984,815-30,984,839</t>
  </si>
  <si>
    <t>chr14:29,737,582-29,737,602</t>
  </si>
  <si>
    <t>chr1:39,759,348-39,759,368</t>
  </si>
  <si>
    <t>chr15:10,152,569-10,152,595</t>
  </si>
  <si>
    <t>chr15:10,099,175-10,099,195</t>
  </si>
  <si>
    <t>chr24:26,523,874-26,523,897</t>
  </si>
  <si>
    <t>chr10:15,356,670-15,356,687</t>
  </si>
  <si>
    <t>chr12:17,986,654-17,986,674</t>
  </si>
  <si>
    <t>chr10:4,037,500-4,037,523</t>
  </si>
  <si>
    <t>chr21:18,042,812-18,042,826</t>
  </si>
  <si>
    <t>chr12:31,342,721-31,342,741</t>
  </si>
  <si>
    <t>chr5:38,320,553-38,320,576</t>
  </si>
  <si>
    <t>chr1:60,438,942-60,438,959</t>
  </si>
  <si>
    <t>chr3:148,827,212-148,827,238</t>
  </si>
  <si>
    <t>chr3:148,860,427-148,860,438</t>
  </si>
  <si>
    <t>chr8:109,830,613-109,830,621</t>
  </si>
  <si>
    <t>chr2:20,883,200-20,883,229</t>
  </si>
  <si>
    <t>chr11:98,010,627-98,010,646</t>
  </si>
  <si>
    <t>chr2:52,465,894-52,465,913</t>
  </si>
  <si>
    <t>chr4:151,076,577-151,076,597</t>
  </si>
  <si>
    <t>chrX:13,596,686-13,596,703</t>
  </si>
  <si>
    <t>chr2:91,599,604-91,599,627</t>
  </si>
  <si>
    <t>chr9:113,865,086-113,865,112</t>
  </si>
  <si>
    <t>chr16:10,572,918-10,572,923</t>
  </si>
  <si>
    <t>chr11:31,918,801-31,918,824</t>
  </si>
  <si>
    <t>chr5:43,268,869-43,268,892</t>
  </si>
  <si>
    <t>chr9:66,035,050-66,035,073</t>
  </si>
  <si>
    <t>chr3:86,788,622-86,788,634</t>
  </si>
  <si>
    <t>chr6:83,187,764-83,187,784</t>
  </si>
  <si>
    <t>chr18:60,545,357-60,545,377</t>
  </si>
  <si>
    <t>chr10:76,271,376-76,271,405</t>
  </si>
  <si>
    <t>chr10:76,271,376-76,271,397</t>
  </si>
  <si>
    <t>chr12:40,794,597-40,794,623</t>
  </si>
  <si>
    <t>chr4:98,953,866-98,953,880</t>
  </si>
  <si>
    <t>chr9:86,506,871-86,506,900</t>
  </si>
  <si>
    <t>chr4:138,095,909-138,095,929</t>
  </si>
  <si>
    <t>chr1:185,387,357-185,387,377</t>
  </si>
  <si>
    <t>chr2:156,015,377-156,015,391</t>
  </si>
  <si>
    <t>chr2:31,044,882-31,044,896</t>
  </si>
  <si>
    <t>chr5:150,488,961-150,488,978</t>
  </si>
  <si>
    <t>chr5:73,024,771-73,024,788</t>
  </si>
  <si>
    <t>chr5:73,050,867-73,050,875</t>
  </si>
  <si>
    <t>chr4:53,655,741-53,655,763</t>
  </si>
  <si>
    <t>chr14:117,892,342-117,892,371</t>
  </si>
  <si>
    <t>chr14:23,449,200-23,449,208</t>
  </si>
  <si>
    <t>chr1:21,466,383-21,466,409</t>
  </si>
  <si>
    <t>chr4:149,265,345-149,265,362</t>
  </si>
  <si>
    <t>chrX:73,855,652-73,855,663</t>
  </si>
  <si>
    <t>chr4:123,364,057-123,364,074</t>
  </si>
  <si>
    <t>chr17:24,908,411-24,908,428</t>
  </si>
  <si>
    <t>chr4:125,107,517-125,107,546</t>
  </si>
  <si>
    <t>chr10:24,883,204-24,883,221</t>
  </si>
  <si>
    <t>chr13:83,654,598-83,654,621</t>
  </si>
  <si>
    <t>chr11:70,609,408-70,609,431</t>
  </si>
  <si>
    <t>chr10:123,009,913-123,009,930</t>
  </si>
  <si>
    <t>chr15:76,432,372-76,432,398</t>
  </si>
  <si>
    <t>chr1:135,463,915-135,463,938</t>
  </si>
  <si>
    <t>chr2:80,571,213-80,571,230</t>
  </si>
  <si>
    <t>chr8:119,454,201-119,454,226</t>
  </si>
  <si>
    <t>chr9:58,650,497-58,650,518</t>
  </si>
  <si>
    <t>chr8:31,831,205-31,831,228</t>
  </si>
  <si>
    <t>chr17:90,561,802-90,561,828</t>
  </si>
  <si>
    <t>chr3:63,699,780-63,699,802</t>
  </si>
  <si>
    <t>chr15:76,194,559-76,194,573</t>
  </si>
  <si>
    <t>chr7:144,502,867-144,502,896</t>
  </si>
  <si>
    <t>chr1:134,311,529-134,311,555</t>
  </si>
  <si>
    <t>chr19:3,459,747-3,459,764</t>
  </si>
  <si>
    <t>chr15:73,282,218-73,282,235</t>
  </si>
  <si>
    <t>chr4:76,135,545-76,135,556</t>
  </si>
  <si>
    <t>chr4:76,138,556-76,138,573</t>
  </si>
  <si>
    <t>chr4:118,252,076-118,252,093</t>
  </si>
  <si>
    <t>chr10:28,554,770-28,554,799</t>
  </si>
  <si>
    <t>chr17:56,445,899-56,445,910</t>
  </si>
  <si>
    <t>chr4:131,794,961-131,794,990</t>
  </si>
  <si>
    <t>chr5:23,763,334-23,763,351</t>
  </si>
  <si>
    <t>chr11:54,671,655-54,671,678</t>
  </si>
  <si>
    <t>chr16:72,956,275-72,956,283</t>
  </si>
  <si>
    <t>chr10:89,654,335-89,654,346</t>
  </si>
  <si>
    <t>chr6:4,690,469-4,690,495</t>
  </si>
  <si>
    <t>chr4:102,905,565-102,905,576</t>
  </si>
  <si>
    <t>chr2:30,014,158-30,014,172</t>
  </si>
  <si>
    <t>chr1:161,845,560-161,845,580</t>
  </si>
  <si>
    <t>chr16:90,940,473-90,940,496</t>
  </si>
  <si>
    <t>chr16:90,971,564-90,971,587</t>
  </si>
  <si>
    <t>chr19:55,927,730-55,927,754</t>
  </si>
  <si>
    <t>chr8:48,287,133-48,287,153</t>
  </si>
  <si>
    <t>chr7:96,854,717-96,854,737</t>
  </si>
  <si>
    <t>chr7:96,805,105-96,805,131</t>
  </si>
  <si>
    <t>chr3:28,625,199-28,625,222</t>
  </si>
  <si>
    <t>chr13:104,152,165-104,152,182</t>
  </si>
  <si>
    <t>chr5:144,810,332-144,810,352</t>
  </si>
  <si>
    <t>chr5:111,281,880-111,281,903</t>
  </si>
  <si>
    <t>chr2:27,284,839-27,284,853</t>
  </si>
  <si>
    <t>chr19:55,387,189-55,387,209</t>
  </si>
  <si>
    <t>chr15:73,275,621-73,275,641</t>
  </si>
  <si>
    <t>Maybe/Yes</t>
  </si>
  <si>
    <t>Yes/Maybe (33 bp away)</t>
  </si>
  <si>
    <t>Maybe (both up and downstream of UGC)/Yes</t>
  </si>
  <si>
    <t>Maybe/Maybe (35 bp away)</t>
  </si>
  <si>
    <t>F-GCCTCGTCCTACCCATCA
R-GGCCGAATGGGTGGGGTG
qPCR_F-ATTCTCCCAATCAGCACATC
qPCR_R-CACATACTGTGGAGCACTG</t>
  </si>
  <si>
    <t>F-GGCTTCAACATCCTCTGGAA
R-CCCTGGGTTTCTTGTTCATCT
qPCR_F-GAAACCCAGGGCGGACTATTC
qPCR_R-AGCTGACAGAAGAGGTTTGG</t>
  </si>
  <si>
    <t>F-GGTGGAGAGAGGCTGCGAAG
R-GCAGTCGCAACTAAACCC
qPCR_F-GAAGGATGCAGTGCTGGTTAGG
qPCR_R-GCCCACATTGAACACCACTTTG</t>
  </si>
  <si>
    <t>F-GGTCAGCCTTACTGTAGACGCC
R-CAGATGCGTCTTCAGAGGTAGACTG
qPCR_F-AGTGGGGACGCGGAGAAG
qPCR_R-TCCTCGAGAGGACCATTTAGAGC</t>
  </si>
  <si>
    <t>F-GCCACAGACGAGTCTTACAA
R-CGTGTAGCTCAGCCTCAAA
qPCR_F-ACGACGCAGTGAGGTCTTG
qPCR_R-CTTCGATCTCGTCAACGTCTC</t>
  </si>
  <si>
    <t>F-CGGTGACTTCAACTACATCAGACGC
R-CATTGGGTCAGTTGCTAGGT
qPCR_F-CACCAACCTCTCCTCCATTG
qPCR_R-GGCGTAGATGACCCTCATAGAG</t>
  </si>
  <si>
    <t>F-GAGCTCCTGGGGGATGATGGGAG
R-CCGAGATGACCTTTCCAGCCTC
qPCR_F-GAGATCCTCGCCAACCTG
qPCR_R-TCTCAGCATGCCGGTCA</t>
  </si>
  <si>
    <t>Multiple primer pairs failed to amplify at 3 dpf; primers used at 6 dpf: 
F-GAGGTTATCGAACTTCACCTCTAC
R-GGATCAGGTAAAAGCCGTACGACC
qPCR_F-CACTGCCAACCAGCACAAC
qPCR_R-ACTCCTTATGTGCGCCTGTC</t>
  </si>
  <si>
    <t>GAGGTTATCGAACTTCACCTCTACAAGATGTCTGATGACCCCATGAATAACCGTGACATGAAAAAGTCGAGTGGAAAAATGTGGTCGTACGGCTTTTACCTGATCC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</si>
</sst>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ptos Narrow"/>
      <family val="2"/>
      <scheme val="minor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ourier New"/>
      <family val="1"/>
    </font>
    <font>
      <sz val="9"/>
      <color rgb="FF000000"/>
      <name val="Arial"/>
      <family val="2"/>
    </font>
    <font>
      <i/>
      <sz val="10"/>
      <color theme="1"/>
      <name val="Arial"/>
      <family val="2"/>
    </font>
    <font>
      <i/>
      <sz val="9"/>
      <color theme="1"/>
      <name val="Courier New"/>
      <family val="1"/>
    </font>
    <font>
      <sz val="12"/>
      <color theme="1"/>
      <name val="Courier New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1" fontId="3" fillId="0" borderId="5" xfId="0" applyNumberFormat="1" applyFont="1" applyBorder="1" applyAlignment="1">
      <alignment horizontal="center" vertical="center" wrapText="1"/>
    </xf>
    <xf numFmtId="11" fontId="4" fillId="0" borderId="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left" vertical="top" wrapText="1"/>
    </xf>
    <xf numFmtId="0" fontId="4" fillId="0" borderId="6" xfId="0" applyFont="1" applyBorder="1" applyAlignment="1">
      <alignment vertical="top" wrapText="1"/>
    </xf>
    <xf numFmtId="2" fontId="4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2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/>
    </xf>
    <xf numFmtId="0" fontId="0" fillId="0" borderId="7" xfId="0" applyBorder="1"/>
    <xf numFmtId="0" fontId="4" fillId="0" borderId="0" xfId="0" applyFont="1"/>
    <xf numFmtId="0" fontId="4" fillId="0" borderId="2" xfId="0" applyFont="1" applyBorder="1" applyAlignment="1">
      <alignment horizontal="left" vertical="top" wrapText="1"/>
    </xf>
    <xf numFmtId="2" fontId="4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B89ED-06A2-EC4C-91D3-C9BD28811020}">
  <dimension ref="A1:R98"/>
  <sheetViews>
    <sheetView tabSelected="1" topLeftCell="A84" zoomScale="98" zoomScaleNormal="98" workbookViewId="0">
      <selection activeCell="N93" sqref="N93"/>
    </sheetView>
  </sheetViews>
  <sheetFormatPr baseColWidth="10" defaultColWidth="0" defaultRowHeight="17" zeroHeight="1" x14ac:dyDescent="0.25"/>
  <cols>
    <col min="1" max="1" width="10" customWidth="1"/>
    <col min="2" max="2" width="8.83203125" customWidth="1"/>
    <col min="3" max="3" width="8.6640625" customWidth="1"/>
    <col min="4" max="4" width="15.1640625" customWidth="1"/>
    <col min="5" max="5" width="13.83203125" customWidth="1"/>
    <col min="6" max="6" width="20" customWidth="1"/>
    <col min="7" max="7" width="8.83203125" customWidth="1"/>
    <col min="8" max="8" width="10.83203125" customWidth="1"/>
    <col min="9" max="9" width="27.83203125" customWidth="1"/>
    <col min="10" max="10" width="10.83203125" customWidth="1"/>
    <col min="11" max="12" width="8.6640625" customWidth="1"/>
    <col min="13" max="13" width="16" customWidth="1"/>
    <col min="14" max="14" width="35" style="46" customWidth="1"/>
    <col min="15" max="15" width="10.83203125" customWidth="1"/>
    <col min="16" max="16" width="35.33203125" style="39" customWidth="1"/>
    <col min="17" max="17" width="0.33203125" customWidth="1"/>
    <col min="18" max="18" width="0" hidden="1" customWidth="1"/>
    <col min="19" max="16384" width="10.83203125" hidden="1"/>
  </cols>
  <sheetData>
    <row r="1" spans="1:17" ht="66" thickBot="1" x14ac:dyDescent="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671</v>
      </c>
      <c r="L1" s="2" t="s">
        <v>672</v>
      </c>
      <c r="M1" s="2" t="s">
        <v>675</v>
      </c>
      <c r="N1" s="2" t="s">
        <v>319</v>
      </c>
      <c r="O1" s="2" t="s">
        <v>328</v>
      </c>
      <c r="P1" s="2" t="s">
        <v>320</v>
      </c>
      <c r="Q1" s="2"/>
    </row>
    <row r="2" spans="1:17" ht="43" customHeight="1" thickBot="1" x14ac:dyDescent="0.25">
      <c r="A2" s="3" t="s">
        <v>10</v>
      </c>
      <c r="B2" s="3" t="s">
        <v>10</v>
      </c>
      <c r="C2" s="3" t="s">
        <v>11</v>
      </c>
      <c r="D2" s="4" t="s">
        <v>690</v>
      </c>
      <c r="E2" s="4" t="s">
        <v>784</v>
      </c>
      <c r="F2" s="4" t="s">
        <v>12</v>
      </c>
      <c r="G2" s="4" t="s">
        <v>13</v>
      </c>
      <c r="H2" s="4" t="s">
        <v>14</v>
      </c>
      <c r="I2" s="5" t="s">
        <v>482</v>
      </c>
      <c r="J2" s="22" t="s">
        <v>400</v>
      </c>
      <c r="K2" s="29">
        <v>1</v>
      </c>
      <c r="L2" s="29">
        <v>0.66</v>
      </c>
      <c r="M2" s="48" t="s">
        <v>676</v>
      </c>
      <c r="N2" s="20" t="s">
        <v>323</v>
      </c>
      <c r="O2" s="5">
        <v>111</v>
      </c>
      <c r="P2" s="5" t="s">
        <v>322</v>
      </c>
      <c r="Q2" s="5"/>
    </row>
    <row r="3" spans="1:17" ht="43" customHeight="1" thickBot="1" x14ac:dyDescent="0.25">
      <c r="A3" s="3" t="s">
        <v>15</v>
      </c>
      <c r="B3" s="3" t="s">
        <v>15</v>
      </c>
      <c r="C3" s="3" t="s">
        <v>11</v>
      </c>
      <c r="D3" s="6" t="s">
        <v>691</v>
      </c>
      <c r="E3" s="4" t="s">
        <v>784</v>
      </c>
      <c r="F3" s="4" t="s">
        <v>16</v>
      </c>
      <c r="G3" s="7">
        <v>4</v>
      </c>
      <c r="H3" s="4" t="s">
        <v>14</v>
      </c>
      <c r="I3" s="8" t="s">
        <v>483</v>
      </c>
      <c r="J3" s="22" t="s">
        <v>400</v>
      </c>
      <c r="K3" s="29">
        <v>1</v>
      </c>
      <c r="L3" s="29">
        <v>0.68</v>
      </c>
      <c r="M3" s="48" t="s">
        <v>676</v>
      </c>
      <c r="N3" s="20" t="s">
        <v>325</v>
      </c>
      <c r="O3" s="5">
        <v>109</v>
      </c>
      <c r="P3" s="5" t="s">
        <v>324</v>
      </c>
      <c r="Q3" s="5"/>
    </row>
    <row r="4" spans="1:17" ht="56" customHeight="1" thickBot="1" x14ac:dyDescent="0.25">
      <c r="A4" s="9" t="s">
        <v>17</v>
      </c>
      <c r="B4" s="9" t="s">
        <v>18</v>
      </c>
      <c r="C4" s="9" t="s">
        <v>19</v>
      </c>
      <c r="D4" s="6" t="s">
        <v>692</v>
      </c>
      <c r="E4" s="6" t="s">
        <v>785</v>
      </c>
      <c r="F4" s="10" t="s">
        <v>20</v>
      </c>
      <c r="G4" s="7" t="s">
        <v>21</v>
      </c>
      <c r="H4" s="7" t="s">
        <v>22</v>
      </c>
      <c r="I4" s="8" t="s">
        <v>484</v>
      </c>
      <c r="J4" s="23" t="s">
        <v>401</v>
      </c>
      <c r="K4" s="29">
        <v>1</v>
      </c>
      <c r="L4" s="29">
        <v>0.72</v>
      </c>
      <c r="M4" s="48" t="s">
        <v>676</v>
      </c>
      <c r="N4" s="25" t="s">
        <v>327</v>
      </c>
      <c r="O4" s="8">
        <v>131</v>
      </c>
      <c r="P4" s="8" t="s">
        <v>326</v>
      </c>
      <c r="Q4" s="8"/>
    </row>
    <row r="5" spans="1:17" ht="43" customHeight="1" thickBot="1" x14ac:dyDescent="0.25">
      <c r="A5" s="9" t="s">
        <v>23</v>
      </c>
      <c r="B5" s="9" t="s">
        <v>18</v>
      </c>
      <c r="C5" s="9" t="s">
        <v>19</v>
      </c>
      <c r="D5" s="7" t="s">
        <v>693</v>
      </c>
      <c r="E5" s="7" t="s">
        <v>786</v>
      </c>
      <c r="F5" s="10" t="s">
        <v>20</v>
      </c>
      <c r="G5" s="7">
        <v>4</v>
      </c>
      <c r="H5" s="7" t="s">
        <v>24</v>
      </c>
      <c r="I5" s="8" t="s">
        <v>485</v>
      </c>
      <c r="J5" s="23" t="s">
        <v>402</v>
      </c>
      <c r="K5" s="29">
        <v>0.75</v>
      </c>
      <c r="L5" s="29">
        <v>0.72</v>
      </c>
      <c r="M5" s="48" t="s">
        <v>677</v>
      </c>
      <c r="N5" s="25" t="s">
        <v>329</v>
      </c>
      <c r="O5" s="8">
        <v>111</v>
      </c>
      <c r="P5" s="8" t="s">
        <v>330</v>
      </c>
      <c r="Q5" s="8"/>
    </row>
    <row r="6" spans="1:17" ht="43" thickBot="1" x14ac:dyDescent="0.25">
      <c r="A6" s="9" t="s">
        <v>25</v>
      </c>
      <c r="B6" s="9" t="s">
        <v>26</v>
      </c>
      <c r="C6" s="9" t="s">
        <v>19</v>
      </c>
      <c r="D6" s="6" t="s">
        <v>694</v>
      </c>
      <c r="E6" s="7" t="s">
        <v>786</v>
      </c>
      <c r="F6" s="11" t="s">
        <v>27</v>
      </c>
      <c r="G6" s="7" t="s">
        <v>13</v>
      </c>
      <c r="H6" s="7" t="s">
        <v>24</v>
      </c>
      <c r="I6" s="8" t="s">
        <v>485</v>
      </c>
      <c r="J6" s="23" t="s">
        <v>402</v>
      </c>
      <c r="K6" s="29">
        <f>3/4</f>
        <v>0.75</v>
      </c>
      <c r="L6" s="29">
        <v>0.26</v>
      </c>
      <c r="M6" s="49" t="s">
        <v>677</v>
      </c>
      <c r="N6" s="25" t="s">
        <v>332</v>
      </c>
      <c r="O6" s="8">
        <v>104</v>
      </c>
      <c r="P6" s="8" t="s">
        <v>331</v>
      </c>
      <c r="Q6" s="8"/>
    </row>
    <row r="7" spans="1:17" ht="43" thickBot="1" x14ac:dyDescent="0.25">
      <c r="A7" s="9" t="s">
        <v>28</v>
      </c>
      <c r="B7" s="9" t="s">
        <v>28</v>
      </c>
      <c r="C7" s="9" t="s">
        <v>29</v>
      </c>
      <c r="D7" s="6" t="s">
        <v>695</v>
      </c>
      <c r="E7" s="6" t="s">
        <v>787</v>
      </c>
      <c r="F7" s="11" t="s">
        <v>30</v>
      </c>
      <c r="G7" s="7" t="s">
        <v>31</v>
      </c>
      <c r="H7" s="12" t="s">
        <v>32</v>
      </c>
      <c r="I7" s="8" t="s">
        <v>486</v>
      </c>
      <c r="J7" s="23" t="s">
        <v>403</v>
      </c>
      <c r="K7" s="29">
        <v>1</v>
      </c>
      <c r="L7" s="29">
        <v>0.9</v>
      </c>
      <c r="M7" s="49" t="s">
        <v>867</v>
      </c>
      <c r="N7" s="25" t="s">
        <v>334</v>
      </c>
      <c r="O7" s="8">
        <v>81</v>
      </c>
      <c r="P7" s="8" t="s">
        <v>333</v>
      </c>
      <c r="Q7" s="8"/>
    </row>
    <row r="8" spans="1:17" ht="43" customHeight="1" thickBot="1" x14ac:dyDescent="0.25">
      <c r="A8" s="9" t="s">
        <v>33</v>
      </c>
      <c r="B8" s="9" t="s">
        <v>33</v>
      </c>
      <c r="C8" s="9" t="s">
        <v>34</v>
      </c>
      <c r="D8" s="6" t="s">
        <v>696</v>
      </c>
      <c r="E8" s="6" t="s">
        <v>788</v>
      </c>
      <c r="F8" s="11" t="s">
        <v>35</v>
      </c>
      <c r="G8" s="7">
        <v>6</v>
      </c>
      <c r="H8" s="7" t="s">
        <v>36</v>
      </c>
      <c r="I8" s="8" t="s">
        <v>487</v>
      </c>
      <c r="J8" s="23" t="s">
        <v>404</v>
      </c>
      <c r="K8" s="29">
        <f>5/10</f>
        <v>0.5</v>
      </c>
      <c r="L8" s="29">
        <v>0.47</v>
      </c>
      <c r="M8" s="49" t="s">
        <v>676</v>
      </c>
      <c r="N8" s="25" t="s">
        <v>335</v>
      </c>
      <c r="O8" s="8">
        <v>117</v>
      </c>
      <c r="P8" s="8" t="s">
        <v>336</v>
      </c>
      <c r="Q8" s="8"/>
    </row>
    <row r="9" spans="1:17" ht="29" thickBot="1" x14ac:dyDescent="0.25">
      <c r="A9" s="9" t="s">
        <v>37</v>
      </c>
      <c r="B9" s="9" t="s">
        <v>37</v>
      </c>
      <c r="C9" s="9" t="s">
        <v>38</v>
      </c>
      <c r="D9" s="6" t="s">
        <v>697</v>
      </c>
      <c r="E9" s="6" t="s">
        <v>789</v>
      </c>
      <c r="F9" s="13" t="s">
        <v>39</v>
      </c>
      <c r="G9" s="7">
        <v>5</v>
      </c>
      <c r="H9" s="7" t="s">
        <v>40</v>
      </c>
      <c r="I9" s="8" t="s">
        <v>488</v>
      </c>
      <c r="J9" s="24" t="s">
        <v>405</v>
      </c>
      <c r="K9" s="29">
        <f>5 / 6</f>
        <v>0.83333333333333337</v>
      </c>
      <c r="L9" s="29">
        <v>0.48</v>
      </c>
      <c r="M9" s="49" t="s">
        <v>678</v>
      </c>
      <c r="N9" s="26" t="s">
        <v>649</v>
      </c>
      <c r="O9" s="14" t="s">
        <v>321</v>
      </c>
      <c r="P9" s="14" t="s">
        <v>321</v>
      </c>
      <c r="Q9" s="14"/>
    </row>
    <row r="10" spans="1:17" ht="29" thickBot="1" x14ac:dyDescent="0.25">
      <c r="A10" s="9" t="s">
        <v>41</v>
      </c>
      <c r="B10" s="9" t="s">
        <v>41</v>
      </c>
      <c r="C10" s="9" t="s">
        <v>42</v>
      </c>
      <c r="D10" s="6" t="s">
        <v>698</v>
      </c>
      <c r="E10" s="6" t="s">
        <v>790</v>
      </c>
      <c r="F10" s="6" t="s">
        <v>43</v>
      </c>
      <c r="G10" s="7">
        <v>7</v>
      </c>
      <c r="H10" s="7" t="s">
        <v>40</v>
      </c>
      <c r="I10" s="8" t="s">
        <v>489</v>
      </c>
      <c r="J10" s="24" t="s">
        <v>406</v>
      </c>
      <c r="K10" s="29">
        <v>1</v>
      </c>
      <c r="L10" s="29">
        <v>0.87</v>
      </c>
      <c r="M10" s="49" t="s">
        <v>677</v>
      </c>
      <c r="N10" s="26" t="s">
        <v>649</v>
      </c>
      <c r="O10" s="14" t="s">
        <v>321</v>
      </c>
      <c r="P10" s="14" t="s">
        <v>321</v>
      </c>
      <c r="Q10" s="14"/>
    </row>
    <row r="11" spans="1:17" ht="57" thickBot="1" x14ac:dyDescent="0.25">
      <c r="A11" s="9" t="s">
        <v>44</v>
      </c>
      <c r="B11" s="9" t="s">
        <v>44</v>
      </c>
      <c r="C11" s="9" t="s">
        <v>45</v>
      </c>
      <c r="D11" s="6" t="s">
        <v>699</v>
      </c>
      <c r="E11" s="6" t="s">
        <v>791</v>
      </c>
      <c r="F11" s="6" t="s">
        <v>46</v>
      </c>
      <c r="G11" s="7" t="s">
        <v>47</v>
      </c>
      <c r="H11" s="7" t="s">
        <v>48</v>
      </c>
      <c r="I11" s="8" t="s">
        <v>490</v>
      </c>
      <c r="J11" s="24" t="s">
        <v>407</v>
      </c>
      <c r="K11" s="29">
        <v>1</v>
      </c>
      <c r="L11" s="29">
        <v>0.6</v>
      </c>
      <c r="M11" s="49" t="s">
        <v>676</v>
      </c>
      <c r="N11" s="27" t="s">
        <v>338</v>
      </c>
      <c r="O11" s="14" t="s">
        <v>337</v>
      </c>
      <c r="P11" s="14" t="s">
        <v>339</v>
      </c>
      <c r="Q11" s="14"/>
    </row>
    <row r="12" spans="1:17" ht="57" thickBot="1" x14ac:dyDescent="0.25">
      <c r="A12" s="9" t="s">
        <v>49</v>
      </c>
      <c r="B12" s="9" t="s">
        <v>49</v>
      </c>
      <c r="C12" s="9" t="s">
        <v>45</v>
      </c>
      <c r="D12" s="6" t="s">
        <v>700</v>
      </c>
      <c r="E12" s="6" t="s">
        <v>791</v>
      </c>
      <c r="F12" s="6" t="s">
        <v>50</v>
      </c>
      <c r="G12" s="7">
        <v>15</v>
      </c>
      <c r="H12" s="7" t="s">
        <v>48</v>
      </c>
      <c r="I12" s="8" t="s">
        <v>491</v>
      </c>
      <c r="J12" s="24" t="s">
        <v>407</v>
      </c>
      <c r="K12" s="29">
        <v>1</v>
      </c>
      <c r="L12" s="29">
        <v>0.54</v>
      </c>
      <c r="M12" s="49" t="s">
        <v>677</v>
      </c>
      <c r="N12" s="27" t="s">
        <v>360</v>
      </c>
      <c r="O12" s="14" t="s">
        <v>361</v>
      </c>
      <c r="P12" s="14" t="s">
        <v>359</v>
      </c>
      <c r="Q12" s="14"/>
    </row>
    <row r="13" spans="1:17" ht="43" thickBot="1" x14ac:dyDescent="0.25">
      <c r="A13" s="9" t="s">
        <v>51</v>
      </c>
      <c r="B13" s="9" t="s">
        <v>51</v>
      </c>
      <c r="C13" s="9" t="s">
        <v>52</v>
      </c>
      <c r="D13" s="6" t="s">
        <v>701</v>
      </c>
      <c r="E13" s="6" t="s">
        <v>792</v>
      </c>
      <c r="F13" s="6" t="s">
        <v>53</v>
      </c>
      <c r="G13" s="7" t="s">
        <v>54</v>
      </c>
      <c r="H13" s="7" t="s">
        <v>14</v>
      </c>
      <c r="I13" s="8" t="s">
        <v>492</v>
      </c>
      <c r="J13" s="23" t="s">
        <v>408</v>
      </c>
      <c r="K13" s="29">
        <v>1</v>
      </c>
      <c r="L13" s="29">
        <v>0.96</v>
      </c>
      <c r="M13" s="49" t="s">
        <v>676</v>
      </c>
      <c r="N13" s="27" t="s">
        <v>342</v>
      </c>
      <c r="O13" s="14" t="s">
        <v>340</v>
      </c>
      <c r="P13" s="14" t="s">
        <v>341</v>
      </c>
      <c r="Q13" s="8"/>
    </row>
    <row r="14" spans="1:17" ht="43" customHeight="1" thickBot="1" x14ac:dyDescent="0.25">
      <c r="A14" s="9" t="s">
        <v>55</v>
      </c>
      <c r="B14" s="9" t="s">
        <v>55</v>
      </c>
      <c r="C14" s="9" t="s">
        <v>56</v>
      </c>
      <c r="D14" s="6" t="s">
        <v>702</v>
      </c>
      <c r="E14" s="6" t="s">
        <v>793</v>
      </c>
      <c r="F14" s="6" t="s">
        <v>57</v>
      </c>
      <c r="G14" s="7" t="s">
        <v>58</v>
      </c>
      <c r="H14" s="7" t="s">
        <v>59</v>
      </c>
      <c r="I14" s="8" t="s">
        <v>493</v>
      </c>
      <c r="J14" s="23" t="s">
        <v>409</v>
      </c>
      <c r="K14" s="29">
        <v>1</v>
      </c>
      <c r="L14" s="29">
        <v>0.74</v>
      </c>
      <c r="M14" s="49" t="s">
        <v>676</v>
      </c>
      <c r="N14" s="25" t="s">
        <v>344</v>
      </c>
      <c r="O14" s="8">
        <v>118</v>
      </c>
      <c r="P14" s="8" t="s">
        <v>343</v>
      </c>
      <c r="Q14" s="8"/>
    </row>
    <row r="15" spans="1:17" ht="57" thickBot="1" x14ac:dyDescent="0.25">
      <c r="A15" s="9" t="s">
        <v>60</v>
      </c>
      <c r="B15" s="9" t="s">
        <v>60</v>
      </c>
      <c r="C15" s="9" t="s">
        <v>61</v>
      </c>
      <c r="D15" s="6" t="s">
        <v>703</v>
      </c>
      <c r="E15" s="6" t="s">
        <v>794</v>
      </c>
      <c r="F15" s="6" t="s">
        <v>62</v>
      </c>
      <c r="G15" s="7" t="s">
        <v>63</v>
      </c>
      <c r="H15" s="7" t="s">
        <v>22</v>
      </c>
      <c r="I15" s="8" t="s">
        <v>494</v>
      </c>
      <c r="J15" s="23" t="s">
        <v>410</v>
      </c>
      <c r="K15" s="29">
        <f>5/8</f>
        <v>0.625</v>
      </c>
      <c r="L15" s="29">
        <v>0.65</v>
      </c>
      <c r="M15" s="51" t="s">
        <v>868</v>
      </c>
      <c r="N15" s="25" t="s">
        <v>346</v>
      </c>
      <c r="O15" s="8">
        <v>124</v>
      </c>
      <c r="P15" s="8" t="s">
        <v>345</v>
      </c>
      <c r="Q15" s="8"/>
    </row>
    <row r="16" spans="1:17" ht="43" thickBot="1" x14ac:dyDescent="0.25">
      <c r="A16" s="9" t="s">
        <v>64</v>
      </c>
      <c r="B16" s="9" t="s">
        <v>64</v>
      </c>
      <c r="C16" s="9" t="s">
        <v>65</v>
      </c>
      <c r="D16" s="6" t="s">
        <v>704</v>
      </c>
      <c r="E16" s="6" t="s">
        <v>795</v>
      </c>
      <c r="F16" s="6" t="s">
        <v>66</v>
      </c>
      <c r="G16" s="7" t="s">
        <v>67</v>
      </c>
      <c r="H16" s="12" t="s">
        <v>68</v>
      </c>
      <c r="I16" s="8" t="s">
        <v>495</v>
      </c>
      <c r="J16" s="24" t="s">
        <v>411</v>
      </c>
      <c r="K16" s="29">
        <f>1</f>
        <v>1</v>
      </c>
      <c r="L16" s="29">
        <v>0.6</v>
      </c>
      <c r="M16" s="49" t="s">
        <v>676</v>
      </c>
      <c r="N16" s="27" t="s">
        <v>349</v>
      </c>
      <c r="O16" s="14" t="s">
        <v>348</v>
      </c>
      <c r="P16" s="14" t="s">
        <v>347</v>
      </c>
      <c r="Q16" s="14"/>
    </row>
    <row r="17" spans="1:17" ht="43" thickBot="1" x14ac:dyDescent="0.25">
      <c r="A17" s="9" t="s">
        <v>69</v>
      </c>
      <c r="B17" s="9" t="s">
        <v>69</v>
      </c>
      <c r="C17" s="9" t="s">
        <v>70</v>
      </c>
      <c r="D17" s="6" t="s">
        <v>705</v>
      </c>
      <c r="E17" s="6" t="s">
        <v>796</v>
      </c>
      <c r="F17" s="6" t="s">
        <v>71</v>
      </c>
      <c r="G17" s="7">
        <v>4</v>
      </c>
      <c r="H17" s="7" t="s">
        <v>59</v>
      </c>
      <c r="I17" s="8" t="s">
        <v>496</v>
      </c>
      <c r="J17" s="24" t="s">
        <v>412</v>
      </c>
      <c r="K17" s="29">
        <f>6/7</f>
        <v>0.8571428571428571</v>
      </c>
      <c r="L17" s="29">
        <v>0.74</v>
      </c>
      <c r="M17" s="51" t="s">
        <v>681</v>
      </c>
      <c r="N17" s="27" t="s">
        <v>352</v>
      </c>
      <c r="O17" s="14" t="s">
        <v>351</v>
      </c>
      <c r="P17" s="14" t="s">
        <v>350</v>
      </c>
      <c r="Q17" s="14"/>
    </row>
    <row r="18" spans="1:17" ht="43" thickBot="1" x14ac:dyDescent="0.25">
      <c r="A18" s="9" t="s">
        <v>72</v>
      </c>
      <c r="B18" s="9" t="s">
        <v>72</v>
      </c>
      <c r="C18" s="9" t="s">
        <v>73</v>
      </c>
      <c r="D18" s="6" t="s">
        <v>706</v>
      </c>
      <c r="E18" s="6" t="s">
        <v>797</v>
      </c>
      <c r="F18" s="6" t="s">
        <v>74</v>
      </c>
      <c r="G18" s="7">
        <v>5</v>
      </c>
      <c r="H18" s="7" t="s">
        <v>59</v>
      </c>
      <c r="I18" s="8" t="s">
        <v>497</v>
      </c>
      <c r="J18" s="24" t="s">
        <v>413</v>
      </c>
      <c r="K18" s="29">
        <f>6/7</f>
        <v>0.8571428571428571</v>
      </c>
      <c r="L18" s="29">
        <v>0.82</v>
      </c>
      <c r="M18" s="51" t="s">
        <v>681</v>
      </c>
      <c r="N18" s="27" t="s">
        <v>355</v>
      </c>
      <c r="O18" s="14" t="s">
        <v>354</v>
      </c>
      <c r="P18" s="14" t="s">
        <v>353</v>
      </c>
      <c r="Q18" s="14"/>
    </row>
    <row r="19" spans="1:17" ht="57" thickBot="1" x14ac:dyDescent="0.25">
      <c r="A19" s="9" t="s">
        <v>75</v>
      </c>
      <c r="B19" s="9" t="s">
        <v>75</v>
      </c>
      <c r="C19" s="9" t="s">
        <v>76</v>
      </c>
      <c r="D19" s="6" t="s">
        <v>707</v>
      </c>
      <c r="E19" s="6" t="s">
        <v>798</v>
      </c>
      <c r="F19" s="6" t="s">
        <v>77</v>
      </c>
      <c r="G19" s="7" t="s">
        <v>78</v>
      </c>
      <c r="H19" s="15" t="s">
        <v>59</v>
      </c>
      <c r="I19" s="16" t="s">
        <v>498</v>
      </c>
      <c r="J19" s="24" t="s">
        <v>414</v>
      </c>
      <c r="K19" s="29">
        <f>6/7</f>
        <v>0.8571428571428571</v>
      </c>
      <c r="L19" s="29">
        <v>0.85</v>
      </c>
      <c r="M19" s="49" t="s">
        <v>677</v>
      </c>
      <c r="N19" s="27" t="s">
        <v>357</v>
      </c>
      <c r="O19" s="14" t="s">
        <v>358</v>
      </c>
      <c r="P19" s="14" t="s">
        <v>356</v>
      </c>
      <c r="Q19" s="14"/>
    </row>
    <row r="20" spans="1:17" ht="29" thickBot="1" x14ac:dyDescent="0.25">
      <c r="A20" s="9" t="s">
        <v>79</v>
      </c>
      <c r="B20" s="9" t="s">
        <v>79</v>
      </c>
      <c r="C20" s="9" t="s">
        <v>80</v>
      </c>
      <c r="D20" s="6" t="s">
        <v>708</v>
      </c>
      <c r="E20" s="6" t="s">
        <v>799</v>
      </c>
      <c r="F20" s="6" t="s">
        <v>81</v>
      </c>
      <c r="G20" s="7" t="s">
        <v>47</v>
      </c>
      <c r="H20" s="7" t="s">
        <v>82</v>
      </c>
      <c r="I20" s="8" t="s">
        <v>499</v>
      </c>
      <c r="J20" s="24" t="s">
        <v>416</v>
      </c>
      <c r="K20" s="29">
        <f>3/4</f>
        <v>0.75</v>
      </c>
      <c r="L20" s="29">
        <v>0.68</v>
      </c>
      <c r="M20" s="49" t="s">
        <v>676</v>
      </c>
      <c r="N20" s="26" t="s">
        <v>649</v>
      </c>
      <c r="O20" s="14" t="s">
        <v>321</v>
      </c>
      <c r="P20" s="14" t="s">
        <v>321</v>
      </c>
      <c r="Q20" s="14"/>
    </row>
    <row r="21" spans="1:17" ht="43" thickBot="1" x14ac:dyDescent="0.25">
      <c r="A21" s="9" t="s">
        <v>83</v>
      </c>
      <c r="B21" s="9" t="s">
        <v>83</v>
      </c>
      <c r="C21" s="9" t="s">
        <v>84</v>
      </c>
      <c r="D21" s="6" t="s">
        <v>709</v>
      </c>
      <c r="E21" s="6" t="s">
        <v>800</v>
      </c>
      <c r="F21" s="6" t="s">
        <v>85</v>
      </c>
      <c r="G21" s="7">
        <v>5</v>
      </c>
      <c r="H21" s="7" t="s">
        <v>48</v>
      </c>
      <c r="I21" s="8" t="s">
        <v>500</v>
      </c>
      <c r="J21" s="23" t="s">
        <v>417</v>
      </c>
      <c r="K21" s="29">
        <v>1</v>
      </c>
      <c r="L21" s="29">
        <v>0.71</v>
      </c>
      <c r="M21" s="49" t="s">
        <v>677</v>
      </c>
      <c r="N21" s="25" t="s">
        <v>388</v>
      </c>
      <c r="O21" s="8">
        <v>105</v>
      </c>
      <c r="P21" s="8" t="s">
        <v>389</v>
      </c>
      <c r="Q21" s="8"/>
    </row>
    <row r="22" spans="1:17" ht="43" thickBot="1" x14ac:dyDescent="0.25">
      <c r="A22" s="9" t="s">
        <v>86</v>
      </c>
      <c r="B22" s="9" t="s">
        <v>86</v>
      </c>
      <c r="C22" s="9" t="s">
        <v>87</v>
      </c>
      <c r="D22" s="6" t="s">
        <v>710</v>
      </c>
      <c r="E22" s="6" t="s">
        <v>801</v>
      </c>
      <c r="F22" s="6" t="s">
        <v>88</v>
      </c>
      <c r="G22" s="7">
        <v>6</v>
      </c>
      <c r="H22" s="7" t="s">
        <v>48</v>
      </c>
      <c r="I22" s="8" t="s">
        <v>501</v>
      </c>
      <c r="J22" s="23" t="s">
        <v>418</v>
      </c>
      <c r="K22" s="29">
        <v>1</v>
      </c>
      <c r="L22" s="29">
        <v>0.84</v>
      </c>
      <c r="M22" s="51" t="s">
        <v>679</v>
      </c>
      <c r="N22" s="28" t="s">
        <v>363</v>
      </c>
      <c r="O22" s="8">
        <v>114</v>
      </c>
      <c r="P22" s="8" t="s">
        <v>362</v>
      </c>
      <c r="Q22" s="8"/>
    </row>
    <row r="23" spans="1:17" ht="57" customHeight="1" thickBot="1" x14ac:dyDescent="0.25">
      <c r="A23" s="9" t="s">
        <v>89</v>
      </c>
      <c r="B23" s="9" t="s">
        <v>89</v>
      </c>
      <c r="C23" s="9" t="s">
        <v>90</v>
      </c>
      <c r="D23" s="6" t="s">
        <v>711</v>
      </c>
      <c r="E23" s="6" t="s">
        <v>802</v>
      </c>
      <c r="F23" s="6" t="s">
        <v>91</v>
      </c>
      <c r="G23" s="7" t="s">
        <v>92</v>
      </c>
      <c r="H23" s="7" t="s">
        <v>93</v>
      </c>
      <c r="I23" s="8" t="s">
        <v>502</v>
      </c>
      <c r="J23" s="23" t="s">
        <v>419</v>
      </c>
      <c r="K23" s="29">
        <v>1</v>
      </c>
      <c r="L23" s="29">
        <v>0.8</v>
      </c>
      <c r="M23" s="51" t="s">
        <v>680</v>
      </c>
      <c r="N23" s="25" t="s">
        <v>364</v>
      </c>
      <c r="O23" s="8">
        <v>126</v>
      </c>
      <c r="P23" s="8" t="s">
        <v>365</v>
      </c>
      <c r="Q23" s="8"/>
    </row>
    <row r="24" spans="1:17" ht="57" customHeight="1" thickBot="1" x14ac:dyDescent="0.25">
      <c r="A24" s="9" t="s">
        <v>94</v>
      </c>
      <c r="B24" s="9" t="s">
        <v>94</v>
      </c>
      <c r="C24" s="9" t="s">
        <v>90</v>
      </c>
      <c r="D24" s="6" t="s">
        <v>712</v>
      </c>
      <c r="E24" s="6" t="s">
        <v>803</v>
      </c>
      <c r="F24" s="6" t="s">
        <v>95</v>
      </c>
      <c r="G24" s="7">
        <v>33</v>
      </c>
      <c r="H24" s="7" t="s">
        <v>93</v>
      </c>
      <c r="I24" s="8" t="s">
        <v>503</v>
      </c>
      <c r="J24" s="23" t="s">
        <v>420</v>
      </c>
      <c r="K24" s="29">
        <f>8/10</f>
        <v>0.8</v>
      </c>
      <c r="L24" s="29">
        <v>0.73</v>
      </c>
      <c r="M24" s="49" t="s">
        <v>677</v>
      </c>
      <c r="N24" s="25" t="s">
        <v>367</v>
      </c>
      <c r="O24" s="8">
        <v>131</v>
      </c>
      <c r="P24" s="8" t="s">
        <v>366</v>
      </c>
      <c r="Q24" s="8"/>
    </row>
    <row r="25" spans="1:17" ht="57" customHeight="1" thickBot="1" x14ac:dyDescent="0.25">
      <c r="A25" s="9" t="s">
        <v>96</v>
      </c>
      <c r="B25" s="9" t="s">
        <v>96</v>
      </c>
      <c r="C25" s="9" t="s">
        <v>90</v>
      </c>
      <c r="D25" s="6" t="s">
        <v>713</v>
      </c>
      <c r="E25" s="6" t="s">
        <v>803</v>
      </c>
      <c r="F25" s="6" t="s">
        <v>97</v>
      </c>
      <c r="G25" s="7" t="s">
        <v>98</v>
      </c>
      <c r="H25" s="7" t="s">
        <v>93</v>
      </c>
      <c r="I25" s="8" t="s">
        <v>504</v>
      </c>
      <c r="J25" s="23" t="s">
        <v>421</v>
      </c>
      <c r="K25" s="29">
        <f>9/10</f>
        <v>0.9</v>
      </c>
      <c r="L25" s="29">
        <v>0.66</v>
      </c>
      <c r="M25" s="51" t="s">
        <v>682</v>
      </c>
      <c r="N25" s="25" t="s">
        <v>368</v>
      </c>
      <c r="O25" s="8">
        <v>126</v>
      </c>
      <c r="P25" s="8" t="s">
        <v>369</v>
      </c>
      <c r="Q25" s="8"/>
    </row>
    <row r="26" spans="1:17" ht="70" customHeight="1" thickBot="1" x14ac:dyDescent="0.25">
      <c r="A26" s="9" t="s">
        <v>99</v>
      </c>
      <c r="B26" s="9" t="s">
        <v>99</v>
      </c>
      <c r="C26" s="9" t="s">
        <v>100</v>
      </c>
      <c r="D26" s="6" t="s">
        <v>714</v>
      </c>
      <c r="E26" s="6" t="s">
        <v>804</v>
      </c>
      <c r="F26" s="6" t="s">
        <v>101</v>
      </c>
      <c r="G26" s="7">
        <v>33</v>
      </c>
      <c r="H26" s="7" t="s">
        <v>22</v>
      </c>
      <c r="I26" s="8" t="s">
        <v>505</v>
      </c>
      <c r="J26" s="23" t="s">
        <v>422</v>
      </c>
      <c r="K26" s="29">
        <v>1</v>
      </c>
      <c r="L26" s="29">
        <v>0.74</v>
      </c>
      <c r="M26" s="51" t="s">
        <v>681</v>
      </c>
      <c r="N26" s="25" t="s">
        <v>371</v>
      </c>
      <c r="O26" s="8">
        <v>200</v>
      </c>
      <c r="P26" s="8" t="s">
        <v>370</v>
      </c>
      <c r="Q26" s="8"/>
    </row>
    <row r="27" spans="1:17" ht="43" customHeight="1" thickBot="1" x14ac:dyDescent="0.25">
      <c r="A27" s="9" t="s">
        <v>102</v>
      </c>
      <c r="B27" s="9" t="s">
        <v>102</v>
      </c>
      <c r="C27" s="9" t="s">
        <v>100</v>
      </c>
      <c r="D27" s="6" t="s">
        <v>715</v>
      </c>
      <c r="E27" s="6" t="s">
        <v>804</v>
      </c>
      <c r="F27" s="6" t="s">
        <v>103</v>
      </c>
      <c r="G27" s="7">
        <v>33</v>
      </c>
      <c r="H27" s="7" t="s">
        <v>22</v>
      </c>
      <c r="I27" s="8" t="s">
        <v>506</v>
      </c>
      <c r="J27" s="23" t="s">
        <v>422</v>
      </c>
      <c r="K27" s="29">
        <v>1</v>
      </c>
      <c r="L27" s="29">
        <v>0.77</v>
      </c>
      <c r="M27" s="51" t="s">
        <v>681</v>
      </c>
      <c r="N27" s="25" t="s">
        <v>373</v>
      </c>
      <c r="O27" s="8">
        <v>111</v>
      </c>
      <c r="P27" s="8" t="s">
        <v>372</v>
      </c>
      <c r="Q27" s="8"/>
    </row>
    <row r="28" spans="1:17" ht="29" customHeight="1" thickBot="1" x14ac:dyDescent="0.25">
      <c r="A28" s="9" t="s">
        <v>104</v>
      </c>
      <c r="B28" s="9" t="s">
        <v>104</v>
      </c>
      <c r="C28" s="9" t="s">
        <v>105</v>
      </c>
      <c r="D28" s="6" t="s">
        <v>716</v>
      </c>
      <c r="E28" s="6" t="s">
        <v>805</v>
      </c>
      <c r="F28" s="10" t="s">
        <v>106</v>
      </c>
      <c r="G28" s="7" t="s">
        <v>107</v>
      </c>
      <c r="H28" s="7" t="s">
        <v>108</v>
      </c>
      <c r="I28" s="8" t="s">
        <v>507</v>
      </c>
      <c r="J28" s="23" t="s">
        <v>423</v>
      </c>
      <c r="K28" s="29">
        <v>1</v>
      </c>
      <c r="L28" s="29">
        <v>0.88</v>
      </c>
      <c r="M28" s="51" t="s">
        <v>680</v>
      </c>
      <c r="N28" s="26" t="s">
        <v>649</v>
      </c>
      <c r="O28" s="14" t="s">
        <v>321</v>
      </c>
      <c r="P28" s="14" t="s">
        <v>321</v>
      </c>
      <c r="Q28" s="8"/>
    </row>
    <row r="29" spans="1:17" ht="43" customHeight="1" thickBot="1" x14ac:dyDescent="0.25">
      <c r="A29" s="9" t="s">
        <v>109</v>
      </c>
      <c r="B29" s="9" t="s">
        <v>109</v>
      </c>
      <c r="C29" s="9" t="s">
        <v>110</v>
      </c>
      <c r="D29" s="6" t="s">
        <v>717</v>
      </c>
      <c r="E29" s="6" t="s">
        <v>806</v>
      </c>
      <c r="F29" s="17" t="s">
        <v>111</v>
      </c>
      <c r="G29" s="7">
        <v>13</v>
      </c>
      <c r="H29" s="7" t="s">
        <v>93</v>
      </c>
      <c r="I29" s="8" t="s">
        <v>508</v>
      </c>
      <c r="J29" s="23" t="s">
        <v>424</v>
      </c>
      <c r="K29" s="29">
        <v>1</v>
      </c>
      <c r="L29" s="29">
        <v>0.7</v>
      </c>
      <c r="M29" s="51" t="s">
        <v>869</v>
      </c>
      <c r="N29" s="25" t="s">
        <v>375</v>
      </c>
      <c r="O29" s="8">
        <v>109</v>
      </c>
      <c r="P29" s="8" t="s">
        <v>374</v>
      </c>
      <c r="Q29" s="8"/>
    </row>
    <row r="30" spans="1:17" ht="56" customHeight="1" thickBot="1" x14ac:dyDescent="0.25">
      <c r="A30" s="9" t="s">
        <v>112</v>
      </c>
      <c r="B30" s="9" t="s">
        <v>112</v>
      </c>
      <c r="C30" s="9" t="s">
        <v>113</v>
      </c>
      <c r="D30" s="6" t="s">
        <v>689</v>
      </c>
      <c r="E30" s="6" t="s">
        <v>807</v>
      </c>
      <c r="F30" s="6" t="s">
        <v>114</v>
      </c>
      <c r="G30" s="7" t="s">
        <v>115</v>
      </c>
      <c r="H30" s="7" t="s">
        <v>48</v>
      </c>
      <c r="I30" s="8" t="s">
        <v>509</v>
      </c>
      <c r="J30" s="23" t="s">
        <v>425</v>
      </c>
      <c r="K30" s="29">
        <f>6/7</f>
        <v>0.8571428571428571</v>
      </c>
      <c r="L30" s="29">
        <v>0.53</v>
      </c>
      <c r="M30" s="49" t="s">
        <v>676</v>
      </c>
      <c r="N30" s="25" t="s">
        <v>376</v>
      </c>
      <c r="O30" s="8">
        <v>111</v>
      </c>
      <c r="P30" s="8" t="s">
        <v>871</v>
      </c>
      <c r="Q30" s="8"/>
    </row>
    <row r="31" spans="1:17" ht="43" customHeight="1" thickBot="1" x14ac:dyDescent="0.25">
      <c r="A31" s="9" t="s">
        <v>116</v>
      </c>
      <c r="B31" s="9" t="s">
        <v>116</v>
      </c>
      <c r="C31" s="9" t="s">
        <v>673</v>
      </c>
      <c r="D31" s="6" t="s">
        <v>718</v>
      </c>
      <c r="E31" s="6" t="s">
        <v>808</v>
      </c>
      <c r="F31" s="6" t="s">
        <v>117</v>
      </c>
      <c r="G31" s="7" t="s">
        <v>118</v>
      </c>
      <c r="H31" s="7" t="s">
        <v>48</v>
      </c>
      <c r="I31" s="8" t="s">
        <v>510</v>
      </c>
      <c r="J31" s="23" t="s">
        <v>426</v>
      </c>
      <c r="K31" s="29">
        <f>4/7</f>
        <v>0.5714285714285714</v>
      </c>
      <c r="L31" s="29">
        <v>0.66</v>
      </c>
      <c r="M31" s="49" t="s">
        <v>677</v>
      </c>
      <c r="N31" s="25" t="s">
        <v>378</v>
      </c>
      <c r="O31" s="8">
        <v>115</v>
      </c>
      <c r="P31" s="8" t="s">
        <v>377</v>
      </c>
      <c r="Q31" s="8"/>
    </row>
    <row r="32" spans="1:17" ht="57" thickBot="1" x14ac:dyDescent="0.25">
      <c r="A32" s="9" t="s">
        <v>119</v>
      </c>
      <c r="B32" s="9" t="s">
        <v>119</v>
      </c>
      <c r="C32" s="9" t="s">
        <v>120</v>
      </c>
      <c r="D32" s="6" t="s">
        <v>719</v>
      </c>
      <c r="E32" s="6" t="s">
        <v>809</v>
      </c>
      <c r="F32" s="10" t="s">
        <v>121</v>
      </c>
      <c r="G32" s="7">
        <v>8</v>
      </c>
      <c r="H32" s="7" t="s">
        <v>108</v>
      </c>
      <c r="I32" s="8" t="s">
        <v>511</v>
      </c>
      <c r="J32" s="23" t="s">
        <v>427</v>
      </c>
      <c r="K32" s="29">
        <v>1</v>
      </c>
      <c r="L32" s="29">
        <v>0.86</v>
      </c>
      <c r="M32" s="49" t="s">
        <v>676</v>
      </c>
      <c r="N32" s="25" t="s">
        <v>379</v>
      </c>
      <c r="O32" s="8">
        <v>124</v>
      </c>
      <c r="P32" s="8" t="s">
        <v>380</v>
      </c>
      <c r="Q32" s="8"/>
    </row>
    <row r="33" spans="1:17" ht="29" thickBot="1" x14ac:dyDescent="0.25">
      <c r="A33" s="9" t="s">
        <v>122</v>
      </c>
      <c r="B33" s="9" t="s">
        <v>122</v>
      </c>
      <c r="C33" s="9" t="s">
        <v>123</v>
      </c>
      <c r="D33" s="6" t="s">
        <v>720</v>
      </c>
      <c r="E33" s="6" t="s">
        <v>810</v>
      </c>
      <c r="F33" s="17" t="s">
        <v>124</v>
      </c>
      <c r="G33" s="7" t="s">
        <v>54</v>
      </c>
      <c r="H33" s="7" t="s">
        <v>108</v>
      </c>
      <c r="I33" s="8" t="s">
        <v>512</v>
      </c>
      <c r="J33" s="23" t="s">
        <v>428</v>
      </c>
      <c r="K33" s="29">
        <v>1</v>
      </c>
      <c r="L33" s="29">
        <v>0.67</v>
      </c>
      <c r="M33" s="49" t="s">
        <v>677</v>
      </c>
      <c r="N33" s="26" t="s">
        <v>649</v>
      </c>
      <c r="O33" s="8" t="s">
        <v>321</v>
      </c>
      <c r="P33" s="14" t="s">
        <v>321</v>
      </c>
      <c r="Q33" s="8"/>
    </row>
    <row r="34" spans="1:17" ht="43" customHeight="1" thickBot="1" x14ac:dyDescent="0.25">
      <c r="A34" s="9" t="s">
        <v>125</v>
      </c>
      <c r="B34" s="9" t="s">
        <v>125</v>
      </c>
      <c r="C34" s="9" t="s">
        <v>126</v>
      </c>
      <c r="D34" s="6" t="s">
        <v>721</v>
      </c>
      <c r="E34" s="6" t="s">
        <v>811</v>
      </c>
      <c r="F34" s="17" t="s">
        <v>127</v>
      </c>
      <c r="G34" s="7">
        <v>60</v>
      </c>
      <c r="H34" s="7" t="s">
        <v>14</v>
      </c>
      <c r="I34" s="8" t="s">
        <v>513</v>
      </c>
      <c r="J34" s="23" t="s">
        <v>429</v>
      </c>
      <c r="K34" s="29">
        <f>5/6</f>
        <v>0.83333333333333337</v>
      </c>
      <c r="L34" s="29">
        <v>0.75</v>
      </c>
      <c r="M34" s="49" t="s">
        <v>676</v>
      </c>
      <c r="N34" s="25" t="s">
        <v>382</v>
      </c>
      <c r="O34" s="8">
        <v>119</v>
      </c>
      <c r="P34" s="8" t="s">
        <v>381</v>
      </c>
      <c r="Q34" s="8"/>
    </row>
    <row r="35" spans="1:17" ht="57" thickBot="1" x14ac:dyDescent="0.25">
      <c r="A35" s="9" t="s">
        <v>128</v>
      </c>
      <c r="B35" s="9" t="s">
        <v>128</v>
      </c>
      <c r="C35" s="9" t="s">
        <v>126</v>
      </c>
      <c r="D35" s="6" t="s">
        <v>722</v>
      </c>
      <c r="E35" s="6" t="s">
        <v>811</v>
      </c>
      <c r="F35" s="17" t="s">
        <v>129</v>
      </c>
      <c r="G35" s="7" t="s">
        <v>130</v>
      </c>
      <c r="H35" s="7" t="s">
        <v>14</v>
      </c>
      <c r="I35" s="8" t="s">
        <v>514</v>
      </c>
      <c r="J35" s="23" t="s">
        <v>430</v>
      </c>
      <c r="K35" s="29">
        <f>5/6</f>
        <v>0.83333333333333337</v>
      </c>
      <c r="L35" s="29">
        <v>0.75</v>
      </c>
      <c r="M35" s="49" t="s">
        <v>676</v>
      </c>
      <c r="N35" s="25" t="s">
        <v>384</v>
      </c>
      <c r="O35" s="8">
        <v>138</v>
      </c>
      <c r="P35" s="8" t="s">
        <v>383</v>
      </c>
      <c r="Q35" s="8"/>
    </row>
    <row r="36" spans="1:17" ht="57" thickBot="1" x14ac:dyDescent="0.25">
      <c r="A36" s="9" t="s">
        <v>131</v>
      </c>
      <c r="B36" s="9" t="s">
        <v>132</v>
      </c>
      <c r="C36" s="9" t="s">
        <v>133</v>
      </c>
      <c r="D36" s="6" t="s">
        <v>723</v>
      </c>
      <c r="E36" s="6" t="s">
        <v>812</v>
      </c>
      <c r="F36" s="17" t="s">
        <v>134</v>
      </c>
      <c r="G36" s="7" t="s">
        <v>135</v>
      </c>
      <c r="H36" s="7" t="s">
        <v>14</v>
      </c>
      <c r="I36" s="8" t="s">
        <v>515</v>
      </c>
      <c r="J36" s="23" t="s">
        <v>431</v>
      </c>
      <c r="K36" s="29">
        <f>4/6</f>
        <v>0.66666666666666663</v>
      </c>
      <c r="L36" s="29">
        <v>0.76</v>
      </c>
      <c r="M36" s="49" t="s">
        <v>676</v>
      </c>
      <c r="N36" s="25" t="s">
        <v>664</v>
      </c>
      <c r="O36" s="8">
        <v>135</v>
      </c>
      <c r="P36" s="8" t="s">
        <v>665</v>
      </c>
      <c r="Q36" s="8"/>
    </row>
    <row r="37" spans="1:17" ht="43" thickBot="1" x14ac:dyDescent="0.25">
      <c r="A37" s="9" t="s">
        <v>136</v>
      </c>
      <c r="B37" s="9" t="s">
        <v>132</v>
      </c>
      <c r="C37" s="9" t="s">
        <v>133</v>
      </c>
      <c r="D37" s="6" t="s">
        <v>724</v>
      </c>
      <c r="E37" s="6" t="s">
        <v>813</v>
      </c>
      <c r="F37" s="17" t="s">
        <v>134</v>
      </c>
      <c r="G37" s="7" t="s">
        <v>137</v>
      </c>
      <c r="H37" s="12" t="s">
        <v>32</v>
      </c>
      <c r="I37" s="8" t="s">
        <v>516</v>
      </c>
      <c r="J37" s="23" t="s">
        <v>432</v>
      </c>
      <c r="K37" s="29">
        <v>1</v>
      </c>
      <c r="L37" s="29">
        <v>0.76</v>
      </c>
      <c r="M37" s="49" t="s">
        <v>678</v>
      </c>
      <c r="N37" s="27" t="s">
        <v>386</v>
      </c>
      <c r="O37" s="14" t="s">
        <v>387</v>
      </c>
      <c r="P37" s="14" t="s">
        <v>385</v>
      </c>
      <c r="Q37" s="8"/>
    </row>
    <row r="38" spans="1:17" ht="29" thickBot="1" x14ac:dyDescent="0.25">
      <c r="A38" s="9" t="s">
        <v>138</v>
      </c>
      <c r="B38" s="9" t="s">
        <v>138</v>
      </c>
      <c r="C38" s="9" t="s">
        <v>139</v>
      </c>
      <c r="D38" s="6" t="s">
        <v>725</v>
      </c>
      <c r="E38" s="6" t="s">
        <v>814</v>
      </c>
      <c r="F38" s="17" t="s">
        <v>140</v>
      </c>
      <c r="G38" s="7">
        <v>5</v>
      </c>
      <c r="H38" s="7" t="s">
        <v>141</v>
      </c>
      <c r="I38" s="8" t="s">
        <v>517</v>
      </c>
      <c r="J38" s="23" t="s">
        <v>433</v>
      </c>
      <c r="K38" s="29">
        <v>1</v>
      </c>
      <c r="L38" s="29">
        <v>0.69</v>
      </c>
      <c r="M38" s="49" t="s">
        <v>676</v>
      </c>
      <c r="N38" s="26" t="s">
        <v>649</v>
      </c>
      <c r="O38" s="8" t="s">
        <v>321</v>
      </c>
      <c r="P38" s="14" t="s">
        <v>321</v>
      </c>
      <c r="Q38" s="8"/>
    </row>
    <row r="39" spans="1:17" ht="43" customHeight="1" thickBot="1" x14ac:dyDescent="0.25">
      <c r="A39" s="9" t="s">
        <v>142</v>
      </c>
      <c r="B39" s="9" t="s">
        <v>142</v>
      </c>
      <c r="C39" s="9" t="s">
        <v>143</v>
      </c>
      <c r="D39" s="6" t="s">
        <v>726</v>
      </c>
      <c r="E39" s="6" t="s">
        <v>815</v>
      </c>
      <c r="F39" s="17" t="s">
        <v>144</v>
      </c>
      <c r="G39" s="7">
        <v>7</v>
      </c>
      <c r="H39" s="7" t="s">
        <v>93</v>
      </c>
      <c r="I39" s="8" t="s">
        <v>518</v>
      </c>
      <c r="J39" s="23" t="s">
        <v>434</v>
      </c>
      <c r="K39" s="29">
        <f>9/10</f>
        <v>0.9</v>
      </c>
      <c r="L39" s="29">
        <v>0.67</v>
      </c>
      <c r="M39" s="49" t="s">
        <v>676</v>
      </c>
      <c r="N39" s="25" t="s">
        <v>390</v>
      </c>
      <c r="O39" s="8">
        <v>112</v>
      </c>
      <c r="P39" s="8" t="s">
        <v>391</v>
      </c>
      <c r="Q39" s="8"/>
    </row>
    <row r="40" spans="1:17" ht="43" thickBot="1" x14ac:dyDescent="0.25">
      <c r="A40" s="9" t="s">
        <v>145</v>
      </c>
      <c r="B40" s="9" t="s">
        <v>145</v>
      </c>
      <c r="C40" s="9" t="s">
        <v>146</v>
      </c>
      <c r="D40" s="6" t="s">
        <v>727</v>
      </c>
      <c r="E40" s="6" t="s">
        <v>816</v>
      </c>
      <c r="F40" s="17" t="s">
        <v>147</v>
      </c>
      <c r="G40" s="7">
        <v>17</v>
      </c>
      <c r="H40" s="12" t="s">
        <v>148</v>
      </c>
      <c r="I40" s="8" t="s">
        <v>519</v>
      </c>
      <c r="J40" s="23" t="s">
        <v>435</v>
      </c>
      <c r="K40" s="29">
        <f>2/3</f>
        <v>0.66666666666666663</v>
      </c>
      <c r="L40" s="29">
        <v>0.8</v>
      </c>
      <c r="M40" s="49" t="s">
        <v>677</v>
      </c>
      <c r="N40" s="25" t="s">
        <v>392</v>
      </c>
      <c r="O40" s="8">
        <v>89</v>
      </c>
      <c r="P40" s="8" t="s">
        <v>393</v>
      </c>
      <c r="Q40" s="8"/>
    </row>
    <row r="41" spans="1:17" ht="43" thickBot="1" x14ac:dyDescent="0.25">
      <c r="A41" s="9" t="s">
        <v>149</v>
      </c>
      <c r="B41" s="9" t="s">
        <v>149</v>
      </c>
      <c r="C41" s="9" t="s">
        <v>150</v>
      </c>
      <c r="D41" s="6" t="s">
        <v>728</v>
      </c>
      <c r="E41" s="6" t="s">
        <v>817</v>
      </c>
      <c r="F41" s="17" t="s">
        <v>151</v>
      </c>
      <c r="G41" s="7">
        <v>9</v>
      </c>
      <c r="H41" s="7" t="s">
        <v>22</v>
      </c>
      <c r="I41" s="8" t="s">
        <v>520</v>
      </c>
      <c r="J41" s="23" t="s">
        <v>436</v>
      </c>
      <c r="K41" s="29">
        <f>5/8</f>
        <v>0.625</v>
      </c>
      <c r="L41" s="29">
        <v>0.56999999999999995</v>
      </c>
      <c r="M41" s="51" t="s">
        <v>684</v>
      </c>
      <c r="N41" s="25" t="s">
        <v>394</v>
      </c>
      <c r="O41" s="8">
        <v>107</v>
      </c>
      <c r="P41" s="8" t="s">
        <v>395</v>
      </c>
      <c r="Q41" s="8"/>
    </row>
    <row r="42" spans="1:17" ht="57" thickBot="1" x14ac:dyDescent="0.25">
      <c r="A42" s="9" t="s">
        <v>152</v>
      </c>
      <c r="B42" s="9" t="s">
        <v>152</v>
      </c>
      <c r="C42" s="9" t="s">
        <v>153</v>
      </c>
      <c r="D42" s="6" t="s">
        <v>729</v>
      </c>
      <c r="E42" s="6" t="s">
        <v>818</v>
      </c>
      <c r="F42" s="17" t="s">
        <v>154</v>
      </c>
      <c r="G42" s="7" t="s">
        <v>155</v>
      </c>
      <c r="H42" s="7" t="s">
        <v>14</v>
      </c>
      <c r="I42" s="8" t="s">
        <v>521</v>
      </c>
      <c r="J42" s="23" t="s">
        <v>437</v>
      </c>
      <c r="K42" s="29">
        <v>1</v>
      </c>
      <c r="L42" s="29">
        <v>0.82</v>
      </c>
      <c r="M42" s="49" t="s">
        <v>676</v>
      </c>
      <c r="N42" s="25" t="s">
        <v>396</v>
      </c>
      <c r="O42" s="8">
        <v>141</v>
      </c>
      <c r="P42" s="8" t="s">
        <v>397</v>
      </c>
      <c r="Q42" s="8"/>
    </row>
    <row r="43" spans="1:17" ht="43" thickBot="1" x14ac:dyDescent="0.25">
      <c r="A43" s="9" t="s">
        <v>156</v>
      </c>
      <c r="B43" s="9" t="s">
        <v>156</v>
      </c>
      <c r="C43" s="9" t="s">
        <v>157</v>
      </c>
      <c r="D43" s="6" t="s">
        <v>730</v>
      </c>
      <c r="E43" s="6" t="s">
        <v>819</v>
      </c>
      <c r="F43" s="17" t="s">
        <v>158</v>
      </c>
      <c r="G43" s="7">
        <v>28</v>
      </c>
      <c r="H43" s="12" t="s">
        <v>159</v>
      </c>
      <c r="I43" s="8" t="s">
        <v>522</v>
      </c>
      <c r="J43" s="23" t="s">
        <v>438</v>
      </c>
      <c r="K43" s="29">
        <v>1</v>
      </c>
      <c r="L43" s="29">
        <v>0.39</v>
      </c>
      <c r="M43" s="49" t="s">
        <v>676</v>
      </c>
      <c r="N43" s="25" t="s">
        <v>398</v>
      </c>
      <c r="O43" s="8">
        <v>106</v>
      </c>
      <c r="P43" s="8" t="s">
        <v>399</v>
      </c>
      <c r="Q43" s="8"/>
    </row>
    <row r="44" spans="1:17" ht="43" thickBot="1" x14ac:dyDescent="0.25">
      <c r="A44" s="9" t="s">
        <v>160</v>
      </c>
      <c r="B44" s="9" t="s">
        <v>160</v>
      </c>
      <c r="C44" s="9" t="s">
        <v>161</v>
      </c>
      <c r="D44" s="6" t="s">
        <v>731</v>
      </c>
      <c r="E44" s="6" t="s">
        <v>820</v>
      </c>
      <c r="F44" s="17" t="s">
        <v>162</v>
      </c>
      <c r="G44" s="7">
        <v>92</v>
      </c>
      <c r="H44" s="7" t="s">
        <v>14</v>
      </c>
      <c r="I44" s="8" t="s">
        <v>523</v>
      </c>
      <c r="J44" s="23" t="s">
        <v>443</v>
      </c>
      <c r="K44" s="29">
        <v>1</v>
      </c>
      <c r="L44" s="29">
        <v>0.44</v>
      </c>
      <c r="M44" s="50" t="s">
        <v>677</v>
      </c>
      <c r="N44" s="47" t="s">
        <v>576</v>
      </c>
      <c r="O44" s="8">
        <v>104</v>
      </c>
      <c r="P44" s="8" t="s">
        <v>575</v>
      </c>
      <c r="Q44" s="8"/>
    </row>
    <row r="45" spans="1:17" ht="57" thickBot="1" x14ac:dyDescent="0.25">
      <c r="A45" s="9" t="s">
        <v>163</v>
      </c>
      <c r="B45" s="9" t="s">
        <v>163</v>
      </c>
      <c r="C45" s="9" t="s">
        <v>164</v>
      </c>
      <c r="D45" s="6" t="s">
        <v>732</v>
      </c>
      <c r="E45" s="6" t="s">
        <v>821</v>
      </c>
      <c r="F45" s="17" t="s">
        <v>165</v>
      </c>
      <c r="G45" s="7">
        <v>9</v>
      </c>
      <c r="H45" s="7" t="s">
        <v>14</v>
      </c>
      <c r="I45" s="8" t="s">
        <v>524</v>
      </c>
      <c r="J45" s="23" t="s">
        <v>439</v>
      </c>
      <c r="K45" s="29">
        <v>1</v>
      </c>
      <c r="L45" s="29">
        <v>0.7</v>
      </c>
      <c r="M45" s="51" t="s">
        <v>683</v>
      </c>
      <c r="N45" s="25" t="s">
        <v>578</v>
      </c>
      <c r="O45" s="8">
        <v>119</v>
      </c>
      <c r="P45" s="8" t="s">
        <v>577</v>
      </c>
      <c r="Q45" s="8"/>
    </row>
    <row r="46" spans="1:17" ht="57" customHeight="1" thickBot="1" x14ac:dyDescent="0.25">
      <c r="A46" s="9" t="s">
        <v>166</v>
      </c>
      <c r="B46" s="9" t="s">
        <v>166</v>
      </c>
      <c r="C46" s="9" t="s">
        <v>167</v>
      </c>
      <c r="D46" s="6" t="s">
        <v>733</v>
      </c>
      <c r="E46" s="6" t="s">
        <v>822</v>
      </c>
      <c r="F46" s="17" t="s">
        <v>168</v>
      </c>
      <c r="G46" s="7">
        <v>6</v>
      </c>
      <c r="H46" s="7" t="s">
        <v>93</v>
      </c>
      <c r="I46" s="8" t="s">
        <v>525</v>
      </c>
      <c r="J46" s="23" t="s">
        <v>441</v>
      </c>
      <c r="K46" s="29">
        <v>1</v>
      </c>
      <c r="L46" s="29">
        <v>0.8</v>
      </c>
      <c r="M46" s="49" t="s">
        <v>676</v>
      </c>
      <c r="N46" s="25" t="s">
        <v>579</v>
      </c>
      <c r="O46" s="8">
        <v>128</v>
      </c>
      <c r="P46" s="8" t="s">
        <v>872</v>
      </c>
      <c r="Q46" s="8"/>
    </row>
    <row r="47" spans="1:17" ht="57" thickBot="1" x14ac:dyDescent="0.25">
      <c r="A47" s="9" t="s">
        <v>169</v>
      </c>
      <c r="B47" s="9" t="s">
        <v>169</v>
      </c>
      <c r="C47" s="9" t="s">
        <v>170</v>
      </c>
      <c r="D47" s="6" t="s">
        <v>734</v>
      </c>
      <c r="E47" s="6" t="s">
        <v>823</v>
      </c>
      <c r="F47" s="17" t="s">
        <v>171</v>
      </c>
      <c r="G47" s="7" t="s">
        <v>54</v>
      </c>
      <c r="H47" s="7" t="s">
        <v>14</v>
      </c>
      <c r="I47" s="8" t="s">
        <v>526</v>
      </c>
      <c r="J47" s="23" t="s">
        <v>442</v>
      </c>
      <c r="K47" s="29">
        <v>1</v>
      </c>
      <c r="L47" s="29">
        <v>0.88</v>
      </c>
      <c r="M47" s="49" t="s">
        <v>676</v>
      </c>
      <c r="N47" s="25" t="s">
        <v>581</v>
      </c>
      <c r="O47" s="8">
        <v>127</v>
      </c>
      <c r="P47" s="8" t="s">
        <v>580</v>
      </c>
      <c r="Q47" s="8"/>
    </row>
    <row r="48" spans="1:17" ht="43" customHeight="1" thickBot="1" x14ac:dyDescent="0.25">
      <c r="A48" s="9" t="s">
        <v>172</v>
      </c>
      <c r="B48" s="9" t="s">
        <v>172</v>
      </c>
      <c r="C48" s="9" t="s">
        <v>173</v>
      </c>
      <c r="D48" s="6" t="s">
        <v>735</v>
      </c>
      <c r="E48" s="6" t="s">
        <v>824</v>
      </c>
      <c r="F48" s="17" t="s">
        <v>174</v>
      </c>
      <c r="G48" s="7" t="s">
        <v>175</v>
      </c>
      <c r="H48" s="7" t="s">
        <v>59</v>
      </c>
      <c r="I48" s="8" t="s">
        <v>527</v>
      </c>
      <c r="J48" s="23" t="s">
        <v>440</v>
      </c>
      <c r="K48" s="29">
        <f>7/8</f>
        <v>0.875</v>
      </c>
      <c r="L48" s="29">
        <v>0.73</v>
      </c>
      <c r="M48" s="49" t="s">
        <v>676</v>
      </c>
      <c r="N48" s="25" t="s">
        <v>583</v>
      </c>
      <c r="O48" s="8">
        <v>115</v>
      </c>
      <c r="P48" s="8" t="s">
        <v>582</v>
      </c>
      <c r="Q48" s="8"/>
    </row>
    <row r="49" spans="1:17" ht="43" thickBot="1" x14ac:dyDescent="0.25">
      <c r="A49" s="9" t="s">
        <v>176</v>
      </c>
      <c r="B49" s="9" t="s">
        <v>176</v>
      </c>
      <c r="C49" s="9" t="s">
        <v>177</v>
      </c>
      <c r="D49" s="6" t="s">
        <v>783</v>
      </c>
      <c r="E49" s="6" t="s">
        <v>825</v>
      </c>
      <c r="F49" s="17" t="s">
        <v>178</v>
      </c>
      <c r="G49" s="7">
        <v>19</v>
      </c>
      <c r="H49" s="7" t="s">
        <v>59</v>
      </c>
      <c r="I49" s="8" t="s">
        <v>528</v>
      </c>
      <c r="J49" s="23" t="s">
        <v>444</v>
      </c>
      <c r="K49" s="29">
        <v>1</v>
      </c>
      <c r="L49" s="29">
        <v>0.74</v>
      </c>
      <c r="M49" s="49" t="s">
        <v>676</v>
      </c>
      <c r="N49" s="25" t="s">
        <v>585</v>
      </c>
      <c r="O49" s="8">
        <v>106</v>
      </c>
      <c r="P49" s="8" t="s">
        <v>584</v>
      </c>
      <c r="Q49" s="8"/>
    </row>
    <row r="50" spans="1:17" ht="43" thickBot="1" x14ac:dyDescent="0.25">
      <c r="A50" s="9" t="s">
        <v>179</v>
      </c>
      <c r="B50" s="9" t="s">
        <v>179</v>
      </c>
      <c r="C50" s="9" t="s">
        <v>180</v>
      </c>
      <c r="D50" s="6" t="s">
        <v>736</v>
      </c>
      <c r="E50" s="6" t="s">
        <v>826</v>
      </c>
      <c r="F50" s="17" t="s">
        <v>181</v>
      </c>
      <c r="G50" s="7" t="s">
        <v>182</v>
      </c>
      <c r="H50" s="7" t="s">
        <v>14</v>
      </c>
      <c r="I50" s="8" t="s">
        <v>529</v>
      </c>
      <c r="J50" s="23" t="s">
        <v>445</v>
      </c>
      <c r="K50" s="29">
        <v>1</v>
      </c>
      <c r="L50" s="29">
        <v>0.81</v>
      </c>
      <c r="M50" s="51" t="s">
        <v>686</v>
      </c>
      <c r="N50" s="25" t="s">
        <v>587</v>
      </c>
      <c r="O50" s="8">
        <v>111</v>
      </c>
      <c r="P50" s="8" t="s">
        <v>586</v>
      </c>
      <c r="Q50" s="8"/>
    </row>
    <row r="51" spans="1:17" ht="43" customHeight="1" thickBot="1" x14ac:dyDescent="0.25">
      <c r="A51" s="9" t="s">
        <v>183</v>
      </c>
      <c r="B51" s="9" t="s">
        <v>183</v>
      </c>
      <c r="C51" s="9" t="s">
        <v>184</v>
      </c>
      <c r="D51" s="6" t="s">
        <v>737</v>
      </c>
      <c r="E51" s="6" t="s">
        <v>827</v>
      </c>
      <c r="F51" s="17" t="s">
        <v>185</v>
      </c>
      <c r="G51" s="7">
        <v>24</v>
      </c>
      <c r="H51" s="7" t="s">
        <v>22</v>
      </c>
      <c r="I51" s="8" t="s">
        <v>530</v>
      </c>
      <c r="J51" s="23" t="s">
        <v>446</v>
      </c>
      <c r="K51" s="29">
        <v>1</v>
      </c>
      <c r="L51" s="29">
        <v>0.46</v>
      </c>
      <c r="M51" s="49" t="s">
        <v>677</v>
      </c>
      <c r="N51" s="25" t="s">
        <v>589</v>
      </c>
      <c r="O51" s="8">
        <v>120</v>
      </c>
      <c r="P51" s="8" t="s">
        <v>588</v>
      </c>
      <c r="Q51" s="8"/>
    </row>
    <row r="52" spans="1:17" ht="57" thickBot="1" x14ac:dyDescent="0.25">
      <c r="A52" s="9" t="s">
        <v>186</v>
      </c>
      <c r="B52" s="9" t="s">
        <v>186</v>
      </c>
      <c r="C52" s="9" t="s">
        <v>187</v>
      </c>
      <c r="D52" s="6" t="s">
        <v>738</v>
      </c>
      <c r="E52" s="6" t="s">
        <v>828</v>
      </c>
      <c r="F52" s="17" t="s">
        <v>188</v>
      </c>
      <c r="G52" s="7" t="s">
        <v>189</v>
      </c>
      <c r="H52" s="7" t="s">
        <v>59</v>
      </c>
      <c r="I52" s="8" t="s">
        <v>531</v>
      </c>
      <c r="J52" s="23" t="s">
        <v>447</v>
      </c>
      <c r="K52" s="29">
        <f>4/8</f>
        <v>0.5</v>
      </c>
      <c r="L52" s="29">
        <v>0.62</v>
      </c>
      <c r="M52" s="49" t="s">
        <v>677</v>
      </c>
      <c r="N52" s="25" t="s">
        <v>590</v>
      </c>
      <c r="O52" s="8">
        <v>151</v>
      </c>
      <c r="P52" s="8" t="s">
        <v>591</v>
      </c>
      <c r="Q52" s="8"/>
    </row>
    <row r="53" spans="1:17" ht="57" thickBot="1" x14ac:dyDescent="0.25">
      <c r="A53" s="9" t="s">
        <v>190</v>
      </c>
      <c r="B53" s="9" t="s">
        <v>190</v>
      </c>
      <c r="C53" s="9" t="s">
        <v>191</v>
      </c>
      <c r="D53" s="6" t="s">
        <v>739</v>
      </c>
      <c r="E53" s="6" t="s">
        <v>829</v>
      </c>
      <c r="F53" s="17" t="s">
        <v>192</v>
      </c>
      <c r="G53" s="7">
        <v>2</v>
      </c>
      <c r="H53" s="7" t="s">
        <v>14</v>
      </c>
      <c r="I53" s="8" t="s">
        <v>532</v>
      </c>
      <c r="J53" s="23" t="s">
        <v>448</v>
      </c>
      <c r="K53" s="29">
        <v>1</v>
      </c>
      <c r="L53" s="29">
        <v>0.96</v>
      </c>
      <c r="M53" s="49" t="s">
        <v>676</v>
      </c>
      <c r="N53" s="25" t="s">
        <v>592</v>
      </c>
      <c r="O53" s="8">
        <v>124</v>
      </c>
      <c r="P53" s="8" t="s">
        <v>593</v>
      </c>
      <c r="Q53" s="8"/>
    </row>
    <row r="54" spans="1:17" ht="43" thickBot="1" x14ac:dyDescent="0.25">
      <c r="A54" s="9" t="s">
        <v>193</v>
      </c>
      <c r="B54" s="9" t="s">
        <v>193</v>
      </c>
      <c r="C54" s="9" t="s">
        <v>194</v>
      </c>
      <c r="D54" s="6" t="s">
        <v>740</v>
      </c>
      <c r="E54" s="6" t="s">
        <v>830</v>
      </c>
      <c r="F54" s="17" t="s">
        <v>195</v>
      </c>
      <c r="G54" s="7">
        <v>4</v>
      </c>
      <c r="H54" s="7" t="s">
        <v>196</v>
      </c>
      <c r="I54" s="8" t="s">
        <v>533</v>
      </c>
      <c r="J54" s="23" t="s">
        <v>449</v>
      </c>
      <c r="K54" s="29">
        <f>7/8</f>
        <v>0.875</v>
      </c>
      <c r="L54" s="29">
        <v>0.55000000000000004</v>
      </c>
      <c r="M54" s="51" t="s">
        <v>685</v>
      </c>
      <c r="N54" s="26" t="s">
        <v>649</v>
      </c>
      <c r="O54" s="8" t="s">
        <v>321</v>
      </c>
      <c r="P54" s="14" t="s">
        <v>321</v>
      </c>
      <c r="Q54" s="8"/>
    </row>
    <row r="55" spans="1:17" ht="29" thickBot="1" x14ac:dyDescent="0.25">
      <c r="A55" s="9" t="s">
        <v>197</v>
      </c>
      <c r="B55" s="9" t="s">
        <v>197</v>
      </c>
      <c r="C55" s="9" t="s">
        <v>198</v>
      </c>
      <c r="D55" s="6" t="s">
        <v>741</v>
      </c>
      <c r="E55" s="6" t="s">
        <v>831</v>
      </c>
      <c r="F55" s="17" t="s">
        <v>199</v>
      </c>
      <c r="G55" s="7">
        <v>6</v>
      </c>
      <c r="H55" s="7" t="s">
        <v>200</v>
      </c>
      <c r="I55" s="8" t="s">
        <v>534</v>
      </c>
      <c r="J55" s="23" t="s">
        <v>450</v>
      </c>
      <c r="K55" s="29">
        <v>1</v>
      </c>
      <c r="L55" s="29">
        <v>0.43</v>
      </c>
      <c r="M55" s="51" t="s">
        <v>680</v>
      </c>
      <c r="N55" s="26" t="s">
        <v>649</v>
      </c>
      <c r="O55" s="8" t="s">
        <v>321</v>
      </c>
      <c r="P55" s="14" t="s">
        <v>321</v>
      </c>
      <c r="Q55" s="8"/>
    </row>
    <row r="56" spans="1:17" ht="43" thickBot="1" x14ac:dyDescent="0.25">
      <c r="A56" s="9" t="s">
        <v>201</v>
      </c>
      <c r="B56" s="9" t="s">
        <v>201</v>
      </c>
      <c r="C56" s="9" t="s">
        <v>202</v>
      </c>
      <c r="D56" s="6" t="s">
        <v>742</v>
      </c>
      <c r="E56" s="6" t="s">
        <v>832</v>
      </c>
      <c r="F56" s="17" t="s">
        <v>203</v>
      </c>
      <c r="G56" s="7">
        <v>6</v>
      </c>
      <c r="H56" s="7" t="s">
        <v>59</v>
      </c>
      <c r="I56" s="8" t="s">
        <v>535</v>
      </c>
      <c r="J56" s="23" t="s">
        <v>451</v>
      </c>
      <c r="K56" s="29">
        <v>1</v>
      </c>
      <c r="L56" s="29">
        <v>0.44</v>
      </c>
      <c r="M56" s="49" t="s">
        <v>676</v>
      </c>
      <c r="N56" s="27" t="s">
        <v>597</v>
      </c>
      <c r="O56" s="8">
        <v>109</v>
      </c>
      <c r="P56" s="14" t="s">
        <v>596</v>
      </c>
      <c r="Q56" s="8"/>
    </row>
    <row r="57" spans="1:17" ht="57" thickBot="1" x14ac:dyDescent="0.25">
      <c r="A57" s="9" t="s">
        <v>204</v>
      </c>
      <c r="B57" s="9" t="s">
        <v>204</v>
      </c>
      <c r="C57" s="9" t="s">
        <v>205</v>
      </c>
      <c r="D57" s="6" t="s">
        <v>743</v>
      </c>
      <c r="E57" s="6" t="s">
        <v>832</v>
      </c>
      <c r="F57" s="17" t="s">
        <v>206</v>
      </c>
      <c r="G57" s="7">
        <v>5</v>
      </c>
      <c r="H57" s="7" t="s">
        <v>59</v>
      </c>
      <c r="I57" s="8" t="s">
        <v>536</v>
      </c>
      <c r="J57" s="23" t="s">
        <v>452</v>
      </c>
      <c r="K57" s="29">
        <f>6/7</f>
        <v>0.8571428571428571</v>
      </c>
      <c r="L57" s="29">
        <v>0.33</v>
      </c>
      <c r="M57" s="49" t="s">
        <v>676</v>
      </c>
      <c r="N57" s="25" t="s">
        <v>595</v>
      </c>
      <c r="O57" s="8">
        <v>125</v>
      </c>
      <c r="P57" s="8" t="s">
        <v>594</v>
      </c>
      <c r="Q57" s="8"/>
    </row>
    <row r="58" spans="1:17" ht="43" customHeight="1" thickBot="1" x14ac:dyDescent="0.25">
      <c r="A58" s="9" t="s">
        <v>207</v>
      </c>
      <c r="B58" s="9" t="s">
        <v>207</v>
      </c>
      <c r="C58" s="9" t="s">
        <v>205</v>
      </c>
      <c r="D58" s="6" t="s">
        <v>744</v>
      </c>
      <c r="E58" s="6" t="s">
        <v>832</v>
      </c>
      <c r="F58" s="17" t="s">
        <v>208</v>
      </c>
      <c r="G58" s="7">
        <v>6</v>
      </c>
      <c r="H58" s="7" t="s">
        <v>59</v>
      </c>
      <c r="I58" s="8" t="s">
        <v>537</v>
      </c>
      <c r="J58" s="23" t="s">
        <v>453</v>
      </c>
      <c r="K58" s="29">
        <f>6/7</f>
        <v>0.8571428571428571</v>
      </c>
      <c r="L58" s="29">
        <v>0.44</v>
      </c>
      <c r="M58" s="49" t="s">
        <v>676</v>
      </c>
      <c r="N58" s="25" t="s">
        <v>599</v>
      </c>
      <c r="O58" s="8">
        <v>118</v>
      </c>
      <c r="P58" s="8" t="s">
        <v>598</v>
      </c>
      <c r="Q58" s="8"/>
    </row>
    <row r="59" spans="1:17" ht="57" thickBot="1" x14ac:dyDescent="0.25">
      <c r="A59" s="9" t="s">
        <v>209</v>
      </c>
      <c r="B59" s="9" t="s">
        <v>209</v>
      </c>
      <c r="C59" s="9" t="s">
        <v>674</v>
      </c>
      <c r="D59" s="6" t="s">
        <v>745</v>
      </c>
      <c r="E59" s="6" t="s">
        <v>833</v>
      </c>
      <c r="F59" s="17" t="s">
        <v>210</v>
      </c>
      <c r="G59" s="7">
        <v>13</v>
      </c>
      <c r="H59" s="7" t="s">
        <v>22</v>
      </c>
      <c r="I59" s="8" t="s">
        <v>538</v>
      </c>
      <c r="J59" s="23" t="s">
        <v>666</v>
      </c>
      <c r="K59" s="29">
        <f>7/8</f>
        <v>0.875</v>
      </c>
      <c r="L59" s="29">
        <v>0.6</v>
      </c>
      <c r="M59" s="49" t="s">
        <v>676</v>
      </c>
      <c r="N59" s="25" t="s">
        <v>600</v>
      </c>
      <c r="O59" s="8">
        <v>130</v>
      </c>
      <c r="P59" s="8" t="s">
        <v>873</v>
      </c>
      <c r="Q59" s="8"/>
    </row>
    <row r="60" spans="1:17" ht="29" thickBot="1" x14ac:dyDescent="0.25">
      <c r="A60" s="9" t="s">
        <v>211</v>
      </c>
      <c r="B60" s="9" t="s">
        <v>211</v>
      </c>
      <c r="C60" s="9" t="s">
        <v>212</v>
      </c>
      <c r="D60" s="6" t="s">
        <v>746</v>
      </c>
      <c r="E60" s="6" t="s">
        <v>834</v>
      </c>
      <c r="F60" s="17" t="s">
        <v>213</v>
      </c>
      <c r="G60" s="7" t="s">
        <v>214</v>
      </c>
      <c r="H60" s="7" t="s">
        <v>215</v>
      </c>
      <c r="I60" s="8" t="s">
        <v>539</v>
      </c>
      <c r="J60" s="23" t="s">
        <v>415</v>
      </c>
      <c r="K60" s="29">
        <f>4/9</f>
        <v>0.44444444444444442</v>
      </c>
      <c r="L60" s="29">
        <v>0.51</v>
      </c>
      <c r="M60" s="51" t="s">
        <v>687</v>
      </c>
      <c r="N60" s="26" t="s">
        <v>649</v>
      </c>
      <c r="O60" s="8" t="s">
        <v>321</v>
      </c>
      <c r="P60" s="14" t="s">
        <v>321</v>
      </c>
      <c r="Q60" s="8"/>
    </row>
    <row r="61" spans="1:17" ht="57" thickBot="1" x14ac:dyDescent="0.25">
      <c r="A61" s="9" t="s">
        <v>216</v>
      </c>
      <c r="B61" s="9" t="s">
        <v>216</v>
      </c>
      <c r="C61" s="9" t="s">
        <v>217</v>
      </c>
      <c r="D61" s="6" t="s">
        <v>747</v>
      </c>
      <c r="E61" s="6" t="s">
        <v>835</v>
      </c>
      <c r="F61" s="17" t="s">
        <v>218</v>
      </c>
      <c r="G61" s="7" t="s">
        <v>115</v>
      </c>
      <c r="H61" s="7" t="s">
        <v>108</v>
      </c>
      <c r="I61" s="8" t="s">
        <v>540</v>
      </c>
      <c r="J61" s="23" t="s">
        <v>454</v>
      </c>
      <c r="K61" s="29">
        <v>1</v>
      </c>
      <c r="L61" s="29">
        <v>0.61</v>
      </c>
      <c r="M61" s="49" t="s">
        <v>677</v>
      </c>
      <c r="N61" s="25" t="s">
        <v>602</v>
      </c>
      <c r="O61" s="8">
        <v>133</v>
      </c>
      <c r="P61" s="8" t="s">
        <v>601</v>
      </c>
      <c r="Q61" s="8"/>
    </row>
    <row r="62" spans="1:17" ht="43" customHeight="1" thickBot="1" x14ac:dyDescent="0.25">
      <c r="A62" s="9" t="s">
        <v>219</v>
      </c>
      <c r="B62" s="9" t="s">
        <v>219</v>
      </c>
      <c r="C62" s="9" t="s">
        <v>220</v>
      </c>
      <c r="D62" s="6" t="s">
        <v>748</v>
      </c>
      <c r="E62" s="6" t="s">
        <v>836</v>
      </c>
      <c r="F62" s="17" t="s">
        <v>221</v>
      </c>
      <c r="G62" s="7">
        <v>16</v>
      </c>
      <c r="H62" s="7" t="s">
        <v>93</v>
      </c>
      <c r="I62" s="8" t="s">
        <v>541</v>
      </c>
      <c r="J62" s="23" t="s">
        <v>455</v>
      </c>
      <c r="K62" s="29">
        <f>9/10</f>
        <v>0.9</v>
      </c>
      <c r="L62" s="29">
        <v>0.67</v>
      </c>
      <c r="M62" s="51" t="s">
        <v>687</v>
      </c>
      <c r="N62" s="25" t="s">
        <v>603</v>
      </c>
      <c r="O62" s="8">
        <v>92</v>
      </c>
      <c r="P62" s="8" t="s">
        <v>604</v>
      </c>
      <c r="Q62" s="8"/>
    </row>
    <row r="63" spans="1:17" ht="43" thickBot="1" x14ac:dyDescent="0.25">
      <c r="A63" s="9" t="s">
        <v>222</v>
      </c>
      <c r="B63" s="9" t="s">
        <v>222</v>
      </c>
      <c r="C63" s="9" t="s">
        <v>223</v>
      </c>
      <c r="D63" s="6" t="s">
        <v>749</v>
      </c>
      <c r="E63" s="6" t="s">
        <v>837</v>
      </c>
      <c r="F63" s="17" t="s">
        <v>224</v>
      </c>
      <c r="G63" s="7">
        <v>23</v>
      </c>
      <c r="H63" s="7" t="s">
        <v>22</v>
      </c>
      <c r="I63" s="8" t="s">
        <v>542</v>
      </c>
      <c r="J63" s="23" t="s">
        <v>456</v>
      </c>
      <c r="K63" s="29">
        <f>8/9</f>
        <v>0.88888888888888884</v>
      </c>
      <c r="L63" s="29">
        <v>0.69</v>
      </c>
      <c r="M63" s="51" t="s">
        <v>676</v>
      </c>
      <c r="N63" s="25" t="s">
        <v>606</v>
      </c>
      <c r="O63" s="8">
        <v>102</v>
      </c>
      <c r="P63" s="8" t="s">
        <v>605</v>
      </c>
      <c r="Q63" s="8"/>
    </row>
    <row r="64" spans="1:17" ht="57" thickBot="1" x14ac:dyDescent="0.25">
      <c r="A64" s="9" t="s">
        <v>225</v>
      </c>
      <c r="B64" s="9" t="s">
        <v>225</v>
      </c>
      <c r="C64" s="9" t="s">
        <v>226</v>
      </c>
      <c r="D64" s="6" t="s">
        <v>750</v>
      </c>
      <c r="E64" s="6" t="s">
        <v>838</v>
      </c>
      <c r="F64" s="17" t="s">
        <v>227</v>
      </c>
      <c r="G64" s="7">
        <v>23</v>
      </c>
      <c r="H64" s="7" t="s">
        <v>14</v>
      </c>
      <c r="I64" s="8" t="s">
        <v>228</v>
      </c>
      <c r="J64" s="23" t="s">
        <v>667</v>
      </c>
      <c r="K64" s="29">
        <v>1</v>
      </c>
      <c r="L64" s="29">
        <v>0.67</v>
      </c>
      <c r="M64" s="49" t="s">
        <v>676</v>
      </c>
      <c r="N64" s="25" t="s">
        <v>607</v>
      </c>
      <c r="O64" s="8">
        <v>104</v>
      </c>
      <c r="P64" s="8" t="s">
        <v>874</v>
      </c>
      <c r="Q64" s="8"/>
    </row>
    <row r="65" spans="1:17" ht="43" thickBot="1" x14ac:dyDescent="0.25">
      <c r="A65" s="9" t="s">
        <v>229</v>
      </c>
      <c r="B65" s="9" t="s">
        <v>230</v>
      </c>
      <c r="C65" s="9" t="s">
        <v>231</v>
      </c>
      <c r="D65" s="6" t="s">
        <v>751</v>
      </c>
      <c r="E65" s="6" t="s">
        <v>839</v>
      </c>
      <c r="F65" s="17" t="s">
        <v>232</v>
      </c>
      <c r="G65" s="7">
        <v>14</v>
      </c>
      <c r="H65" s="7" t="s">
        <v>14</v>
      </c>
      <c r="I65" s="8" t="s">
        <v>543</v>
      </c>
      <c r="J65" s="23" t="s">
        <v>457</v>
      </c>
      <c r="K65" s="29">
        <f>3/5</f>
        <v>0.6</v>
      </c>
      <c r="L65" s="29">
        <v>0.78</v>
      </c>
      <c r="M65" s="49" t="s">
        <v>676</v>
      </c>
      <c r="N65" s="25" t="s">
        <v>608</v>
      </c>
      <c r="O65" s="8">
        <v>105</v>
      </c>
      <c r="P65" s="8" t="s">
        <v>609</v>
      </c>
      <c r="Q65" s="8"/>
    </row>
    <row r="66" spans="1:17" ht="57" thickBot="1" x14ac:dyDescent="0.25">
      <c r="A66" s="9" t="s">
        <v>233</v>
      </c>
      <c r="B66" s="9" t="s">
        <v>230</v>
      </c>
      <c r="C66" s="9" t="s">
        <v>231</v>
      </c>
      <c r="D66" s="6" t="s">
        <v>752</v>
      </c>
      <c r="E66" s="6" t="s">
        <v>866</v>
      </c>
      <c r="F66" s="17" t="s">
        <v>234</v>
      </c>
      <c r="G66" s="7">
        <v>16</v>
      </c>
      <c r="H66" s="7" t="s">
        <v>48</v>
      </c>
      <c r="I66" s="8" t="s">
        <v>544</v>
      </c>
      <c r="J66" s="23" t="s">
        <v>458</v>
      </c>
      <c r="K66" s="29">
        <f>5/6</f>
        <v>0.83333333333333337</v>
      </c>
      <c r="L66" s="29">
        <v>0.78</v>
      </c>
      <c r="M66" s="49" t="s">
        <v>677</v>
      </c>
      <c r="N66" s="25" t="s">
        <v>610</v>
      </c>
      <c r="O66" s="8">
        <v>128</v>
      </c>
      <c r="P66" s="8" t="s">
        <v>611</v>
      </c>
      <c r="Q66" s="8"/>
    </row>
    <row r="67" spans="1:17" ht="43" customHeight="1" thickBot="1" x14ac:dyDescent="0.25">
      <c r="A67" s="9" t="s">
        <v>235</v>
      </c>
      <c r="B67" s="9" t="s">
        <v>236</v>
      </c>
      <c r="C67" s="9" t="s">
        <v>237</v>
      </c>
      <c r="D67" s="6" t="s">
        <v>753</v>
      </c>
      <c r="E67" s="6" t="s">
        <v>840</v>
      </c>
      <c r="F67" s="17" t="s">
        <v>238</v>
      </c>
      <c r="G67" s="7">
        <v>5</v>
      </c>
      <c r="H67" s="12" t="s">
        <v>159</v>
      </c>
      <c r="I67" s="8" t="s">
        <v>545</v>
      </c>
      <c r="J67" s="23" t="s">
        <v>459</v>
      </c>
      <c r="K67" s="29">
        <v>1</v>
      </c>
      <c r="L67" s="29">
        <v>0.56000000000000005</v>
      </c>
      <c r="M67" s="51" t="s">
        <v>677</v>
      </c>
      <c r="N67" s="25" t="s">
        <v>612</v>
      </c>
      <c r="O67" s="8">
        <v>118</v>
      </c>
      <c r="P67" s="8" t="s">
        <v>613</v>
      </c>
      <c r="Q67" s="8"/>
    </row>
    <row r="68" spans="1:17" ht="43" thickBot="1" x14ac:dyDescent="0.25">
      <c r="A68" s="9" t="s">
        <v>239</v>
      </c>
      <c r="B68" s="9" t="s">
        <v>239</v>
      </c>
      <c r="C68" s="9" t="s">
        <v>237</v>
      </c>
      <c r="D68" s="6" t="s">
        <v>754</v>
      </c>
      <c r="E68" s="6" t="s">
        <v>841</v>
      </c>
      <c r="F68" s="17" t="s">
        <v>238</v>
      </c>
      <c r="G68" s="7">
        <v>3</v>
      </c>
      <c r="H68" s="12" t="s">
        <v>14</v>
      </c>
      <c r="I68" s="8" t="s">
        <v>546</v>
      </c>
      <c r="J68" s="23" t="s">
        <v>460</v>
      </c>
      <c r="K68" s="29">
        <v>1</v>
      </c>
      <c r="L68" s="29">
        <v>0.56000000000000005</v>
      </c>
      <c r="M68" s="49" t="s">
        <v>676</v>
      </c>
      <c r="N68" s="25" t="s">
        <v>614</v>
      </c>
      <c r="O68" s="8">
        <v>83</v>
      </c>
      <c r="P68" s="8" t="s">
        <v>615</v>
      </c>
      <c r="Q68" s="8"/>
    </row>
    <row r="69" spans="1:17" ht="43" thickBot="1" x14ac:dyDescent="0.25">
      <c r="A69" s="9" t="s">
        <v>240</v>
      </c>
      <c r="B69" s="9" t="s">
        <v>240</v>
      </c>
      <c r="C69" s="9" t="s">
        <v>241</v>
      </c>
      <c r="D69" s="6" t="s">
        <v>755</v>
      </c>
      <c r="E69" s="6" t="s">
        <v>842</v>
      </c>
      <c r="F69" s="17" t="s">
        <v>242</v>
      </c>
      <c r="G69" s="7">
        <v>5</v>
      </c>
      <c r="H69" s="7" t="s">
        <v>14</v>
      </c>
      <c r="I69" s="8" t="s">
        <v>547</v>
      </c>
      <c r="J69" s="23" t="s">
        <v>668</v>
      </c>
      <c r="K69" s="29">
        <v>1</v>
      </c>
      <c r="L69" s="29">
        <v>0.75</v>
      </c>
      <c r="M69" s="49" t="s">
        <v>676</v>
      </c>
      <c r="N69" s="25" t="s">
        <v>616</v>
      </c>
      <c r="O69" s="8">
        <v>97</v>
      </c>
      <c r="P69" s="8" t="s">
        <v>617</v>
      </c>
      <c r="Q69" s="8"/>
    </row>
    <row r="70" spans="1:17" ht="57" thickBot="1" x14ac:dyDescent="0.25">
      <c r="A70" s="9" t="s">
        <v>243</v>
      </c>
      <c r="B70" s="9" t="s">
        <v>243</v>
      </c>
      <c r="C70" s="9" t="s">
        <v>241</v>
      </c>
      <c r="D70" s="6" t="s">
        <v>756</v>
      </c>
      <c r="E70" s="6" t="s">
        <v>842</v>
      </c>
      <c r="F70" s="17" t="s">
        <v>244</v>
      </c>
      <c r="G70" s="7">
        <v>6</v>
      </c>
      <c r="H70" s="7" t="s">
        <v>14</v>
      </c>
      <c r="I70" s="8" t="s">
        <v>548</v>
      </c>
      <c r="J70" s="23" t="s">
        <v>669</v>
      </c>
      <c r="K70" s="29">
        <v>1</v>
      </c>
      <c r="L70" s="29">
        <v>0.76</v>
      </c>
      <c r="M70" s="49" t="s">
        <v>676</v>
      </c>
      <c r="N70" s="25" t="s">
        <v>619</v>
      </c>
      <c r="O70" s="8">
        <v>123</v>
      </c>
      <c r="P70" s="8" t="s">
        <v>618</v>
      </c>
      <c r="Q70" s="8"/>
    </row>
    <row r="71" spans="1:17" ht="43" customHeight="1" thickBot="1" x14ac:dyDescent="0.25">
      <c r="A71" s="9" t="s">
        <v>245</v>
      </c>
      <c r="B71" s="9" t="s">
        <v>245</v>
      </c>
      <c r="C71" s="9" t="s">
        <v>246</v>
      </c>
      <c r="D71" s="6" t="s">
        <v>757</v>
      </c>
      <c r="E71" s="6" t="s">
        <v>843</v>
      </c>
      <c r="F71" s="17" t="s">
        <v>247</v>
      </c>
      <c r="G71" s="7">
        <v>9</v>
      </c>
      <c r="H71" s="7" t="s">
        <v>93</v>
      </c>
      <c r="I71" s="8" t="s">
        <v>549</v>
      </c>
      <c r="J71" s="23" t="s">
        <v>461</v>
      </c>
      <c r="K71" s="29">
        <v>1</v>
      </c>
      <c r="L71" s="29">
        <v>0.68</v>
      </c>
      <c r="M71" s="49" t="s">
        <v>676</v>
      </c>
      <c r="N71" s="25" t="s">
        <v>620</v>
      </c>
      <c r="O71" s="8">
        <v>98</v>
      </c>
      <c r="P71" s="8" t="s">
        <v>621</v>
      </c>
      <c r="Q71" s="8"/>
    </row>
    <row r="72" spans="1:17" ht="57" thickBot="1" x14ac:dyDescent="0.25">
      <c r="A72" s="9" t="s">
        <v>248</v>
      </c>
      <c r="B72" s="9" t="s">
        <v>248</v>
      </c>
      <c r="C72" s="9" t="s">
        <v>249</v>
      </c>
      <c r="D72" s="6" t="s">
        <v>758</v>
      </c>
      <c r="E72" s="6" t="s">
        <v>844</v>
      </c>
      <c r="F72" s="17" t="s">
        <v>250</v>
      </c>
      <c r="G72" s="7" t="s">
        <v>115</v>
      </c>
      <c r="H72" s="12" t="s">
        <v>159</v>
      </c>
      <c r="I72" s="8" t="s">
        <v>550</v>
      </c>
      <c r="J72" s="23" t="s">
        <v>459</v>
      </c>
      <c r="K72" s="29">
        <v>1</v>
      </c>
      <c r="L72" s="29">
        <v>0.7</v>
      </c>
      <c r="M72" s="49" t="s">
        <v>676</v>
      </c>
      <c r="N72" s="25" t="s">
        <v>622</v>
      </c>
      <c r="O72" s="8">
        <v>121</v>
      </c>
      <c r="P72" s="8" t="s">
        <v>623</v>
      </c>
      <c r="Q72" s="8"/>
    </row>
    <row r="73" spans="1:17" ht="43" customHeight="1" thickBot="1" x14ac:dyDescent="0.25">
      <c r="A73" s="9" t="s">
        <v>251</v>
      </c>
      <c r="B73" s="9" t="s">
        <v>251</v>
      </c>
      <c r="C73" s="9" t="s">
        <v>252</v>
      </c>
      <c r="D73" s="6" t="s">
        <v>759</v>
      </c>
      <c r="E73" s="6" t="s">
        <v>845</v>
      </c>
      <c r="F73" s="17" t="s">
        <v>253</v>
      </c>
      <c r="G73" s="7">
        <v>15</v>
      </c>
      <c r="H73" s="7" t="s">
        <v>93</v>
      </c>
      <c r="I73" s="8" t="s">
        <v>551</v>
      </c>
      <c r="J73" s="23" t="s">
        <v>462</v>
      </c>
      <c r="K73" s="29">
        <f>6/9</f>
        <v>0.66666666666666663</v>
      </c>
      <c r="L73" s="29">
        <v>0.7</v>
      </c>
      <c r="M73" s="49" t="s">
        <v>676</v>
      </c>
      <c r="N73" s="25" t="s">
        <v>624</v>
      </c>
      <c r="O73" s="8">
        <v>118</v>
      </c>
      <c r="P73" s="8" t="s">
        <v>625</v>
      </c>
      <c r="Q73" s="8"/>
    </row>
    <row r="74" spans="1:17" ht="43" customHeight="1" thickBot="1" x14ac:dyDescent="0.25">
      <c r="A74" s="9" t="s">
        <v>254</v>
      </c>
      <c r="B74" s="9" t="s">
        <v>254</v>
      </c>
      <c r="C74" s="9" t="s">
        <v>252</v>
      </c>
      <c r="D74" s="6" t="s">
        <v>760</v>
      </c>
      <c r="E74" s="6" t="s">
        <v>845</v>
      </c>
      <c r="F74" s="17" t="s">
        <v>255</v>
      </c>
      <c r="G74" s="7">
        <v>15</v>
      </c>
      <c r="H74" s="7" t="s">
        <v>93</v>
      </c>
      <c r="I74" s="8" t="s">
        <v>552</v>
      </c>
      <c r="J74" s="23" t="s">
        <v>463</v>
      </c>
      <c r="K74" s="29">
        <f>7/9</f>
        <v>0.77777777777777779</v>
      </c>
      <c r="L74" s="29">
        <v>0.74</v>
      </c>
      <c r="M74" s="49" t="s">
        <v>677</v>
      </c>
      <c r="N74" s="25" t="s">
        <v>627</v>
      </c>
      <c r="O74" s="8">
        <v>111</v>
      </c>
      <c r="P74" s="8" t="s">
        <v>626</v>
      </c>
      <c r="Q74" s="8"/>
    </row>
    <row r="75" spans="1:17" ht="43" customHeight="1" thickBot="1" x14ac:dyDescent="0.25">
      <c r="A75" s="9" t="s">
        <v>256</v>
      </c>
      <c r="B75" s="9" t="s">
        <v>256</v>
      </c>
      <c r="C75" s="9" t="s">
        <v>257</v>
      </c>
      <c r="D75" s="6" t="s">
        <v>761</v>
      </c>
      <c r="E75" s="6" t="s">
        <v>846</v>
      </c>
      <c r="F75" s="17" t="s">
        <v>258</v>
      </c>
      <c r="G75" s="7">
        <v>6</v>
      </c>
      <c r="H75" s="7" t="s">
        <v>14</v>
      </c>
      <c r="I75" s="8" t="s">
        <v>553</v>
      </c>
      <c r="J75" s="23" t="s">
        <v>464</v>
      </c>
      <c r="K75" s="29">
        <f>2/5</f>
        <v>0.4</v>
      </c>
      <c r="L75" s="29">
        <v>0.64</v>
      </c>
      <c r="M75" s="51" t="s">
        <v>687</v>
      </c>
      <c r="N75" s="25" t="s">
        <v>628</v>
      </c>
      <c r="O75" s="8">
        <v>119</v>
      </c>
      <c r="P75" s="8" t="s">
        <v>629</v>
      </c>
      <c r="Q75" s="8"/>
    </row>
    <row r="76" spans="1:17" ht="43" thickBot="1" x14ac:dyDescent="0.25">
      <c r="A76" s="9" t="s">
        <v>259</v>
      </c>
      <c r="B76" s="9" t="s">
        <v>259</v>
      </c>
      <c r="C76" s="9" t="s">
        <v>260</v>
      </c>
      <c r="D76" s="6" t="s">
        <v>762</v>
      </c>
      <c r="E76" s="6" t="s">
        <v>847</v>
      </c>
      <c r="F76" s="17" t="s">
        <v>261</v>
      </c>
      <c r="G76" s="7">
        <v>24</v>
      </c>
      <c r="H76" s="7" t="s">
        <v>59</v>
      </c>
      <c r="I76" s="8" t="s">
        <v>554</v>
      </c>
      <c r="J76" s="23" t="s">
        <v>465</v>
      </c>
      <c r="K76" s="29">
        <f>6/7</f>
        <v>0.8571428571428571</v>
      </c>
      <c r="L76" s="29">
        <v>0.59</v>
      </c>
      <c r="M76" s="51" t="s">
        <v>688</v>
      </c>
      <c r="N76" s="25" t="s">
        <v>630</v>
      </c>
      <c r="O76" s="8">
        <v>117</v>
      </c>
      <c r="P76" s="8" t="s">
        <v>631</v>
      </c>
      <c r="Q76" s="8"/>
    </row>
    <row r="77" spans="1:17" ht="43" thickBot="1" x14ac:dyDescent="0.25">
      <c r="A77" s="9" t="s">
        <v>262</v>
      </c>
      <c r="B77" s="9" t="s">
        <v>262</v>
      </c>
      <c r="C77" s="9" t="s">
        <v>263</v>
      </c>
      <c r="D77" s="6" t="s">
        <v>763</v>
      </c>
      <c r="E77" s="6" t="s">
        <v>848</v>
      </c>
      <c r="F77" s="17" t="s">
        <v>264</v>
      </c>
      <c r="G77" s="7" t="s">
        <v>175</v>
      </c>
      <c r="H77" s="12" t="s">
        <v>32</v>
      </c>
      <c r="I77" s="8" t="s">
        <v>555</v>
      </c>
      <c r="J77" s="23" t="s">
        <v>670</v>
      </c>
      <c r="K77" s="29">
        <v>1</v>
      </c>
      <c r="L77" s="29">
        <v>0.69</v>
      </c>
      <c r="M77" s="51" t="s">
        <v>870</v>
      </c>
      <c r="N77" s="25" t="s">
        <v>632</v>
      </c>
      <c r="O77" s="8">
        <v>101</v>
      </c>
      <c r="P77" s="8" t="s">
        <v>633</v>
      </c>
      <c r="Q77" s="8"/>
    </row>
    <row r="78" spans="1:17" ht="43" thickBot="1" x14ac:dyDescent="0.25">
      <c r="A78" s="9" t="s">
        <v>265</v>
      </c>
      <c r="B78" s="9" t="s">
        <v>265</v>
      </c>
      <c r="C78" s="9" t="s">
        <v>266</v>
      </c>
      <c r="D78" s="6" t="s">
        <v>764</v>
      </c>
      <c r="E78" s="6" t="s">
        <v>849</v>
      </c>
      <c r="F78" s="17" t="s">
        <v>267</v>
      </c>
      <c r="G78" s="7" t="s">
        <v>155</v>
      </c>
      <c r="H78" s="12" t="s">
        <v>159</v>
      </c>
      <c r="I78" s="8" t="s">
        <v>556</v>
      </c>
      <c r="J78" s="23" t="s">
        <v>466</v>
      </c>
      <c r="K78" s="29">
        <f>3/4</f>
        <v>0.75</v>
      </c>
      <c r="L78" s="29">
        <v>0.69</v>
      </c>
      <c r="M78" s="51" t="s">
        <v>687</v>
      </c>
      <c r="N78" s="25" t="s">
        <v>635</v>
      </c>
      <c r="O78" s="8">
        <v>113</v>
      </c>
      <c r="P78" s="8" t="s">
        <v>634</v>
      </c>
      <c r="Q78" s="8"/>
    </row>
    <row r="79" spans="1:17" ht="57" thickBot="1" x14ac:dyDescent="0.25">
      <c r="A79" s="9" t="s">
        <v>268</v>
      </c>
      <c r="B79" s="9" t="s">
        <v>268</v>
      </c>
      <c r="C79" s="9" t="s">
        <v>269</v>
      </c>
      <c r="D79" s="6" t="s">
        <v>765</v>
      </c>
      <c r="E79" s="6" t="s">
        <v>850</v>
      </c>
      <c r="F79" s="17" t="s">
        <v>270</v>
      </c>
      <c r="G79" s="7">
        <v>8</v>
      </c>
      <c r="H79" s="7" t="s">
        <v>22</v>
      </c>
      <c r="I79" s="8" t="s">
        <v>557</v>
      </c>
      <c r="J79" s="23" t="s">
        <v>467</v>
      </c>
      <c r="K79" s="29">
        <f>7/8</f>
        <v>0.875</v>
      </c>
      <c r="L79" s="29">
        <v>0.7</v>
      </c>
      <c r="M79" s="49" t="s">
        <v>678</v>
      </c>
      <c r="N79" s="25" t="s">
        <v>636</v>
      </c>
      <c r="O79" s="8">
        <v>127</v>
      </c>
      <c r="P79" s="8" t="s">
        <v>637</v>
      </c>
      <c r="Q79" s="8"/>
    </row>
    <row r="80" spans="1:17" ht="43" thickBot="1" x14ac:dyDescent="0.25">
      <c r="A80" s="9" t="s">
        <v>271</v>
      </c>
      <c r="B80" s="9" t="s">
        <v>271</v>
      </c>
      <c r="C80" s="9" t="s">
        <v>272</v>
      </c>
      <c r="D80" s="6" t="s">
        <v>766</v>
      </c>
      <c r="E80" s="6" t="s">
        <v>851</v>
      </c>
      <c r="F80" s="17" t="s">
        <v>273</v>
      </c>
      <c r="G80" s="7">
        <v>10</v>
      </c>
      <c r="H80" s="12" t="s">
        <v>159</v>
      </c>
      <c r="I80" s="8" t="s">
        <v>558</v>
      </c>
      <c r="J80" s="23" t="s">
        <v>468</v>
      </c>
      <c r="K80" s="29">
        <v>1</v>
      </c>
      <c r="L80" s="29">
        <v>0.59</v>
      </c>
      <c r="M80" s="49" t="s">
        <v>676</v>
      </c>
      <c r="N80" s="25" t="s">
        <v>639</v>
      </c>
      <c r="O80" s="8">
        <v>115</v>
      </c>
      <c r="P80" s="8" t="s">
        <v>638</v>
      </c>
      <c r="Q80" s="8"/>
    </row>
    <row r="81" spans="1:17" ht="43" thickBot="1" x14ac:dyDescent="0.25">
      <c r="A81" s="9" t="s">
        <v>274</v>
      </c>
      <c r="B81" s="9" t="s">
        <v>274</v>
      </c>
      <c r="C81" s="9" t="s">
        <v>272</v>
      </c>
      <c r="D81" s="6" t="s">
        <v>767</v>
      </c>
      <c r="E81" s="6" t="s">
        <v>851</v>
      </c>
      <c r="F81" s="17" t="s">
        <v>275</v>
      </c>
      <c r="G81" s="7">
        <v>2</v>
      </c>
      <c r="H81" s="12" t="s">
        <v>159</v>
      </c>
      <c r="I81" s="8" t="s">
        <v>559</v>
      </c>
      <c r="J81" s="23" t="s">
        <v>468</v>
      </c>
      <c r="K81" s="29">
        <v>1</v>
      </c>
      <c r="L81" s="29">
        <v>0.45</v>
      </c>
      <c r="M81" s="49" t="s">
        <v>676</v>
      </c>
      <c r="N81" s="25" t="s">
        <v>641</v>
      </c>
      <c r="O81" s="8">
        <v>108</v>
      </c>
      <c r="P81" s="8" t="s">
        <v>640</v>
      </c>
      <c r="Q81" s="8"/>
    </row>
    <row r="82" spans="1:17" ht="57" thickBot="1" x14ac:dyDescent="0.25">
      <c r="A82" s="9" t="s">
        <v>276</v>
      </c>
      <c r="B82" s="9" t="s">
        <v>276</v>
      </c>
      <c r="C82" s="9" t="s">
        <v>277</v>
      </c>
      <c r="D82" s="6" t="s">
        <v>768</v>
      </c>
      <c r="E82" s="6" t="s">
        <v>852</v>
      </c>
      <c r="F82" s="17" t="s">
        <v>278</v>
      </c>
      <c r="G82" s="7">
        <v>36</v>
      </c>
      <c r="H82" s="7" t="s">
        <v>108</v>
      </c>
      <c r="I82" s="8" t="s">
        <v>560</v>
      </c>
      <c r="J82" s="23" t="s">
        <v>469</v>
      </c>
      <c r="K82" s="29">
        <v>1</v>
      </c>
      <c r="L82" s="29">
        <v>0.89</v>
      </c>
      <c r="M82" s="49" t="s">
        <v>678</v>
      </c>
      <c r="N82" s="25" t="s">
        <v>642</v>
      </c>
      <c r="O82" s="8">
        <v>97</v>
      </c>
      <c r="P82" s="8" t="s">
        <v>875</v>
      </c>
      <c r="Q82" s="8"/>
    </row>
    <row r="83" spans="1:17" ht="43" thickBot="1" x14ac:dyDescent="0.25">
      <c r="A83" s="9" t="s">
        <v>279</v>
      </c>
      <c r="B83" s="9" t="s">
        <v>279</v>
      </c>
      <c r="C83" s="9" t="s">
        <v>280</v>
      </c>
      <c r="D83" s="6" t="s">
        <v>769</v>
      </c>
      <c r="E83" s="6" t="s">
        <v>853</v>
      </c>
      <c r="F83" s="17" t="s">
        <v>281</v>
      </c>
      <c r="G83" s="7">
        <v>12</v>
      </c>
      <c r="H83" s="7" t="s">
        <v>48</v>
      </c>
      <c r="I83" s="8" t="s">
        <v>561</v>
      </c>
      <c r="J83" s="23" t="s">
        <v>470</v>
      </c>
      <c r="K83" s="29">
        <f>6/7</f>
        <v>0.8571428571428571</v>
      </c>
      <c r="L83" s="29">
        <v>0.44</v>
      </c>
      <c r="M83" s="49" t="s">
        <v>677</v>
      </c>
      <c r="N83" s="25" t="s">
        <v>643</v>
      </c>
      <c r="O83" s="8">
        <v>115</v>
      </c>
      <c r="P83" s="8" t="s">
        <v>644</v>
      </c>
      <c r="Q83" s="8"/>
    </row>
    <row r="84" spans="1:17" ht="43" thickBot="1" x14ac:dyDescent="0.25">
      <c r="A84" s="9" t="s">
        <v>282</v>
      </c>
      <c r="B84" s="9" t="s">
        <v>282</v>
      </c>
      <c r="C84" s="9" t="s">
        <v>283</v>
      </c>
      <c r="D84" s="6" t="s">
        <v>770</v>
      </c>
      <c r="E84" s="6" t="s">
        <v>854</v>
      </c>
      <c r="F84" s="17" t="s">
        <v>284</v>
      </c>
      <c r="G84" s="7">
        <v>29</v>
      </c>
      <c r="H84" s="7" t="s">
        <v>59</v>
      </c>
      <c r="I84" s="8" t="s">
        <v>562</v>
      </c>
      <c r="J84" s="23" t="s">
        <v>471</v>
      </c>
      <c r="K84" s="29">
        <f>4/6</f>
        <v>0.66666666666666663</v>
      </c>
      <c r="L84" s="29">
        <v>0.57999999999999996</v>
      </c>
      <c r="M84" s="51" t="s">
        <v>677</v>
      </c>
      <c r="N84" s="25" t="s">
        <v>645</v>
      </c>
      <c r="O84" s="8">
        <v>106</v>
      </c>
      <c r="P84" s="8" t="s">
        <v>646</v>
      </c>
      <c r="Q84" s="8"/>
    </row>
    <row r="85" spans="1:17" ht="43" thickBot="1" x14ac:dyDescent="0.25">
      <c r="A85" s="9" t="s">
        <v>285</v>
      </c>
      <c r="B85" s="9" t="s">
        <v>285</v>
      </c>
      <c r="C85" s="9" t="s">
        <v>283</v>
      </c>
      <c r="D85" s="6" t="s">
        <v>771</v>
      </c>
      <c r="E85" s="6" t="s">
        <v>855</v>
      </c>
      <c r="F85" s="17" t="s">
        <v>284</v>
      </c>
      <c r="G85" s="7">
        <v>13</v>
      </c>
      <c r="H85" s="7" t="s">
        <v>59</v>
      </c>
      <c r="I85" s="8" t="s">
        <v>563</v>
      </c>
      <c r="J85" s="23" t="s">
        <v>472</v>
      </c>
      <c r="K85" s="29">
        <f>5/7</f>
        <v>0.7142857142857143</v>
      </c>
      <c r="L85" s="29">
        <v>0.57999999999999996</v>
      </c>
      <c r="M85" s="49" t="s">
        <v>676</v>
      </c>
      <c r="N85" s="25" t="s">
        <v>647</v>
      </c>
      <c r="O85" s="8">
        <v>99</v>
      </c>
      <c r="P85" s="8" t="s">
        <v>648</v>
      </c>
      <c r="Q85" s="8"/>
    </row>
    <row r="86" spans="1:17" ht="29" thickBot="1" x14ac:dyDescent="0.25">
      <c r="A86" s="9" t="s">
        <v>286</v>
      </c>
      <c r="B86" s="9" t="s">
        <v>286</v>
      </c>
      <c r="C86" s="18" t="s">
        <v>287</v>
      </c>
      <c r="D86" s="19" t="s">
        <v>772</v>
      </c>
      <c r="E86" s="6" t="s">
        <v>856</v>
      </c>
      <c r="F86" s="17" t="s">
        <v>288</v>
      </c>
      <c r="G86" s="7">
        <v>13</v>
      </c>
      <c r="H86" s="7" t="s">
        <v>289</v>
      </c>
      <c r="I86" s="8" t="s">
        <v>564</v>
      </c>
      <c r="J86" s="23" t="s">
        <v>473</v>
      </c>
      <c r="K86" s="29">
        <v>1</v>
      </c>
      <c r="L86" s="29">
        <v>0.82</v>
      </c>
      <c r="M86" s="49" t="s">
        <v>678</v>
      </c>
      <c r="N86" s="26" t="s">
        <v>649</v>
      </c>
      <c r="O86" s="14" t="s">
        <v>321</v>
      </c>
      <c r="P86" s="14" t="s">
        <v>321</v>
      </c>
      <c r="Q86" s="8"/>
    </row>
    <row r="87" spans="1:17" ht="57" thickBot="1" x14ac:dyDescent="0.25">
      <c r="A87" s="9" t="s">
        <v>290</v>
      </c>
      <c r="B87" s="9" t="s">
        <v>290</v>
      </c>
      <c r="C87" s="18" t="s">
        <v>291</v>
      </c>
      <c r="D87" s="19" t="s">
        <v>773</v>
      </c>
      <c r="E87" s="6" t="s">
        <v>857</v>
      </c>
      <c r="F87" s="17" t="s">
        <v>292</v>
      </c>
      <c r="G87" s="7">
        <v>19</v>
      </c>
      <c r="H87" s="7" t="s">
        <v>48</v>
      </c>
      <c r="I87" s="8" t="s">
        <v>565</v>
      </c>
      <c r="J87" s="23" t="s">
        <v>474</v>
      </c>
      <c r="K87" s="29">
        <v>1</v>
      </c>
      <c r="L87" s="29">
        <v>0.61</v>
      </c>
      <c r="M87" s="49" t="s">
        <v>678</v>
      </c>
      <c r="N87" s="25" t="s">
        <v>650</v>
      </c>
      <c r="O87" s="8">
        <v>121</v>
      </c>
      <c r="P87" s="8" t="s">
        <v>651</v>
      </c>
      <c r="Q87" s="8"/>
    </row>
    <row r="88" spans="1:17" ht="57" thickBot="1" x14ac:dyDescent="0.25">
      <c r="A88" s="9" t="s">
        <v>293</v>
      </c>
      <c r="B88" s="9" t="s">
        <v>293</v>
      </c>
      <c r="C88" s="18" t="s">
        <v>294</v>
      </c>
      <c r="D88" s="19" t="s">
        <v>774</v>
      </c>
      <c r="E88" s="6" t="s">
        <v>858</v>
      </c>
      <c r="F88" s="17" t="s">
        <v>295</v>
      </c>
      <c r="G88" s="7" t="s">
        <v>63</v>
      </c>
      <c r="H88" s="7" t="s">
        <v>48</v>
      </c>
      <c r="I88" s="8" t="s">
        <v>566</v>
      </c>
      <c r="J88" s="23" t="s">
        <v>474</v>
      </c>
      <c r="K88" s="29">
        <v>1</v>
      </c>
      <c r="L88" s="29">
        <v>0.56000000000000005</v>
      </c>
      <c r="M88" s="49" t="s">
        <v>676</v>
      </c>
      <c r="N88" s="25" t="s">
        <v>652</v>
      </c>
      <c r="O88" s="8">
        <v>130</v>
      </c>
      <c r="P88" s="8" t="s">
        <v>876</v>
      </c>
      <c r="Q88" s="8"/>
    </row>
    <row r="89" spans="1:17" ht="43" thickBot="1" x14ac:dyDescent="0.25">
      <c r="A89" s="9" t="s">
        <v>296</v>
      </c>
      <c r="B89" s="9" t="s">
        <v>297</v>
      </c>
      <c r="C89" s="18" t="s">
        <v>294</v>
      </c>
      <c r="D89" s="19" t="s">
        <v>775</v>
      </c>
      <c r="E89" s="6" t="s">
        <v>859</v>
      </c>
      <c r="F89" s="17" t="s">
        <v>298</v>
      </c>
      <c r="G89" s="7">
        <v>16</v>
      </c>
      <c r="H89" s="7" t="s">
        <v>22</v>
      </c>
      <c r="I89" s="8" t="s">
        <v>567</v>
      </c>
      <c r="J89" s="23" t="s">
        <v>475</v>
      </c>
      <c r="K89" s="29">
        <f>7/8</f>
        <v>0.875</v>
      </c>
      <c r="L89" s="29">
        <v>0.77</v>
      </c>
      <c r="M89" s="49" t="s">
        <v>678</v>
      </c>
      <c r="N89" s="25" t="s">
        <v>653</v>
      </c>
      <c r="O89" s="8">
        <v>109</v>
      </c>
      <c r="P89" s="8" t="s">
        <v>654</v>
      </c>
      <c r="Q89" s="8"/>
    </row>
    <row r="90" spans="1:17" ht="71" thickBot="1" x14ac:dyDescent="0.25">
      <c r="A90" s="9" t="s">
        <v>299</v>
      </c>
      <c r="B90" s="9" t="s">
        <v>297</v>
      </c>
      <c r="C90" s="18" t="s">
        <v>291</v>
      </c>
      <c r="D90" s="19" t="s">
        <v>776</v>
      </c>
      <c r="E90" s="6" t="s">
        <v>857</v>
      </c>
      <c r="F90" s="17" t="s">
        <v>298</v>
      </c>
      <c r="G90" s="7">
        <v>24</v>
      </c>
      <c r="H90" s="7" t="s">
        <v>48</v>
      </c>
      <c r="I90" s="8" t="s">
        <v>568</v>
      </c>
      <c r="J90" s="23" t="s">
        <v>474</v>
      </c>
      <c r="K90" s="29">
        <v>1</v>
      </c>
      <c r="L90" s="29">
        <v>0.63</v>
      </c>
      <c r="M90" s="51" t="s">
        <v>687</v>
      </c>
      <c r="N90" s="25" t="s">
        <v>655</v>
      </c>
      <c r="O90" s="8">
        <v>162</v>
      </c>
      <c r="P90" s="8" t="s">
        <v>656</v>
      </c>
      <c r="Q90" s="8"/>
    </row>
    <row r="91" spans="1:17" ht="29" thickBot="1" x14ac:dyDescent="0.25">
      <c r="A91" s="9" t="s">
        <v>300</v>
      </c>
      <c r="B91" s="9" t="s">
        <v>300</v>
      </c>
      <c r="C91" s="18" t="s">
        <v>301</v>
      </c>
      <c r="D91" s="19" t="s">
        <v>777</v>
      </c>
      <c r="E91" s="6" t="s">
        <v>860</v>
      </c>
      <c r="F91" s="17" t="s">
        <v>302</v>
      </c>
      <c r="G91" s="7" t="s">
        <v>303</v>
      </c>
      <c r="H91" s="7" t="s">
        <v>59</v>
      </c>
      <c r="I91" s="8" t="s">
        <v>569</v>
      </c>
      <c r="J91" s="23" t="s">
        <v>476</v>
      </c>
      <c r="K91" s="29">
        <f>7/8</f>
        <v>0.875</v>
      </c>
      <c r="L91" s="29">
        <v>0.34</v>
      </c>
      <c r="M91" s="49" t="s">
        <v>677</v>
      </c>
      <c r="N91" s="26" t="s">
        <v>649</v>
      </c>
      <c r="O91" s="14" t="s">
        <v>321</v>
      </c>
      <c r="P91" s="14" t="s">
        <v>321</v>
      </c>
      <c r="Q91" s="8"/>
    </row>
    <row r="92" spans="1:17" ht="43" customHeight="1" thickBot="1" x14ac:dyDescent="0.25">
      <c r="A92" s="9" t="s">
        <v>304</v>
      </c>
      <c r="B92" s="9" t="s">
        <v>304</v>
      </c>
      <c r="C92" s="18" t="s">
        <v>305</v>
      </c>
      <c r="D92" s="19" t="s">
        <v>778</v>
      </c>
      <c r="E92" s="6" t="s">
        <v>861</v>
      </c>
      <c r="F92" s="17" t="s">
        <v>306</v>
      </c>
      <c r="G92" s="7">
        <v>8</v>
      </c>
      <c r="H92" s="7" t="s">
        <v>14</v>
      </c>
      <c r="I92" s="8" t="s">
        <v>570</v>
      </c>
      <c r="J92" s="23" t="s">
        <v>477</v>
      </c>
      <c r="K92" s="29">
        <v>1</v>
      </c>
      <c r="L92" s="29">
        <v>0.87</v>
      </c>
      <c r="M92" s="49" t="s">
        <v>678</v>
      </c>
      <c r="N92" s="25" t="s">
        <v>657</v>
      </c>
      <c r="O92" s="8">
        <v>118</v>
      </c>
      <c r="P92" s="8" t="s">
        <v>658</v>
      </c>
      <c r="Q92" s="8"/>
    </row>
    <row r="93" spans="1:17" ht="43" customHeight="1" thickBot="1" x14ac:dyDescent="0.25">
      <c r="A93" s="9" t="s">
        <v>307</v>
      </c>
      <c r="B93" s="9" t="s">
        <v>307</v>
      </c>
      <c r="C93" s="18" t="s">
        <v>308</v>
      </c>
      <c r="D93" s="19" t="s">
        <v>779</v>
      </c>
      <c r="E93" s="6" t="s">
        <v>862</v>
      </c>
      <c r="F93" s="17" t="s">
        <v>309</v>
      </c>
      <c r="G93" s="7">
        <v>31</v>
      </c>
      <c r="H93" s="7" t="s">
        <v>48</v>
      </c>
      <c r="I93" s="8" t="s">
        <v>571</v>
      </c>
      <c r="J93" s="23" t="s">
        <v>478</v>
      </c>
      <c r="K93" s="29">
        <v>1</v>
      </c>
      <c r="L93" s="29">
        <v>0.91</v>
      </c>
      <c r="M93" s="49" t="s">
        <v>678</v>
      </c>
      <c r="N93" s="25" t="s">
        <v>659</v>
      </c>
      <c r="O93" s="8">
        <v>119</v>
      </c>
      <c r="P93" s="8" t="s">
        <v>660</v>
      </c>
      <c r="Q93" s="8"/>
    </row>
    <row r="94" spans="1:17" ht="43" thickBot="1" x14ac:dyDescent="0.25">
      <c r="A94" s="9" t="s">
        <v>310</v>
      </c>
      <c r="B94" s="9" t="s">
        <v>310</v>
      </c>
      <c r="C94" s="18" t="s">
        <v>311</v>
      </c>
      <c r="D94" s="19" t="s">
        <v>780</v>
      </c>
      <c r="E94" s="6" t="s">
        <v>863</v>
      </c>
      <c r="F94" s="17" t="s">
        <v>312</v>
      </c>
      <c r="G94" s="7">
        <v>18</v>
      </c>
      <c r="H94" s="7" t="s">
        <v>59</v>
      </c>
      <c r="I94" s="8" t="s">
        <v>572</v>
      </c>
      <c r="J94" s="23" t="s">
        <v>479</v>
      </c>
      <c r="K94" s="29">
        <f>7/8</f>
        <v>0.875</v>
      </c>
      <c r="L94" s="29">
        <v>0.71</v>
      </c>
      <c r="M94" s="49" t="s">
        <v>677</v>
      </c>
      <c r="N94" s="25" t="s">
        <v>661</v>
      </c>
      <c r="O94" s="8">
        <v>115</v>
      </c>
      <c r="P94" s="8" t="s">
        <v>662</v>
      </c>
      <c r="Q94" s="8"/>
    </row>
    <row r="95" spans="1:17" ht="85" thickBot="1" x14ac:dyDescent="0.25">
      <c r="A95" s="9" t="s">
        <v>313</v>
      </c>
      <c r="B95" s="9" t="s">
        <v>313</v>
      </c>
      <c r="C95" s="18" t="s">
        <v>314</v>
      </c>
      <c r="D95" s="19" t="s">
        <v>781</v>
      </c>
      <c r="E95" s="6" t="s">
        <v>864</v>
      </c>
      <c r="F95" s="17" t="s">
        <v>315</v>
      </c>
      <c r="G95" s="7">
        <v>15</v>
      </c>
      <c r="H95" s="7" t="s">
        <v>108</v>
      </c>
      <c r="I95" s="8" t="s">
        <v>573</v>
      </c>
      <c r="J95" s="23" t="s">
        <v>480</v>
      </c>
      <c r="K95" s="29">
        <f>4/5</f>
        <v>0.8</v>
      </c>
      <c r="L95" s="29">
        <v>0.82</v>
      </c>
      <c r="M95" s="49" t="s">
        <v>676</v>
      </c>
      <c r="N95" s="27" t="s">
        <v>879</v>
      </c>
      <c r="O95" s="8" t="s">
        <v>321</v>
      </c>
      <c r="P95" s="8" t="s">
        <v>878</v>
      </c>
      <c r="Q95" s="8"/>
    </row>
    <row r="96" spans="1:17" ht="57" thickBot="1" x14ac:dyDescent="0.25">
      <c r="A96" s="9" t="s">
        <v>316</v>
      </c>
      <c r="B96" s="9" t="s">
        <v>316</v>
      </c>
      <c r="C96" s="30" t="s">
        <v>317</v>
      </c>
      <c r="D96" s="19" t="s">
        <v>782</v>
      </c>
      <c r="E96" s="6" t="s">
        <v>865</v>
      </c>
      <c r="F96" s="31" t="s">
        <v>318</v>
      </c>
      <c r="G96" s="7">
        <v>5</v>
      </c>
      <c r="H96" s="7" t="s">
        <v>48</v>
      </c>
      <c r="I96" s="8" t="s">
        <v>574</v>
      </c>
      <c r="J96" s="23" t="s">
        <v>481</v>
      </c>
      <c r="K96" s="32">
        <v>1</v>
      </c>
      <c r="L96" s="32">
        <v>0.79</v>
      </c>
      <c r="M96" s="49" t="s">
        <v>676</v>
      </c>
      <c r="N96" s="25" t="s">
        <v>663</v>
      </c>
      <c r="O96" s="8">
        <v>108</v>
      </c>
      <c r="P96" s="8" t="s">
        <v>877</v>
      </c>
      <c r="Q96" s="8"/>
    </row>
    <row r="97" spans="1:17" s="45" customFormat="1" ht="3" customHeight="1" x14ac:dyDescent="0.2">
      <c r="A97" s="40"/>
      <c r="B97" s="40"/>
      <c r="C97" s="41"/>
      <c r="D97" s="42"/>
      <c r="E97" s="42"/>
      <c r="F97" s="42"/>
      <c r="G97" s="43"/>
      <c r="H97" s="43"/>
      <c r="I97" s="21"/>
      <c r="J97" s="21"/>
      <c r="K97" s="44"/>
      <c r="L97" s="44"/>
      <c r="M97" s="44"/>
      <c r="N97" s="21"/>
      <c r="O97" s="21"/>
      <c r="P97" s="21"/>
      <c r="Q97" s="21"/>
    </row>
    <row r="98" spans="1:17" ht="1" hidden="1" customHeight="1" thickBot="1" x14ac:dyDescent="0.25">
      <c r="A98" s="33"/>
      <c r="B98" s="33"/>
      <c r="C98" s="34"/>
      <c r="D98" s="35"/>
      <c r="E98" s="35"/>
      <c r="F98" s="35"/>
      <c r="G98" s="36"/>
      <c r="H98" s="36"/>
      <c r="I98" s="37"/>
      <c r="J98" s="37"/>
      <c r="K98" s="37"/>
      <c r="L98" s="37"/>
      <c r="M98" s="37"/>
      <c r="N98" s="38"/>
      <c r="O98" s="37"/>
      <c r="P98" s="38"/>
      <c r="Q98" s="37"/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Thyme, Summer B</dc:creator>
  <cp:lastModifiedBy>Thyme, Summer B</cp:lastModifiedBy>
  <dcterms:created xsi:type="dcterms:W3CDTF">2024-04-30T18:30:37Z</dcterms:created>
  <dcterms:modified xsi:type="dcterms:W3CDTF">2025-07-04T12:10:23Z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e7542bc-63e5-412b-b0a0-d9586028a7d0_Enabled">
    <vt:lpwstr>true</vt:lpwstr>
  </property>
  <property fmtid="{D5CDD505-2E9C-101B-9397-08002B2CF9AE}" pid="3" name="MSIP_Label_ae7542bc-63e5-412b-b0a0-d9586028a7d0_SetDate">
    <vt:lpwstr>2025-06-24T20:36:15Z</vt:lpwstr>
  </property>
  <property fmtid="{D5CDD505-2E9C-101B-9397-08002B2CF9AE}" pid="4" name="MSIP_Label_ae7542bc-63e5-412b-b0a0-d9586028a7d0_Method">
    <vt:lpwstr>Standard</vt:lpwstr>
  </property>
  <property fmtid="{D5CDD505-2E9C-101B-9397-08002B2CF9AE}" pid="5" name="MSIP_Label_ae7542bc-63e5-412b-b0a0-d9586028a7d0_Name">
    <vt:lpwstr>Sensitive</vt:lpwstr>
  </property>
  <property fmtid="{D5CDD505-2E9C-101B-9397-08002B2CF9AE}" pid="6" name="MSIP_Label_ae7542bc-63e5-412b-b0a0-d9586028a7d0_SiteId">
    <vt:lpwstr>d8999fe4-76af-40b3-b435-1d8977abc08c</vt:lpwstr>
  </property>
  <property fmtid="{D5CDD505-2E9C-101B-9397-08002B2CF9AE}" pid="7" name="MSIP_Label_ae7542bc-63e5-412b-b0a0-d9586028a7d0_ActionId">
    <vt:lpwstr>c753989e-c9f6-4e94-8825-745b4a6fb01c</vt:lpwstr>
  </property>
  <property fmtid="{D5CDD505-2E9C-101B-9397-08002B2CF9AE}" pid="8" name="MSIP_Label_ae7542bc-63e5-412b-b0a0-d9586028a7d0_ContentBits">
    <vt:lpwstr>0</vt:lpwstr>
  </property>
  <property fmtid="{D5CDD505-2E9C-101B-9397-08002B2CF9AE}" pid="9" name="MSIP_Label_ae7542bc-63e5-412b-b0a0-d9586028a7d0_Tag">
    <vt:lpwstr>50, 3, 0, 1</vt:lpwstr>
  </property>
</Properties>
</file>