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eedhibhalla/Bhumil/PCH-2 paper/VoR/"/>
    </mc:Choice>
  </mc:AlternateContent>
  <xr:revisionPtr revIDLastSave="0" documentId="8_{719F7763-CE26-5D4B-8C88-AB3C97C196F9}" xr6:coauthVersionLast="47" xr6:coauthVersionMax="47" xr10:uidLastSave="{00000000-0000-0000-0000-000000000000}"/>
  <bookViews>
    <workbookView xWindow="1500" yWindow="1320" windowWidth="27640" windowHeight="16940" xr2:uid="{4F27DBB1-9C5A-544A-892F-3B66E9963C6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A59" i="1"/>
  <c r="D57" i="1"/>
  <c r="A57" i="1"/>
  <c r="G57" i="1" s="1"/>
  <c r="D55" i="1"/>
  <c r="G55" i="1" s="1"/>
  <c r="A55" i="1"/>
  <c r="G53" i="1"/>
  <c r="D53" i="1"/>
  <c r="A53" i="1"/>
  <c r="G51" i="1"/>
  <c r="D51" i="1"/>
  <c r="A51" i="1"/>
  <c r="D44" i="1"/>
  <c r="A44" i="1"/>
  <c r="D42" i="1"/>
  <c r="A42" i="1"/>
  <c r="G42" i="1" s="1"/>
  <c r="D40" i="1"/>
  <c r="A40" i="1"/>
  <c r="G40" i="1" s="1"/>
  <c r="D38" i="1"/>
  <c r="A38" i="1"/>
  <c r="G38" i="1" s="1"/>
  <c r="D36" i="1"/>
  <c r="A36" i="1"/>
  <c r="G36" i="1" s="1"/>
  <c r="A29" i="1"/>
  <c r="D27" i="1"/>
  <c r="A27" i="1"/>
  <c r="G27" i="1" s="1"/>
  <c r="D25" i="1"/>
  <c r="A25" i="1"/>
  <c r="G25" i="1" s="1"/>
  <c r="D23" i="1"/>
  <c r="A23" i="1"/>
  <c r="G23" i="1" s="1"/>
  <c r="G21" i="1"/>
  <c r="D21" i="1"/>
  <c r="A21" i="1"/>
</calcChain>
</file>

<file path=xl/sharedStrings.xml><?xml version="1.0" encoding="utf-8"?>
<sst xmlns="http://schemas.openxmlformats.org/spreadsheetml/2006/main" count="72" uniqueCount="50">
  <si>
    <t>Chromosome I</t>
  </si>
  <si>
    <t>PC in interval 4</t>
  </si>
  <si>
    <t>pch-2</t>
  </si>
  <si>
    <t>control</t>
  </si>
  <si>
    <t>% wildtype</t>
  </si>
  <si>
    <t>recombination in interval 1: 9/93</t>
  </si>
  <si>
    <t>recombination in interval 1: 9/92</t>
  </si>
  <si>
    <t>recombination in interval 2: 7/93</t>
  </si>
  <si>
    <t>recombination in interval 2: 14/92</t>
  </si>
  <si>
    <t>recombination in interval 3: 15/93</t>
  </si>
  <si>
    <t>recombination in interval 3: 13/92</t>
  </si>
  <si>
    <t>recombination in interval 4: 25/93</t>
  </si>
  <si>
    <t>recombination in interval 4: 24/92</t>
  </si>
  <si>
    <t>non-recombinant</t>
  </si>
  <si>
    <t>no double crossovers</t>
  </si>
  <si>
    <t>9 double crossovers</t>
  </si>
  <si>
    <t>6/9 at PC end</t>
  </si>
  <si>
    <t>Chromosome III</t>
  </si>
  <si>
    <t>PC in interval I</t>
  </si>
  <si>
    <t>recombination in interval 1: 33/93</t>
  </si>
  <si>
    <t>recombination in interval 1: 43/133</t>
  </si>
  <si>
    <t>recombination in interval 2: 1/93</t>
  </si>
  <si>
    <t>recombination in interval 2: 13/133</t>
  </si>
  <si>
    <t>recombination in interval 3: 3/93</t>
  </si>
  <si>
    <t>recombination in interval 3: 4/133</t>
  </si>
  <si>
    <t>recombination in interval 4: 11/93</t>
  </si>
  <si>
    <t>recombination in interval 4: 26/133</t>
  </si>
  <si>
    <t>0 double crossovers</t>
  </si>
  <si>
    <t>13 double crossovers</t>
  </si>
  <si>
    <t>9/13 at PCs</t>
  </si>
  <si>
    <t>Chromosome IV</t>
  </si>
  <si>
    <t>recombination in interval 1: 18/93</t>
  </si>
  <si>
    <t>recombination in interval 1: 12/92</t>
  </si>
  <si>
    <t>recombination in interval 2: 12/93</t>
  </si>
  <si>
    <t>recombination in interval 2: 15/92</t>
  </si>
  <si>
    <t>recombination in interval 3: 3/92</t>
  </si>
  <si>
    <t>recombination in interval 4: 8/93</t>
  </si>
  <si>
    <t>recombination in interval 4: 8/92</t>
  </si>
  <si>
    <t>1 double crossover</t>
  </si>
  <si>
    <t>at PC end</t>
  </si>
  <si>
    <t>X chromosome</t>
  </si>
  <si>
    <t>recombination in interval 1: 19/92</t>
  </si>
  <si>
    <t>recombination in interval 1: 14/92</t>
  </si>
  <si>
    <t>recombination in interval 2: 7/92</t>
  </si>
  <si>
    <t>recombination in interval 2: 10/92</t>
  </si>
  <si>
    <t>recombination in interval 3: 11/92</t>
  </si>
  <si>
    <t>recombination in interval 4: 14/92</t>
  </si>
  <si>
    <t>recombination in interval 4: 17/92</t>
  </si>
  <si>
    <t>6 double crossovers</t>
  </si>
  <si>
    <t>4/6 at PC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</si>
</sst>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FAEE6-B987-854F-994C-319890879C29}">
  <dimension ref="A1:G104"/>
  <sheetViews>
    <sheetView tabSelected="1" topLeftCell="A31" workbookViewId="0">
      <selection activeCell="H61" sqref="H61"/>
    </sheetView>
  </sheetViews>
  <sheetFormatPr baseColWidth="10" defaultRowHeight="16" x14ac:dyDescent="0.2"/>
  <sheetData>
    <row r="1" spans="1:7" x14ac:dyDescent="0.2">
      <c r="A1" s="1" t="s">
        <v>0</v>
      </c>
      <c r="B1" s="2"/>
      <c r="C1" s="2"/>
      <c r="D1" s="2"/>
      <c r="E1" s="2"/>
      <c r="F1" s="2"/>
      <c r="G1" s="2"/>
    </row>
    <row r="2" spans="1:7" x14ac:dyDescent="0.2">
      <c r="A2" s="1" t="s">
        <v>1</v>
      </c>
      <c r="B2" s="2"/>
      <c r="C2" s="2"/>
      <c r="D2" s="2"/>
      <c r="E2" s="2"/>
      <c r="F2" s="2"/>
      <c r="G2" s="2"/>
    </row>
    <row r="3" spans="1:7" x14ac:dyDescent="0.2">
      <c r="A3" s="1" t="s">
        <v>2</v>
      </c>
      <c r="B3" s="1"/>
      <c r="C3" s="2"/>
      <c r="D3" s="1" t="s">
        <v>3</v>
      </c>
      <c r="E3" s="1"/>
      <c r="F3" s="1"/>
      <c r="G3" s="3" t="s">
        <v>4</v>
      </c>
    </row>
    <row r="4" spans="1:7" x14ac:dyDescent="0.2">
      <c r="A4" s="1" t="s">
        <v>5</v>
      </c>
      <c r="B4" s="1"/>
      <c r="C4" s="2"/>
      <c r="D4" s="1" t="s">
        <v>6</v>
      </c>
      <c r="E4" s="1"/>
      <c r="F4" s="1"/>
      <c r="G4" s="3"/>
    </row>
    <row r="5" spans="1:7" x14ac:dyDescent="0.2">
      <c r="A5" s="4">
        <v>9.6774193999999994E-2</v>
      </c>
      <c r="B5" s="1"/>
      <c r="C5" s="2"/>
      <c r="D5" s="4">
        <v>9.7826090000000004E-2</v>
      </c>
      <c r="E5" s="1"/>
      <c r="F5" s="1"/>
      <c r="G5" s="3">
        <v>98.924731179999995</v>
      </c>
    </row>
    <row r="6" spans="1:7" x14ac:dyDescent="0.2">
      <c r="A6" s="1" t="s">
        <v>7</v>
      </c>
      <c r="B6" s="1"/>
      <c r="C6" s="2"/>
      <c r="D6" s="1" t="s">
        <v>8</v>
      </c>
      <c r="E6" s="1"/>
      <c r="F6" s="1"/>
      <c r="G6" s="3"/>
    </row>
    <row r="7" spans="1:7" x14ac:dyDescent="0.2">
      <c r="A7" s="4">
        <v>7.5268817000000002E-2</v>
      </c>
      <c r="B7" s="1"/>
      <c r="C7" s="2"/>
      <c r="D7" s="4">
        <v>0.15217391</v>
      </c>
      <c r="E7" s="1"/>
      <c r="F7" s="1"/>
      <c r="G7" s="3">
        <v>49.462365589999997</v>
      </c>
    </row>
    <row r="8" spans="1:7" x14ac:dyDescent="0.2">
      <c r="A8" s="1" t="s">
        <v>9</v>
      </c>
      <c r="B8" s="1"/>
      <c r="C8" s="2"/>
      <c r="D8" s="1" t="s">
        <v>10</v>
      </c>
      <c r="E8" s="1"/>
      <c r="F8" s="1"/>
      <c r="G8" s="3"/>
    </row>
    <row r="9" spans="1:7" x14ac:dyDescent="0.2">
      <c r="A9" s="4">
        <v>0.16129032300000001</v>
      </c>
      <c r="B9" s="1"/>
      <c r="C9" s="2"/>
      <c r="D9" s="4">
        <v>0.14130435</v>
      </c>
      <c r="E9" s="1"/>
      <c r="F9" s="1"/>
      <c r="G9" s="3">
        <v>114.1439206</v>
      </c>
    </row>
    <row r="10" spans="1:7" x14ac:dyDescent="0.2">
      <c r="A10" s="1" t="s">
        <v>11</v>
      </c>
      <c r="B10" s="1"/>
      <c r="C10" s="2"/>
      <c r="D10" s="1" t="s">
        <v>12</v>
      </c>
      <c r="E10" s="1"/>
      <c r="F10" s="1"/>
      <c r="G10" s="3"/>
    </row>
    <row r="11" spans="1:7" x14ac:dyDescent="0.2">
      <c r="A11" s="4">
        <v>0.26881720399999998</v>
      </c>
      <c r="B11" s="1"/>
      <c r="C11" s="2"/>
      <c r="D11" s="4">
        <v>0.26086957</v>
      </c>
      <c r="E11" s="1"/>
      <c r="F11" s="1"/>
      <c r="G11" s="3">
        <v>103.046595</v>
      </c>
    </row>
    <row r="12" spans="1:7" x14ac:dyDescent="0.2">
      <c r="A12" s="1" t="s">
        <v>13</v>
      </c>
      <c r="B12" s="1"/>
      <c r="C12" s="2"/>
      <c r="D12" s="1" t="s">
        <v>13</v>
      </c>
      <c r="E12" s="1"/>
      <c r="F12" s="1"/>
      <c r="G12" s="3"/>
    </row>
    <row r="13" spans="1:7" x14ac:dyDescent="0.2">
      <c r="A13" s="4">
        <v>0.39784946199999999</v>
      </c>
      <c r="B13" s="1"/>
      <c r="C13" s="2"/>
      <c r="D13" s="4">
        <v>0.44565217000000001</v>
      </c>
      <c r="E13" s="1"/>
      <c r="F13" s="1"/>
      <c r="G13" s="3"/>
    </row>
    <row r="14" spans="1:7" x14ac:dyDescent="0.2">
      <c r="A14" s="4" t="s">
        <v>14</v>
      </c>
      <c r="B14" s="1"/>
      <c r="C14" s="2"/>
      <c r="D14" s="1" t="s">
        <v>15</v>
      </c>
      <c r="E14" s="1"/>
      <c r="F14" s="1"/>
      <c r="G14" s="3"/>
    </row>
    <row r="15" spans="1:7" x14ac:dyDescent="0.2">
      <c r="A15" s="1"/>
      <c r="B15" s="1"/>
      <c r="C15" s="2"/>
      <c r="D15" s="1" t="s">
        <v>16</v>
      </c>
      <c r="E15" s="1"/>
      <c r="F15" s="1"/>
      <c r="G15" s="3"/>
    </row>
    <row r="16" spans="1:7" x14ac:dyDescent="0.2">
      <c r="A16" s="2"/>
      <c r="B16" s="2"/>
      <c r="C16" s="2"/>
      <c r="D16" s="2"/>
      <c r="E16" s="2"/>
      <c r="F16" s="2"/>
      <c r="G16" s="2"/>
    </row>
    <row r="17" spans="1:7" x14ac:dyDescent="0.2">
      <c r="A17" s="1" t="s">
        <v>17</v>
      </c>
      <c r="B17" s="2"/>
      <c r="C17" s="2"/>
      <c r="D17" s="2"/>
      <c r="E17" s="2"/>
      <c r="F17" s="2"/>
      <c r="G17" s="2"/>
    </row>
    <row r="18" spans="1:7" x14ac:dyDescent="0.2">
      <c r="A18" s="1" t="s">
        <v>18</v>
      </c>
      <c r="B18" s="2"/>
      <c r="C18" s="2"/>
      <c r="D18" s="2"/>
      <c r="E18" s="2"/>
      <c r="F18" s="2"/>
      <c r="G18" s="2"/>
    </row>
    <row r="19" spans="1:7" x14ac:dyDescent="0.2">
      <c r="A19" s="2" t="s">
        <v>2</v>
      </c>
      <c r="B19" s="2"/>
      <c r="C19" s="2"/>
      <c r="D19" s="2" t="s">
        <v>3</v>
      </c>
      <c r="E19" s="2"/>
      <c r="F19" s="2"/>
      <c r="G19" s="5" t="s">
        <v>4</v>
      </c>
    </row>
    <row r="20" spans="1:7" x14ac:dyDescent="0.2">
      <c r="A20" s="2" t="s">
        <v>19</v>
      </c>
      <c r="B20" s="2"/>
      <c r="C20" s="2"/>
      <c r="D20" s="2" t="s">
        <v>20</v>
      </c>
      <c r="E20" s="2"/>
      <c r="F20" s="2"/>
      <c r="G20" s="2"/>
    </row>
    <row r="21" spans="1:7" x14ac:dyDescent="0.2">
      <c r="A21" s="5">
        <f>33/93</f>
        <v>0.35483870967741937</v>
      </c>
      <c r="B21" s="2"/>
      <c r="C21" s="2"/>
      <c r="D21" s="2">
        <f>43/133</f>
        <v>0.32330827067669171</v>
      </c>
      <c r="E21" s="2"/>
      <c r="F21" s="2"/>
      <c r="G21" s="2">
        <f>(A21/D21)*100</f>
        <v>109.75243810952739</v>
      </c>
    </row>
    <row r="22" spans="1:7" x14ac:dyDescent="0.2">
      <c r="A22" s="2" t="s">
        <v>21</v>
      </c>
      <c r="B22" s="2"/>
      <c r="C22" s="2"/>
      <c r="D22" s="2" t="s">
        <v>22</v>
      </c>
      <c r="E22" s="2"/>
      <c r="F22" s="2"/>
      <c r="G22" s="2"/>
    </row>
    <row r="23" spans="1:7" x14ac:dyDescent="0.2">
      <c r="A23" s="5">
        <f>1/93</f>
        <v>1.0752688172043012E-2</v>
      </c>
      <c r="B23" s="2"/>
      <c r="C23" s="2"/>
      <c r="D23" s="2">
        <f>13/133</f>
        <v>9.7744360902255634E-2</v>
      </c>
      <c r="E23" s="2"/>
      <c r="F23" s="2"/>
      <c r="G23" s="2">
        <f>(A23/D23)*100</f>
        <v>11.000827129859388</v>
      </c>
    </row>
    <row r="24" spans="1:7" x14ac:dyDescent="0.2">
      <c r="A24" s="2" t="s">
        <v>23</v>
      </c>
      <c r="B24" s="2"/>
      <c r="C24" s="2"/>
      <c r="D24" s="2" t="s">
        <v>24</v>
      </c>
      <c r="E24" s="2"/>
      <c r="F24" s="2"/>
      <c r="G24" s="2"/>
    </row>
    <row r="25" spans="1:7" x14ac:dyDescent="0.2">
      <c r="A25" s="5">
        <f>3/93</f>
        <v>3.2258064516129031E-2</v>
      </c>
      <c r="B25" s="2"/>
      <c r="C25" s="2"/>
      <c r="D25" s="2">
        <f>4/133</f>
        <v>3.007518796992481E-2</v>
      </c>
      <c r="E25" s="2"/>
      <c r="F25" s="2"/>
      <c r="G25" s="2">
        <f>(A25/D25)*100</f>
        <v>107.25806451612902</v>
      </c>
    </row>
    <row r="26" spans="1:7" x14ac:dyDescent="0.2">
      <c r="A26" s="2" t="s">
        <v>25</v>
      </c>
      <c r="B26" s="2"/>
      <c r="C26" s="2"/>
      <c r="D26" s="2" t="s">
        <v>26</v>
      </c>
      <c r="E26" s="2"/>
      <c r="F26" s="2"/>
      <c r="G26" s="2"/>
    </row>
    <row r="27" spans="1:7" x14ac:dyDescent="0.2">
      <c r="A27" s="5">
        <f>11/93</f>
        <v>0.11827956989247312</v>
      </c>
      <c r="B27" s="2"/>
      <c r="C27" s="2"/>
      <c r="D27" s="2">
        <f>26/133</f>
        <v>0.19548872180451127</v>
      </c>
      <c r="E27" s="2"/>
      <c r="F27" s="2"/>
      <c r="G27" s="2">
        <f>(A27/D27)*100</f>
        <v>60.504549214226643</v>
      </c>
    </row>
    <row r="28" spans="1:7" x14ac:dyDescent="0.2">
      <c r="A28" s="2" t="s">
        <v>13</v>
      </c>
      <c r="B28" s="2"/>
      <c r="C28" s="2"/>
      <c r="D28" s="2" t="s">
        <v>13</v>
      </c>
      <c r="E28" s="2"/>
      <c r="F28" s="2"/>
      <c r="G28" s="2"/>
    </row>
    <row r="29" spans="1:7" x14ac:dyDescent="0.2">
      <c r="A29" s="5">
        <f>43/93</f>
        <v>0.46236559139784944</v>
      </c>
      <c r="B29" s="2"/>
      <c r="C29" s="2"/>
      <c r="D29" s="2">
        <v>0.466165413533835</v>
      </c>
      <c r="E29" s="2"/>
      <c r="F29" s="2"/>
      <c r="G29" s="2"/>
    </row>
    <row r="30" spans="1:7" x14ac:dyDescent="0.2">
      <c r="A30" s="5" t="s">
        <v>27</v>
      </c>
      <c r="B30" s="2"/>
      <c r="C30" s="2"/>
      <c r="D30" s="2" t="s">
        <v>28</v>
      </c>
      <c r="E30" s="2"/>
      <c r="F30" s="2"/>
      <c r="G30" s="2"/>
    </row>
    <row r="31" spans="1:7" x14ac:dyDescent="0.2">
      <c r="A31" s="2"/>
      <c r="B31" s="2"/>
      <c r="C31" s="2"/>
      <c r="D31" s="2" t="s">
        <v>29</v>
      </c>
      <c r="E31" s="2"/>
      <c r="F31" s="2"/>
      <c r="G31" s="2"/>
    </row>
    <row r="32" spans="1:7" x14ac:dyDescent="0.2">
      <c r="A32" s="1" t="s">
        <v>30</v>
      </c>
      <c r="B32" s="2"/>
      <c r="C32" s="2"/>
      <c r="D32" s="2"/>
      <c r="E32" s="2"/>
      <c r="F32" s="2"/>
      <c r="G32" s="2"/>
    </row>
    <row r="33" spans="1:7" x14ac:dyDescent="0.2">
      <c r="A33" s="1" t="s">
        <v>1</v>
      </c>
      <c r="B33" s="2"/>
      <c r="C33" s="2"/>
      <c r="D33" s="2"/>
      <c r="E33" s="2"/>
      <c r="F33" s="2"/>
      <c r="G33" s="2"/>
    </row>
    <row r="34" spans="1:7" x14ac:dyDescent="0.2">
      <c r="A34" s="2" t="s">
        <v>2</v>
      </c>
      <c r="B34" s="2"/>
      <c r="C34" s="2"/>
      <c r="D34" s="2" t="s">
        <v>3</v>
      </c>
      <c r="E34" s="2"/>
      <c r="F34" s="2"/>
      <c r="G34" s="6" t="s">
        <v>4</v>
      </c>
    </row>
    <row r="35" spans="1:7" x14ac:dyDescent="0.2">
      <c r="A35" s="2" t="s">
        <v>31</v>
      </c>
      <c r="B35" s="2"/>
      <c r="C35" s="2"/>
      <c r="D35" s="2" t="s">
        <v>32</v>
      </c>
      <c r="E35" s="2"/>
      <c r="F35" s="2"/>
      <c r="G35" s="2"/>
    </row>
    <row r="36" spans="1:7" x14ac:dyDescent="0.2">
      <c r="A36" s="5">
        <f>18/93</f>
        <v>0.19354838709677419</v>
      </c>
      <c r="B36" s="2"/>
      <c r="C36" s="2"/>
      <c r="D36" s="5">
        <f>12/92</f>
        <v>0.13043478260869565</v>
      </c>
      <c r="E36" s="2"/>
      <c r="F36" s="2"/>
      <c r="G36" s="2">
        <f>(A36/D36)*100</f>
        <v>148.38709677419354</v>
      </c>
    </row>
    <row r="37" spans="1:7" x14ac:dyDescent="0.2">
      <c r="A37" s="2" t="s">
        <v>33</v>
      </c>
      <c r="B37" s="2"/>
      <c r="C37" s="2"/>
      <c r="D37" s="2" t="s">
        <v>34</v>
      </c>
      <c r="E37" s="2"/>
      <c r="F37" s="2"/>
      <c r="G37" s="2"/>
    </row>
    <row r="38" spans="1:7" x14ac:dyDescent="0.2">
      <c r="A38" s="5">
        <f>12/93</f>
        <v>0.12903225806451613</v>
      </c>
      <c r="B38" s="2"/>
      <c r="C38" s="2"/>
      <c r="D38" s="5">
        <f>15/92</f>
        <v>0.16304347826086957</v>
      </c>
      <c r="E38" s="2"/>
      <c r="F38" s="2"/>
      <c r="G38" s="2">
        <f>(A38/D38)*100</f>
        <v>79.13978494623656</v>
      </c>
    </row>
    <row r="39" spans="1:7" x14ac:dyDescent="0.2">
      <c r="A39" s="2" t="s">
        <v>23</v>
      </c>
      <c r="B39" s="2"/>
      <c r="C39" s="2"/>
      <c r="D39" s="2" t="s">
        <v>35</v>
      </c>
      <c r="E39" s="2"/>
      <c r="F39" s="2"/>
      <c r="G39" s="2"/>
    </row>
    <row r="40" spans="1:7" x14ac:dyDescent="0.2">
      <c r="A40" s="5">
        <f>3/93</f>
        <v>3.2258064516129031E-2</v>
      </c>
      <c r="B40" s="2"/>
      <c r="C40" s="2"/>
      <c r="D40" s="5">
        <f>3/92</f>
        <v>3.2608695652173912E-2</v>
      </c>
      <c r="E40" s="2"/>
      <c r="F40" s="2"/>
      <c r="G40" s="2">
        <f>(A40/D40)*100</f>
        <v>98.924731182795696</v>
      </c>
    </row>
    <row r="41" spans="1:7" x14ac:dyDescent="0.2">
      <c r="A41" s="2" t="s">
        <v>36</v>
      </c>
      <c r="B41" s="2"/>
      <c r="C41" s="2"/>
      <c r="D41" s="2" t="s">
        <v>37</v>
      </c>
      <c r="E41" s="2"/>
      <c r="F41" s="2"/>
      <c r="G41" s="2"/>
    </row>
    <row r="42" spans="1:7" x14ac:dyDescent="0.2">
      <c r="A42" s="5">
        <f>8/93</f>
        <v>8.6021505376344093E-2</v>
      </c>
      <c r="B42" s="2"/>
      <c r="C42" s="2"/>
      <c r="D42" s="5">
        <f>8/92</f>
        <v>8.6956521739130432E-2</v>
      </c>
      <c r="E42" s="2"/>
      <c r="F42" s="2"/>
      <c r="G42" s="2">
        <f>(A42/D42)*100</f>
        <v>98.924731182795711</v>
      </c>
    </row>
    <row r="43" spans="1:7" x14ac:dyDescent="0.2">
      <c r="A43" s="2" t="s">
        <v>13</v>
      </c>
      <c r="B43" s="2"/>
      <c r="C43" s="2"/>
      <c r="D43" s="2" t="s">
        <v>13</v>
      </c>
      <c r="E43" s="2"/>
      <c r="F43" s="2"/>
      <c r="G43" s="2"/>
    </row>
    <row r="44" spans="1:7" x14ac:dyDescent="0.2">
      <c r="A44" s="5">
        <f>52/93</f>
        <v>0.55913978494623651</v>
      </c>
      <c r="B44" s="2"/>
      <c r="C44" s="2"/>
      <c r="D44" s="5">
        <f>55/92</f>
        <v>0.59782608695652173</v>
      </c>
      <c r="E44" s="2"/>
      <c r="F44" s="2"/>
      <c r="G44" s="2"/>
    </row>
    <row r="45" spans="1:7" x14ac:dyDescent="0.2">
      <c r="A45" s="5" t="s">
        <v>14</v>
      </c>
      <c r="B45" s="2"/>
      <c r="C45" s="2"/>
      <c r="D45" s="5" t="s">
        <v>38</v>
      </c>
      <c r="E45" s="2"/>
      <c r="F45" s="2"/>
      <c r="G45" s="2"/>
    </row>
    <row r="46" spans="1:7" x14ac:dyDescent="0.2">
      <c r="A46" s="2"/>
      <c r="B46" s="2"/>
      <c r="C46" s="2"/>
      <c r="D46" s="2" t="s">
        <v>39</v>
      </c>
      <c r="E46" s="2"/>
      <c r="F46" s="2"/>
      <c r="G46" s="2"/>
    </row>
    <row r="47" spans="1:7" x14ac:dyDescent="0.2">
      <c r="A47" s="1" t="s">
        <v>40</v>
      </c>
      <c r="B47" s="2"/>
      <c r="C47" s="2"/>
      <c r="D47" s="2"/>
      <c r="E47" s="2"/>
      <c r="F47" s="2"/>
      <c r="G47" s="2"/>
    </row>
    <row r="48" spans="1:7" x14ac:dyDescent="0.2">
      <c r="A48" s="1" t="s">
        <v>18</v>
      </c>
      <c r="B48" s="2"/>
      <c r="C48" s="2"/>
      <c r="D48" s="2"/>
      <c r="E48" s="2"/>
      <c r="F48" s="2"/>
      <c r="G48" s="2"/>
    </row>
    <row r="49" spans="1:7" x14ac:dyDescent="0.2">
      <c r="A49" s="2" t="s">
        <v>2</v>
      </c>
      <c r="B49" s="2"/>
      <c r="C49" s="2"/>
      <c r="D49" s="2" t="s">
        <v>3</v>
      </c>
      <c r="E49" s="2"/>
      <c r="F49" s="2"/>
      <c r="G49" s="6" t="s">
        <v>4</v>
      </c>
    </row>
    <row r="50" spans="1:7" x14ac:dyDescent="0.2">
      <c r="A50" s="2" t="s">
        <v>41</v>
      </c>
      <c r="B50" s="2"/>
      <c r="C50" s="2"/>
      <c r="D50" s="2" t="s">
        <v>42</v>
      </c>
      <c r="E50" s="2"/>
      <c r="F50" s="2"/>
      <c r="G50" s="2"/>
    </row>
    <row r="51" spans="1:7" x14ac:dyDescent="0.2">
      <c r="A51" s="5">
        <f>19/92</f>
        <v>0.20652173913043478</v>
      </c>
      <c r="B51" s="2"/>
      <c r="C51" s="2"/>
      <c r="D51" s="5">
        <f>14/92</f>
        <v>0.15217391304347827</v>
      </c>
      <c r="E51" s="2"/>
      <c r="F51" s="2"/>
      <c r="G51" s="2">
        <f>(A51/D51)*100</f>
        <v>135.71428571428569</v>
      </c>
    </row>
    <row r="52" spans="1:7" x14ac:dyDescent="0.2">
      <c r="A52" s="2" t="s">
        <v>43</v>
      </c>
      <c r="B52" s="2"/>
      <c r="C52" s="2"/>
      <c r="D52" s="2" t="s">
        <v>44</v>
      </c>
      <c r="E52" s="2"/>
      <c r="F52" s="2"/>
      <c r="G52" s="2"/>
    </row>
    <row r="53" spans="1:7" x14ac:dyDescent="0.2">
      <c r="A53" s="5">
        <f>7/92</f>
        <v>7.6086956521739135E-2</v>
      </c>
      <c r="B53" s="2"/>
      <c r="C53" s="2"/>
      <c r="D53" s="5">
        <f>10/92</f>
        <v>0.10869565217391304</v>
      </c>
      <c r="E53" s="2"/>
      <c r="F53" s="2"/>
      <c r="G53" s="2">
        <f>(A53/D53)*100</f>
        <v>70</v>
      </c>
    </row>
    <row r="54" spans="1:7" x14ac:dyDescent="0.2">
      <c r="A54" s="2" t="s">
        <v>45</v>
      </c>
      <c r="B54" s="2"/>
      <c r="C54" s="2"/>
      <c r="D54" s="2" t="s">
        <v>10</v>
      </c>
      <c r="E54" s="2"/>
      <c r="F54" s="2"/>
      <c r="G54" s="2"/>
    </row>
    <row r="55" spans="1:7" x14ac:dyDescent="0.2">
      <c r="A55" s="5">
        <f>11/92</f>
        <v>0.11956521739130435</v>
      </c>
      <c r="B55" s="2"/>
      <c r="C55" s="2"/>
      <c r="D55" s="5">
        <f>13/92</f>
        <v>0.14130434782608695</v>
      </c>
      <c r="E55" s="2"/>
      <c r="F55" s="2"/>
      <c r="G55" s="2">
        <f>(A55/D55)*100</f>
        <v>84.615384615384627</v>
      </c>
    </row>
    <row r="56" spans="1:7" x14ac:dyDescent="0.2">
      <c r="A56" s="2" t="s">
        <v>46</v>
      </c>
      <c r="B56" s="2"/>
      <c r="C56" s="2"/>
      <c r="D56" s="2" t="s">
        <v>47</v>
      </c>
      <c r="E56" s="2"/>
      <c r="F56" s="2"/>
      <c r="G56" s="2"/>
    </row>
    <row r="57" spans="1:7" x14ac:dyDescent="0.2">
      <c r="A57" s="5">
        <f>14/92</f>
        <v>0.15217391304347827</v>
      </c>
      <c r="B57" s="2"/>
      <c r="C57" s="2"/>
      <c r="D57" s="5">
        <f>17/92</f>
        <v>0.18478260869565216</v>
      </c>
      <c r="E57" s="2"/>
      <c r="F57" s="2"/>
      <c r="G57" s="2">
        <f>(A57/D57)*100</f>
        <v>82.352941176470594</v>
      </c>
    </row>
    <row r="58" spans="1:7" x14ac:dyDescent="0.2">
      <c r="A58" s="2" t="s">
        <v>13</v>
      </c>
      <c r="B58" s="2"/>
      <c r="C58" s="2"/>
      <c r="D58" s="2" t="s">
        <v>13</v>
      </c>
      <c r="E58" s="2"/>
      <c r="F58" s="2"/>
      <c r="G58" s="2"/>
    </row>
    <row r="59" spans="1:7" x14ac:dyDescent="0.2">
      <c r="A59" s="5">
        <f>41/92</f>
        <v>0.44565217391304346</v>
      </c>
      <c r="B59" s="2"/>
      <c r="C59" s="2"/>
      <c r="D59" s="5">
        <f>45/92</f>
        <v>0.4891304347826087</v>
      </c>
      <c r="E59" s="2"/>
      <c r="F59" s="2"/>
      <c r="G59" s="2"/>
    </row>
    <row r="60" spans="1:7" x14ac:dyDescent="0.2">
      <c r="A60" s="5" t="s">
        <v>14</v>
      </c>
      <c r="B60" s="2"/>
      <c r="C60" s="2"/>
      <c r="D60" s="2" t="s">
        <v>48</v>
      </c>
      <c r="E60" s="2"/>
      <c r="F60" s="2"/>
      <c r="G60" s="2"/>
    </row>
    <row r="61" spans="1:7" x14ac:dyDescent="0.2">
      <c r="A61" s="2"/>
      <c r="B61" s="2"/>
      <c r="C61" s="2"/>
      <c r="D61" s="2" t="s">
        <v>49</v>
      </c>
      <c r="E61" s="2"/>
      <c r="F61" s="2"/>
      <c r="G61" s="2"/>
    </row>
    <row r="62" spans="1:7" x14ac:dyDescent="0.2">
      <c r="A62" s="2"/>
      <c r="B62" s="2"/>
      <c r="C62" s="2"/>
      <c r="D62" s="2"/>
      <c r="E62" s="2"/>
      <c r="F62" s="2"/>
      <c r="G62" s="2"/>
    </row>
    <row r="63" spans="1:7" x14ac:dyDescent="0.2">
      <c r="A63" s="2"/>
      <c r="B63" s="2"/>
      <c r="C63" s="2"/>
      <c r="D63" s="2"/>
      <c r="E63" s="2"/>
      <c r="F63" s="2"/>
      <c r="G63" s="2"/>
    </row>
    <row r="64" spans="1:7" x14ac:dyDescent="0.2">
      <c r="A64" s="2"/>
      <c r="B64" s="2"/>
      <c r="C64" s="2"/>
      <c r="D64" s="2"/>
      <c r="E64" s="2"/>
      <c r="F64" s="2"/>
      <c r="G64" s="2"/>
    </row>
    <row r="65" spans="1:7" x14ac:dyDescent="0.2">
      <c r="A65" s="2"/>
      <c r="B65" s="2"/>
      <c r="C65" s="2"/>
      <c r="D65" s="2"/>
      <c r="E65" s="2"/>
      <c r="F65" s="2"/>
      <c r="G65" s="2"/>
    </row>
    <row r="66" spans="1:7" x14ac:dyDescent="0.2">
      <c r="A66" s="2"/>
      <c r="B66" s="2"/>
      <c r="C66" s="2"/>
      <c r="D66" s="2"/>
      <c r="E66" s="2"/>
      <c r="F66" s="2"/>
      <c r="G66" s="2"/>
    </row>
    <row r="67" spans="1:7" x14ac:dyDescent="0.2">
      <c r="A67" s="2"/>
      <c r="B67" s="2"/>
      <c r="C67" s="2"/>
      <c r="D67" s="2"/>
      <c r="E67" s="2"/>
      <c r="F67" s="2"/>
      <c r="G67" s="2"/>
    </row>
    <row r="68" spans="1:7" x14ac:dyDescent="0.2">
      <c r="A68" s="2"/>
      <c r="B68" s="2"/>
      <c r="C68" s="2"/>
      <c r="D68" s="2"/>
      <c r="E68" s="2"/>
      <c r="F68" s="2"/>
      <c r="G68" s="2"/>
    </row>
    <row r="69" spans="1:7" x14ac:dyDescent="0.2">
      <c r="A69" s="2"/>
      <c r="B69" s="2"/>
      <c r="C69" s="2"/>
      <c r="D69" s="2"/>
      <c r="E69" s="2"/>
      <c r="F69" s="2"/>
      <c r="G69" s="2"/>
    </row>
    <row r="70" spans="1:7" x14ac:dyDescent="0.2">
      <c r="A70" s="2"/>
      <c r="B70" s="2"/>
      <c r="C70" s="2"/>
      <c r="D70" s="2"/>
      <c r="E70" s="2"/>
      <c r="F70" s="2"/>
      <c r="G70" s="2"/>
    </row>
    <row r="71" spans="1:7" x14ac:dyDescent="0.2">
      <c r="A71" s="2"/>
      <c r="B71" s="2"/>
      <c r="C71" s="2"/>
      <c r="D71" s="2"/>
      <c r="E71" s="2"/>
      <c r="F71" s="2"/>
      <c r="G71" s="2"/>
    </row>
    <row r="72" spans="1:7" x14ac:dyDescent="0.2">
      <c r="A72" s="2"/>
      <c r="B72" s="2"/>
      <c r="C72" s="2"/>
      <c r="D72" s="2"/>
      <c r="E72" s="2"/>
      <c r="F72" s="2"/>
      <c r="G72" s="2"/>
    </row>
    <row r="73" spans="1:7" x14ac:dyDescent="0.2">
      <c r="A73" s="2"/>
      <c r="B73" s="2"/>
      <c r="C73" s="2"/>
      <c r="D73" s="2"/>
      <c r="E73" s="2"/>
      <c r="F73" s="2"/>
      <c r="G73" s="2"/>
    </row>
    <row r="74" spans="1:7" x14ac:dyDescent="0.2">
      <c r="A74" s="2"/>
      <c r="B74" s="2"/>
      <c r="C74" s="2"/>
      <c r="D74" s="2"/>
      <c r="E74" s="2"/>
      <c r="F74" s="2"/>
      <c r="G74" s="2"/>
    </row>
    <row r="75" spans="1:7" x14ac:dyDescent="0.2">
      <c r="A75" s="2"/>
      <c r="B75" s="2"/>
      <c r="C75" s="2"/>
      <c r="D75" s="2"/>
      <c r="E75" s="2"/>
      <c r="F75" s="2"/>
      <c r="G75" s="2"/>
    </row>
    <row r="76" spans="1:7" x14ac:dyDescent="0.2">
      <c r="A76" s="2"/>
      <c r="B76" s="2"/>
      <c r="C76" s="2"/>
      <c r="D76" s="2"/>
      <c r="E76" s="2"/>
      <c r="F76" s="2"/>
      <c r="G76" s="2"/>
    </row>
    <row r="77" spans="1:7" x14ac:dyDescent="0.2">
      <c r="A77" s="2"/>
      <c r="B77" s="2"/>
      <c r="C77" s="2"/>
      <c r="D77" s="2"/>
      <c r="E77" s="2"/>
      <c r="F77" s="2"/>
      <c r="G77" s="2"/>
    </row>
    <row r="78" spans="1:7" x14ac:dyDescent="0.2">
      <c r="A78" s="2"/>
      <c r="B78" s="2"/>
      <c r="C78" s="2"/>
      <c r="D78" s="2"/>
      <c r="E78" s="2"/>
      <c r="F78" s="2"/>
      <c r="G78" s="2"/>
    </row>
    <row r="79" spans="1:7" x14ac:dyDescent="0.2">
      <c r="A79" s="2"/>
      <c r="B79" s="2"/>
      <c r="C79" s="2"/>
      <c r="D79" s="2"/>
      <c r="E79" s="2"/>
      <c r="F79" s="2"/>
      <c r="G79" s="2"/>
    </row>
    <row r="80" spans="1:7" x14ac:dyDescent="0.2">
      <c r="A80" s="2"/>
      <c r="B80" s="2"/>
      <c r="C80" s="2"/>
      <c r="D80" s="2"/>
      <c r="E80" s="2"/>
      <c r="F80" s="2"/>
      <c r="G80" s="2"/>
    </row>
    <row r="81" spans="1:7" x14ac:dyDescent="0.2">
      <c r="A81" s="2"/>
      <c r="B81" s="2"/>
      <c r="C81" s="2"/>
      <c r="D81" s="2"/>
      <c r="E81" s="2"/>
      <c r="F81" s="2"/>
      <c r="G81" s="2"/>
    </row>
    <row r="82" spans="1:7" x14ac:dyDescent="0.2">
      <c r="A82" s="2"/>
      <c r="B82" s="2"/>
      <c r="C82" s="2"/>
      <c r="D82" s="2"/>
      <c r="E82" s="2"/>
      <c r="F82" s="2"/>
      <c r="G82" s="2"/>
    </row>
    <row r="83" spans="1:7" x14ac:dyDescent="0.2">
      <c r="A83" s="2"/>
      <c r="B83" s="2"/>
      <c r="C83" s="2"/>
      <c r="D83" s="2"/>
      <c r="E83" s="2"/>
      <c r="F83" s="2"/>
      <c r="G83" s="2"/>
    </row>
    <row r="84" spans="1:7" x14ac:dyDescent="0.2">
      <c r="A84" s="2"/>
      <c r="B84" s="2"/>
      <c r="C84" s="2"/>
      <c r="D84" s="2"/>
      <c r="E84" s="2"/>
      <c r="F84" s="2"/>
      <c r="G84" s="2"/>
    </row>
    <row r="85" spans="1:7" x14ac:dyDescent="0.2">
      <c r="A85" s="2"/>
      <c r="B85" s="2"/>
      <c r="C85" s="2"/>
      <c r="D85" s="2"/>
      <c r="E85" s="2"/>
      <c r="F85" s="2"/>
      <c r="G85" s="2"/>
    </row>
    <row r="86" spans="1:7" x14ac:dyDescent="0.2">
      <c r="A86" s="2"/>
      <c r="B86" s="2"/>
      <c r="C86" s="2"/>
      <c r="D86" s="2"/>
      <c r="E86" s="2"/>
      <c r="F86" s="2"/>
      <c r="G86" s="2"/>
    </row>
    <row r="87" spans="1:7" x14ac:dyDescent="0.2">
      <c r="A87" s="2"/>
      <c r="B87" s="2"/>
      <c r="C87" s="2"/>
      <c r="D87" s="2"/>
      <c r="E87" s="2"/>
      <c r="F87" s="2"/>
      <c r="G87" s="2"/>
    </row>
    <row r="88" spans="1:7" x14ac:dyDescent="0.2">
      <c r="A88" s="2"/>
      <c r="B88" s="2"/>
      <c r="C88" s="2"/>
      <c r="D88" s="2"/>
      <c r="E88" s="2"/>
      <c r="F88" s="2"/>
      <c r="G88" s="2"/>
    </row>
    <row r="89" spans="1:7" x14ac:dyDescent="0.2">
      <c r="A89" s="2"/>
      <c r="B89" s="2"/>
      <c r="C89" s="2"/>
      <c r="D89" s="2"/>
      <c r="E89" s="2"/>
      <c r="F89" s="2"/>
      <c r="G89" s="2"/>
    </row>
    <row r="90" spans="1:7" x14ac:dyDescent="0.2">
      <c r="A90" s="2"/>
      <c r="B90" s="2"/>
      <c r="C90" s="2"/>
      <c r="D90" s="2"/>
      <c r="E90" s="2"/>
      <c r="F90" s="2"/>
      <c r="G90" s="2"/>
    </row>
    <row r="91" spans="1:7" x14ac:dyDescent="0.2">
      <c r="A91" s="2"/>
      <c r="B91" s="2"/>
      <c r="C91" s="2"/>
      <c r="D91" s="2"/>
      <c r="E91" s="2"/>
      <c r="F91" s="2"/>
      <c r="G91" s="2"/>
    </row>
    <row r="92" spans="1:7" x14ac:dyDescent="0.2">
      <c r="A92" s="2"/>
      <c r="B92" s="2"/>
      <c r="C92" s="2"/>
      <c r="D92" s="2"/>
      <c r="E92" s="2"/>
      <c r="F92" s="2"/>
      <c r="G92" s="2"/>
    </row>
    <row r="93" spans="1:7" x14ac:dyDescent="0.2">
      <c r="A93" s="2"/>
      <c r="B93" s="2"/>
      <c r="C93" s="2"/>
      <c r="D93" s="2"/>
      <c r="E93" s="2"/>
      <c r="F93" s="2"/>
      <c r="G93" s="2"/>
    </row>
    <row r="94" spans="1:7" x14ac:dyDescent="0.2">
      <c r="A94" s="2"/>
      <c r="B94" s="2"/>
      <c r="C94" s="2"/>
      <c r="D94" s="2"/>
      <c r="E94" s="2"/>
      <c r="F94" s="2"/>
      <c r="G94" s="2"/>
    </row>
    <row r="95" spans="1:7" x14ac:dyDescent="0.2">
      <c r="A95" s="2"/>
      <c r="B95" s="2"/>
      <c r="C95" s="2"/>
      <c r="D95" s="2"/>
      <c r="E95" s="2"/>
      <c r="F95" s="2"/>
      <c r="G95" s="2"/>
    </row>
    <row r="96" spans="1:7" x14ac:dyDescent="0.2">
      <c r="A96" s="2"/>
      <c r="B96" s="2"/>
      <c r="C96" s="2"/>
      <c r="D96" s="2"/>
      <c r="E96" s="2"/>
      <c r="F96" s="2"/>
      <c r="G96" s="2"/>
    </row>
    <row r="97" spans="1:7" x14ac:dyDescent="0.2">
      <c r="A97" s="2"/>
      <c r="B97" s="2"/>
      <c r="C97" s="2"/>
      <c r="D97" s="2"/>
      <c r="E97" s="2"/>
      <c r="F97" s="2"/>
      <c r="G97" s="2"/>
    </row>
    <row r="98" spans="1:7" x14ac:dyDescent="0.2">
      <c r="A98" s="2"/>
      <c r="B98" s="2"/>
      <c r="C98" s="2"/>
      <c r="D98" s="2"/>
      <c r="E98" s="2"/>
      <c r="F98" s="2"/>
      <c r="G98" s="2"/>
    </row>
    <row r="99" spans="1:7" x14ac:dyDescent="0.2">
      <c r="A99" s="2"/>
      <c r="B99" s="2"/>
      <c r="C99" s="2"/>
      <c r="D99" s="2"/>
      <c r="E99" s="2"/>
      <c r="F99" s="2"/>
      <c r="G99" s="2"/>
    </row>
    <row r="100" spans="1:7" x14ac:dyDescent="0.2">
      <c r="A100" s="2"/>
      <c r="B100" s="2"/>
      <c r="C100" s="2"/>
      <c r="D100" s="2"/>
      <c r="E100" s="2"/>
      <c r="F100" s="2"/>
      <c r="G100" s="2"/>
    </row>
    <row r="101" spans="1:7" x14ac:dyDescent="0.2">
      <c r="A101" s="2"/>
      <c r="B101" s="2"/>
      <c r="C101" s="2"/>
      <c r="D101" s="2"/>
      <c r="E101" s="2"/>
      <c r="F101" s="2"/>
      <c r="G101" s="2"/>
    </row>
    <row r="102" spans="1:7" x14ac:dyDescent="0.2">
      <c r="A102" s="2"/>
      <c r="B102" s="2"/>
      <c r="C102" s="2"/>
      <c r="D102" s="2"/>
      <c r="E102" s="2"/>
      <c r="F102" s="2"/>
      <c r="G102" s="2"/>
    </row>
    <row r="103" spans="1:7" x14ac:dyDescent="0.2">
      <c r="A103" s="2"/>
      <c r="B103" s="2"/>
      <c r="C103" s="2"/>
      <c r="D103" s="2"/>
      <c r="E103" s="2"/>
      <c r="F103" s="2"/>
      <c r="G103" s="2"/>
    </row>
    <row r="104" spans="1:7" x14ac:dyDescent="0.2">
      <c r="A104" s="2"/>
      <c r="B104" s="2"/>
      <c r="C104" s="2"/>
      <c r="D104" s="2"/>
      <c r="E104" s="2"/>
      <c r="F104" s="2"/>
      <c r="G10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Needhi Bhalla</dc:creator>
  <cp:lastModifiedBy>Needhi Bhalla</cp:lastModifiedBy>
  <dcterms:created xsi:type="dcterms:W3CDTF">2025-02-05T21:29:08Z</dcterms:created>
  <dcterms:modified xsi:type="dcterms:W3CDTF">2025-02-05T21:30:03Z</dcterms:modified>
</cp:coreProperties>
</file>