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yxiang\Desktop\manuscript\elife\3\"/>
    </mc:Choice>
  </mc:AlternateContent>
  <xr:revisionPtr revIDLastSave="0" documentId="13_ncr:1_{75E03092-5DC4-4710-A7DE-77A0431B38AA}" xr6:coauthVersionLast="47" xr6:coauthVersionMax="47" xr10:uidLastSave="{00000000-0000-0000-0000-000000000000}"/>
  <bookViews>
    <workbookView xWindow="28680" yWindow="-3645" windowWidth="51840" windowHeight="21120" xr2:uid="{00000000-000D-0000-FFFF-FFFF00000000}"/>
  </bookViews>
  <sheets>
    <sheet name="Supplementary File 3" sheetId="3" r:id="rId1"/>
  </sheets>
  <definedNames>
    <definedName name="_Hlk152838098" localSheetId="0">'Supplementary File 3'!$I$2</definedName>
    <definedName name="_Hlk152838134" localSheetId="0">'Supplementary File 3'!$N$2</definedName>
    <definedName name="_Hlk158031546" localSheetId="0">'Supplementary File 3'!$A$5</definedName>
    <definedName name="_Hlk158031579" localSheetId="0">'Supplementary File 3'!$C$5</definedName>
    <definedName name="_Hlk158032034" localSheetId="0">'Supplementary File 3'!$N$5</definedName>
    <definedName name="_Hlk158032065" localSheetId="0">'Supplementary File 3'!$I$5</definedName>
    <definedName name="_Hlk158037481" localSheetId="0">'Supplementary File 3'!$H$6</definedName>
    <definedName name="_Hlk158037509" localSheetId="0">'Supplementary File 3'!$C$6</definedName>
    <definedName name="_Hlk158037671" localSheetId="0">'Supplementary File 3'!$N$6</definedName>
    <definedName name="_Hlk158037694" localSheetId="0">'Supplementary File 3'!$I$6</definedName>
    <definedName name="_Hlk158037914" localSheetId="0">'Supplementary File 3'!$C$7</definedName>
    <definedName name="_Hlk158042851" localSheetId="0">'Supplementary File 3'!$C$22</definedName>
    <definedName name="_Hlk158118698" localSheetId="0">'Supplementary File 3'!$N$25</definedName>
    <definedName name="_Hlk158119052" localSheetId="0">'Supplementary File 3'!$A$26</definedName>
    <definedName name="_Hlk158119076" localSheetId="0">'Supplementary File 3'!$C$26</definedName>
    <definedName name="_Hlk158119213" localSheetId="0">'Supplementary File 3'!$N$26</definedName>
    <definedName name="_Hlk158119456" localSheetId="0">'Supplementary File 3'!$H$27</definedName>
    <definedName name="_Hlk158119583" localSheetId="0">'Supplementary File 3'!$N$27</definedName>
    <definedName name="_Hlk158211660" localSheetId="0">'Supplementary File 3'!$N$8</definedName>
    <definedName name="_Hlk158211672" localSheetId="0">'Supplementary File 3'!$I$8</definedName>
    <definedName name="_Hlk158211754" localSheetId="0">'Supplementary File 3'!$M$8</definedName>
    <definedName name="_Hlk158217409" localSheetId="0">'Supplementary File 3'!$H$28</definedName>
    <definedName name="_Hlk158218044" localSheetId="0">'Supplementary File 3'!$D$28</definedName>
    <definedName name="_Hlk158218138" localSheetId="0">'Supplementary File 3'!$N$28</definedName>
    <definedName name="_Hlk158218970" localSheetId="0">'Supplementary File 3'!$D$32</definedName>
    <definedName name="_Hlk158220190" localSheetId="0">'Supplementary File 3'!$H$43</definedName>
    <definedName name="_Hlk161758613" localSheetId="0">'Supplementary File 3'!$F$28</definedName>
    <definedName name="_Hlk161758636" localSheetId="0">'Supplementary File 3'!$G$28</definedName>
    <definedName name="_Hlk161758702" localSheetId="0">'Supplementary File 3'!$I$28</definedName>
    <definedName name="_Hlk161759037" localSheetId="0">'Supplementary File 3'!$H$8</definedName>
    <definedName name="_Hlk161759055" localSheetId="0">'Supplementary File 3'!$F$8</definedName>
    <definedName name="_Hlk161759570" localSheetId="0">'Supplementary File 3'!$F$9</definedName>
    <definedName name="_Hlk161759627" localSheetId="0">'Supplementary File 3'!$I$9</definedName>
    <definedName name="_Hlk161759644" localSheetId="0">'Supplementary File 3'!$J$9</definedName>
    <definedName name="_Hlk161759661" localSheetId="0">'Supplementary File 3'!$N$9</definedName>
    <definedName name="_Hlk161760318" localSheetId="0">'Supplementary File 3'!$F$11</definedName>
    <definedName name="_Hlk161760445" localSheetId="0">'Supplementary File 3'!$J$11</definedName>
    <definedName name="_Hlk161760496" localSheetId="0">'Supplementary File 3'!$N$11</definedName>
    <definedName name="_Hlk161760540" localSheetId="0">'Supplementary File 3'!$K$11</definedName>
    <definedName name="_Hlk161760552" localSheetId="0">'Supplementary File 3'!$M$11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20" i="3"/>
  <c r="J22" i="3"/>
  <c r="J24" i="3"/>
  <c r="D32" i="3"/>
  <c r="D24" i="3"/>
  <c r="D20" i="3"/>
  <c r="D14" i="3"/>
  <c r="D12" i="3"/>
  <c r="J4" i="3"/>
</calcChain>
</file>

<file path=xl/sharedStrings.xml><?xml version="1.0" encoding="utf-8"?>
<sst xmlns="http://schemas.openxmlformats.org/spreadsheetml/2006/main" count="146" uniqueCount="112">
  <si>
    <t xml:space="preserve">  </t>
  </si>
  <si>
    <t xml:space="preserve"> </t>
  </si>
  <si>
    <t>Exposure</t>
  </si>
  <si>
    <t>Outcome</t>
  </si>
  <si>
    <t>Frailty index</t>
  </si>
  <si>
    <t>Father's age at death</t>
  </si>
  <si>
    <t>Mother's age at death</t>
  </si>
  <si>
    <t xml:space="preserve">GrimAge </t>
  </si>
  <si>
    <t xml:space="preserve">Age at menopause onset </t>
  </si>
  <si>
    <t>LOAD</t>
  </si>
  <si>
    <t>Osteoporosis</t>
  </si>
  <si>
    <t>Type 2 diabetes</t>
  </si>
  <si>
    <t>CHF</t>
  </si>
  <si>
    <t>Essential hypertension</t>
  </si>
  <si>
    <t>Facial aging</t>
  </si>
  <si>
    <t xml:space="preserve">   </t>
  </si>
  <si>
    <t>Eye age</t>
  </si>
  <si>
    <t>Cirrhosis</t>
  </si>
  <si>
    <t>CKD</t>
  </si>
  <si>
    <t>Early onset COPD</t>
  </si>
  <si>
    <t>Gastrointestinal or abdominal disease</t>
  </si>
  <si>
    <t>Breast cancer</t>
  </si>
  <si>
    <t>Ovarian cancer</t>
  </si>
  <si>
    <t>Endometrial cancer</t>
  </si>
  <si>
    <t>Cervical cancer</t>
  </si>
  <si>
    <t>Age at first birth</t>
  </si>
  <si>
    <t>P value (SNPs of confounders excluded)</t>
  </si>
  <si>
    <t>Beta</t>
  </si>
  <si>
    <t>Pleiotropy test</t>
  </si>
  <si>
    <t>(p value)</t>
  </si>
  <si>
    <t>OR (95% CI)</t>
  </si>
  <si>
    <t>P value (SNPs of BMI excluded)</t>
  </si>
  <si>
    <t>Cochran’s Q</t>
  </si>
  <si>
    <t>P value</t>
  </si>
  <si>
    <t>0.978 (0.960 – 0.997)</t>
  </si>
  <si>
    <t>0.972 (0.948 – 0.996)</t>
  </si>
  <si>
    <t>1.023 (1.011 – 1.035)</t>
  </si>
  <si>
    <t>1.015 (1.002 – 1.028)</t>
  </si>
  <si>
    <t>1.020 (1.008 – 1.032)</t>
  </si>
  <si>
    <t>1.012 (1.001 – 1.024)</t>
  </si>
  <si>
    <t>1.123 (1.019 – 1.237)</t>
  </si>
  <si>
    <t>0.897 (0.810 – 0.994)</t>
  </si>
  <si>
    <t>0.894 (0.803 – 0.996)</t>
  </si>
  <si>
    <t>1.131 (1.021 – 1.253)</t>
  </si>
  <si>
    <t>1.160 (1.051 – 1.280)</t>
  </si>
  <si>
    <t>0.953 (0.913 – 0.995)</t>
  </si>
  <si>
    <t>0.983 (0.977 – 0.988)</t>
  </si>
  <si>
    <t xml:space="preserve"> 0.987 (0.981 – 0.993)</t>
  </si>
  <si>
    <t>0.838 (0.755 – 0.931)</t>
  </si>
  <si>
    <t>0.846 (0.756 – 0.946)</t>
  </si>
  <si>
    <t>0.859 (0.764 – 0.966)</t>
  </si>
  <si>
    <t>0.942 (0.898 – 0.989)</t>
  </si>
  <si>
    <t>0.896 (0.840 – 0.956)</t>
  </si>
  <si>
    <t>0.908 (0.847 – 0.972)</t>
  </si>
  <si>
    <t>0.937 (0.919 – 0.961)</t>
  </si>
  <si>
    <t xml:space="preserve"> 0.949 (0.929 – 0.970)</t>
  </si>
  <si>
    <t>1.035 (1.018 – 1.052)</t>
  </si>
  <si>
    <t>1.032 (1.014 – 1.052)</t>
  </si>
  <si>
    <t>1.034 (1.016 – 1.053)</t>
  </si>
  <si>
    <t>1.034 (1.013 – 1.054)</t>
  </si>
  <si>
    <t>0.447 (0.204 – 0.977)</t>
  </si>
  <si>
    <t>0.360 (0.162 – 0.799)</t>
  </si>
  <si>
    <t>1.306 (1.130 – 1.509)</t>
  </si>
  <si>
    <t>1.386 (1.184 – 1.624)</t>
  </si>
  <si>
    <t>0.890 (0.847 – 0.935)</t>
  </si>
  <si>
    <t>0.901 (0.853 – 0.951)</t>
  </si>
  <si>
    <t>0.926 (0.866 – 0.991)</t>
  </si>
  <si>
    <r>
      <t xml:space="preserve">Heterogeneity test </t>
    </r>
    <r>
      <rPr>
        <sz val="12"/>
        <color theme="1"/>
        <rFont val="Times New Roman"/>
        <family val="1"/>
      </rPr>
      <t>(IVW)</t>
    </r>
  </si>
  <si>
    <t>Detailed results would be listed when P value was significant.</t>
  </si>
  <si>
    <t>0.0388*</t>
  </si>
  <si>
    <t>0.0413*</t>
  </si>
  <si>
    <t xml:space="preserve">*Result was obtained from WMM as the p value of IVW was not significant. </t>
  </si>
  <si>
    <t>0.0202*</t>
  </si>
  <si>
    <t>0.019†</t>
  </si>
  <si>
    <t>0.00367†</t>
  </si>
  <si>
    <t>0.0121†</t>
  </si>
  <si>
    <t>294.49‡</t>
  </si>
  <si>
    <t>252.69‡</t>
  </si>
  <si>
    <t xml:space="preserve">‡Result of heterogeneity test (MR Egger) was obtained according to the method of significant results.  </t>
  </si>
  <si>
    <t>†Result was obtained from MER as the p value of IVW was not significant.</t>
  </si>
  <si>
    <t>0.000000532‡</t>
  </si>
  <si>
    <t>217.27‡</t>
  </si>
  <si>
    <t>0.00338‡</t>
  </si>
  <si>
    <t>SNP</t>
  </si>
  <si>
    <t>IVW</t>
  </si>
  <si>
    <t>BMI</t>
  </si>
  <si>
    <t>WMM</t>
  </si>
  <si>
    <t>MER</t>
  </si>
  <si>
    <t>COPD</t>
  </si>
  <si>
    <t>MR</t>
  </si>
  <si>
    <t xml:space="preserve">single nucleotide polymorphisms </t>
  </si>
  <si>
    <t>late-onset Alzheimer's disease</t>
  </si>
  <si>
    <t>chronic kidney disease</t>
  </si>
  <si>
    <t>chronic heart failure</t>
  </si>
  <si>
    <t xml:space="preserve">chronic obstructive pulmonary disease </t>
  </si>
  <si>
    <t xml:space="preserve">inverse variance weighted model </t>
  </si>
  <si>
    <t xml:space="preserve">MR Egger regression model </t>
  </si>
  <si>
    <t xml:space="preserve">weighted median model </t>
  </si>
  <si>
    <t xml:space="preserve">body mass index </t>
  </si>
  <si>
    <t xml:space="preserve">Mendelian randomization </t>
  </si>
  <si>
    <t>Age at menarche</t>
  </si>
  <si>
    <t>1.009 (1.006 – 1.013)</t>
  </si>
  <si>
    <t>1.010 (1.006 – 1.014)</t>
  </si>
  <si>
    <t>0.966 (0.957 – 0.974)</t>
  </si>
  <si>
    <t>0.972 (0.963 – 0.981)</t>
  </si>
  <si>
    <t>0.966 (0.959 – 0.973)</t>
  </si>
  <si>
    <t>0.979 (0.971 – 0.986)</t>
  </si>
  <si>
    <t>0.975 (0.965 – 0.985)</t>
  </si>
  <si>
    <t xml:space="preserve"> 0.971 (0.961 – 0.982)</t>
  </si>
  <si>
    <t>0.978 (0.975 – 0.982)</t>
  </si>
  <si>
    <t>1.122 (1.020 – 1.236)</t>
  </si>
  <si>
    <t>Supplementary File 3. Overview results of two-sample MR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</si>
</sst>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 Regula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1" fontId="3" fillId="0" borderId="0" xfId="0" applyNumberFormat="1" applyFont="1"/>
    <xf numFmtId="11" fontId="2" fillId="0" borderId="0" xfId="0" applyNumberFormat="1" applyFont="1" applyAlignment="1">
      <alignment horizontal="center" vertical="center" wrapText="1"/>
    </xf>
    <xf numFmtId="11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1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1" fontId="3" fillId="0" borderId="1" xfId="0" applyNumberFormat="1" applyFont="1" applyBorder="1" applyAlignment="1">
      <alignment vertical="center" wrapText="1"/>
    </xf>
    <xf numFmtId="11" fontId="3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D407EBBA-35C8-4EE6-9F98-25591FB8F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C630-A00E-4216-AC16-8EF970302856}">
  <dimension ref="A1:N57"/>
  <sheetViews>
    <sheetView tabSelected="1" zoomScale="90" zoomScaleNormal="90" workbookViewId="0"/>
  </sheetViews>
  <sheetFormatPr defaultColWidth="19" defaultRowHeight="15"/>
  <cols>
    <col min="1" max="1" width="22.6328125" style="3" customWidth="1"/>
    <col min="2" max="2" width="34.36328125" style="3" customWidth="1"/>
    <col min="3" max="3" width="25.453125" style="3" customWidth="1"/>
    <col min="4" max="4" width="19" style="12"/>
    <col min="5" max="7" width="19" style="3"/>
    <col min="8" max="8" width="26.1796875" style="3" customWidth="1"/>
    <col min="9" max="9" width="19" style="3"/>
    <col min="10" max="10" width="19" style="12"/>
    <col min="11" max="13" width="19" style="3"/>
    <col min="14" max="14" width="25.453125" style="3" customWidth="1"/>
    <col min="15" max="16384" width="19" style="3"/>
  </cols>
  <sheetData>
    <row r="1" spans="1:14" ht="20" customHeight="1" thickBot="1">
      <c r="A1" s="15" t="s">
        <v>111</v>
      </c>
    </row>
    <row r="2" spans="1:14" ht="20" customHeight="1">
      <c r="A2" s="27" t="s">
        <v>2</v>
      </c>
      <c r="B2" s="27" t="s">
        <v>3</v>
      </c>
      <c r="C2" s="27" t="s">
        <v>26</v>
      </c>
      <c r="D2" s="29" t="s">
        <v>27</v>
      </c>
      <c r="E2" s="27" t="s">
        <v>28</v>
      </c>
      <c r="F2" s="27" t="s">
        <v>67</v>
      </c>
      <c r="G2" s="27"/>
      <c r="H2" s="27" t="s">
        <v>30</v>
      </c>
      <c r="I2" s="27" t="s">
        <v>31</v>
      </c>
      <c r="J2" s="29" t="s">
        <v>27</v>
      </c>
      <c r="K2" s="19" t="s">
        <v>28</v>
      </c>
      <c r="L2" s="27" t="s">
        <v>67</v>
      </c>
      <c r="M2" s="27"/>
      <c r="N2" s="27" t="s">
        <v>30</v>
      </c>
    </row>
    <row r="3" spans="1:14" ht="20" customHeight="1" thickBot="1">
      <c r="A3" s="28"/>
      <c r="B3" s="28"/>
      <c r="C3" s="28"/>
      <c r="D3" s="30"/>
      <c r="E3" s="28"/>
      <c r="F3" s="6" t="s">
        <v>32</v>
      </c>
      <c r="G3" s="6" t="s">
        <v>33</v>
      </c>
      <c r="H3" s="28"/>
      <c r="I3" s="28"/>
      <c r="J3" s="30"/>
      <c r="K3" s="20" t="s">
        <v>29</v>
      </c>
      <c r="L3" s="6" t="s">
        <v>32</v>
      </c>
      <c r="M3" s="6" t="s">
        <v>33</v>
      </c>
      <c r="N3" s="28"/>
    </row>
    <row r="4" spans="1:14" ht="20" customHeight="1">
      <c r="A4" s="4" t="s">
        <v>100</v>
      </c>
      <c r="B4" s="4" t="s">
        <v>4</v>
      </c>
      <c r="C4" s="13">
        <v>5.7499999999999999E-3</v>
      </c>
      <c r="D4" s="13">
        <v>-2.3599999999999999E-2</v>
      </c>
      <c r="E4" s="5">
        <v>0.78900000000000003</v>
      </c>
      <c r="F4" s="5">
        <v>321.67</v>
      </c>
      <c r="G4" s="13">
        <v>4.8900000000000001E-8</v>
      </c>
      <c r="H4" s="5" t="s">
        <v>34</v>
      </c>
      <c r="I4" s="13" t="s">
        <v>72</v>
      </c>
      <c r="J4" s="13">
        <f>-0.0288</f>
        <v>-2.8799999999999999E-2</v>
      </c>
      <c r="K4" s="5">
        <v>0.63400000000000001</v>
      </c>
      <c r="L4" s="5">
        <v>259.8</v>
      </c>
      <c r="M4" s="13">
        <v>1.38E-5</v>
      </c>
      <c r="N4" s="5" t="s">
        <v>35</v>
      </c>
    </row>
    <row r="5" spans="1:14" ht="20" customHeight="1">
      <c r="A5" s="4"/>
      <c r="B5" s="4" t="s">
        <v>5</v>
      </c>
      <c r="C5" s="13">
        <v>1.84E-4</v>
      </c>
      <c r="D5" s="13">
        <v>2.2700000000000001E-2</v>
      </c>
      <c r="E5" s="5">
        <v>0.40799999999999997</v>
      </c>
      <c r="F5" s="5">
        <v>256.66000000000003</v>
      </c>
      <c r="G5" s="13">
        <v>3.65E-3</v>
      </c>
      <c r="H5" s="5" t="s">
        <v>36</v>
      </c>
      <c r="I5" s="13">
        <v>2.46E-2</v>
      </c>
      <c r="J5" s="13">
        <v>1.47E-2</v>
      </c>
      <c r="K5" s="5">
        <v>0.32100000000000001</v>
      </c>
      <c r="L5" s="5">
        <v>221.45</v>
      </c>
      <c r="M5" s="13">
        <v>6.5399999999999998E-3</v>
      </c>
      <c r="N5" s="5" t="s">
        <v>37</v>
      </c>
    </row>
    <row r="6" spans="1:14" ht="20" customHeight="1">
      <c r="A6" s="4"/>
      <c r="B6" s="4" t="s">
        <v>6</v>
      </c>
      <c r="C6" s="13">
        <v>7.8799999999999996E-4</v>
      </c>
      <c r="D6" s="13">
        <v>1.9699999999999999E-2</v>
      </c>
      <c r="E6" s="5">
        <v>0.96599999999999997</v>
      </c>
      <c r="F6" s="5">
        <v>220.1</v>
      </c>
      <c r="G6" s="5">
        <v>0.14599999999999999</v>
      </c>
      <c r="H6" s="5" t="s">
        <v>38</v>
      </c>
      <c r="I6" s="13">
        <v>3.8699999999999998E-2</v>
      </c>
      <c r="J6" s="13">
        <v>1.24E-2</v>
      </c>
      <c r="K6" s="5">
        <v>0.46</v>
      </c>
      <c r="L6" s="5">
        <v>171.83</v>
      </c>
      <c r="M6" s="5">
        <v>0.48899999999999999</v>
      </c>
      <c r="N6" s="5" t="s">
        <v>39</v>
      </c>
    </row>
    <row r="7" spans="1:14" ht="20" customHeight="1">
      <c r="A7" s="4"/>
      <c r="B7" s="9" t="s">
        <v>7</v>
      </c>
      <c r="C7" s="10">
        <v>0.69799999999999995</v>
      </c>
      <c r="D7" s="21"/>
      <c r="E7" s="10"/>
      <c r="F7" s="10"/>
      <c r="G7" s="10"/>
      <c r="H7" s="10"/>
      <c r="I7" s="10"/>
      <c r="J7" s="21"/>
      <c r="K7" s="10"/>
      <c r="L7" s="10"/>
      <c r="M7" s="10"/>
      <c r="N7" s="10"/>
    </row>
    <row r="8" spans="1:14" ht="20" customHeight="1">
      <c r="A8" s="4"/>
      <c r="B8" s="4" t="s">
        <v>8</v>
      </c>
      <c r="C8" s="13">
        <v>1.9341830000000001E-2</v>
      </c>
      <c r="D8" s="13">
        <v>0.11579399999999999</v>
      </c>
      <c r="E8" s="5">
        <v>0.73033020000000004</v>
      </c>
      <c r="F8" s="5">
        <v>354.34199999999998</v>
      </c>
      <c r="G8" s="13">
        <v>4.3300860000000001E-11</v>
      </c>
      <c r="H8" s="5" t="s">
        <v>40</v>
      </c>
      <c r="I8" s="13">
        <v>1.8437909999999998E-2</v>
      </c>
      <c r="J8" s="13">
        <v>0.11548475330000001</v>
      </c>
      <c r="K8" s="5">
        <v>0.95267469999999999</v>
      </c>
      <c r="L8" s="5">
        <v>249.74260000000001</v>
      </c>
      <c r="M8" s="13">
        <v>4.3253919999999997E-5</v>
      </c>
      <c r="N8" s="5" t="s">
        <v>110</v>
      </c>
    </row>
    <row r="9" spans="1:14" ht="20" customHeight="1">
      <c r="A9" s="4"/>
      <c r="B9" s="4" t="s">
        <v>9</v>
      </c>
      <c r="C9" s="13" t="s">
        <v>69</v>
      </c>
      <c r="D9" s="13">
        <v>-0.108</v>
      </c>
      <c r="E9" s="5">
        <v>0.82099999999999995</v>
      </c>
      <c r="F9" s="5">
        <v>252.88</v>
      </c>
      <c r="G9" s="13">
        <v>4.4099999999999999E-3</v>
      </c>
      <c r="H9" s="5" t="s">
        <v>41</v>
      </c>
      <c r="I9" s="13" t="s">
        <v>70</v>
      </c>
      <c r="J9" s="13">
        <v>-0.112</v>
      </c>
      <c r="K9" s="5">
        <v>0.86199999999999999</v>
      </c>
      <c r="L9" s="5">
        <v>210.27</v>
      </c>
      <c r="M9" s="13">
        <v>2.4799999999999999E-2</v>
      </c>
      <c r="N9" s="5" t="s">
        <v>42</v>
      </c>
    </row>
    <row r="10" spans="1:14" ht="20" customHeight="1">
      <c r="A10" s="4" t="s">
        <v>0</v>
      </c>
      <c r="B10" s="4" t="s">
        <v>10</v>
      </c>
      <c r="C10" s="13">
        <v>1.95171916301512E-7</v>
      </c>
      <c r="D10" s="13">
        <v>9.4172196268363408E-3</v>
      </c>
      <c r="E10" s="5">
        <v>0.27</v>
      </c>
      <c r="F10" s="5">
        <v>322.96050000000002</v>
      </c>
      <c r="G10" s="13">
        <v>3.7082229999999998E-11</v>
      </c>
      <c r="H10" s="5" t="s">
        <v>101</v>
      </c>
      <c r="I10" s="13">
        <v>1.1949854649138599E-7</v>
      </c>
      <c r="J10" s="13">
        <v>1.0069808672009101E-2</v>
      </c>
      <c r="K10" s="5">
        <v>0.33700000000000002</v>
      </c>
      <c r="L10" s="5">
        <v>351.21</v>
      </c>
      <c r="M10" s="13">
        <v>9.0500000000000005E-40</v>
      </c>
      <c r="N10" s="5" t="s">
        <v>102</v>
      </c>
    </row>
    <row r="11" spans="1:14" ht="20" customHeight="1">
      <c r="A11" s="4" t="s">
        <v>0</v>
      </c>
      <c r="B11" s="4" t="s">
        <v>11</v>
      </c>
      <c r="C11" s="13" t="s">
        <v>73</v>
      </c>
      <c r="D11" s="13">
        <v>0.123</v>
      </c>
      <c r="E11" s="13">
        <v>3.63E-3</v>
      </c>
      <c r="F11" s="5" t="s">
        <v>76</v>
      </c>
      <c r="G11" s="13" t="s">
        <v>80</v>
      </c>
      <c r="H11" s="5" t="s">
        <v>43</v>
      </c>
      <c r="I11" s="13" t="s">
        <v>74</v>
      </c>
      <c r="J11" s="13">
        <v>0.14799999999999999</v>
      </c>
      <c r="K11" s="13">
        <v>2.2200000000000002E-3</v>
      </c>
      <c r="L11" s="5" t="s">
        <v>81</v>
      </c>
      <c r="M11" s="13" t="s">
        <v>82</v>
      </c>
      <c r="N11" s="5" t="s">
        <v>44</v>
      </c>
    </row>
    <row r="12" spans="1:14" ht="20" customHeight="1">
      <c r="A12" s="4" t="s">
        <v>1</v>
      </c>
      <c r="B12" s="4" t="s">
        <v>12</v>
      </c>
      <c r="C12" s="13">
        <v>2.8000000000000001E-2</v>
      </c>
      <c r="D12" s="13">
        <f>-0.0483</f>
        <v>-4.8300000000000003E-2</v>
      </c>
      <c r="E12" s="5">
        <v>0.30099999999999999</v>
      </c>
      <c r="F12" s="5">
        <v>220.61</v>
      </c>
      <c r="G12" s="5">
        <v>0.11</v>
      </c>
      <c r="H12" s="5" t="s">
        <v>45</v>
      </c>
      <c r="I12" s="5">
        <v>0.11</v>
      </c>
      <c r="J12" s="13"/>
      <c r="K12" s="5"/>
      <c r="L12" s="5"/>
      <c r="M12" s="5"/>
      <c r="N12" s="5"/>
    </row>
    <row r="13" spans="1:14" ht="20" customHeight="1">
      <c r="A13" s="4"/>
      <c r="B13" s="4" t="s">
        <v>13</v>
      </c>
      <c r="C13" s="13">
        <v>1.204538E-22</v>
      </c>
      <c r="D13" s="13">
        <v>-3.4716286999999998E-2</v>
      </c>
      <c r="E13" s="5">
        <v>0.36299999999999999</v>
      </c>
      <c r="F13" s="5">
        <v>521.8845</v>
      </c>
      <c r="G13" s="13">
        <v>7.8710110000000006E-52</v>
      </c>
      <c r="H13" s="5" t="s">
        <v>105</v>
      </c>
      <c r="I13" s="13">
        <v>2.5396419999999999E-8</v>
      </c>
      <c r="J13" s="13">
        <v>-2.1279639999999999E-2</v>
      </c>
      <c r="K13" s="11">
        <v>0.33402989999999999</v>
      </c>
      <c r="L13" s="8">
        <v>443.17599999999999</v>
      </c>
      <c r="M13" s="13">
        <v>3.6856050000000001E-42</v>
      </c>
      <c r="N13" s="5" t="s">
        <v>106</v>
      </c>
    </row>
    <row r="14" spans="1:14" ht="20" customHeight="1">
      <c r="A14" s="4"/>
      <c r="B14" s="4" t="s">
        <v>14</v>
      </c>
      <c r="C14" s="13">
        <v>2.16E-9</v>
      </c>
      <c r="D14" s="13">
        <f>-0.0176</f>
        <v>-1.7600000000000001E-2</v>
      </c>
      <c r="E14" s="5">
        <v>0.83499999999999996</v>
      </c>
      <c r="F14" s="5">
        <v>374.62</v>
      </c>
      <c r="G14" s="13">
        <v>5.0799999999999996E-13</v>
      </c>
      <c r="H14" s="5" t="s">
        <v>46</v>
      </c>
      <c r="I14" s="13">
        <v>1.9700000000000001E-5</v>
      </c>
      <c r="J14" s="13">
        <f>-0.013</f>
        <v>-1.2999999999999999E-2</v>
      </c>
      <c r="K14" s="11">
        <v>0.78</v>
      </c>
      <c r="L14" s="8">
        <v>299.08</v>
      </c>
      <c r="M14" s="13">
        <v>6.5599999999999997E-9</v>
      </c>
      <c r="N14" s="5" t="s">
        <v>47</v>
      </c>
    </row>
    <row r="15" spans="1:14" ht="20" customHeight="1">
      <c r="A15" s="4" t="s">
        <v>15</v>
      </c>
      <c r="B15" s="4" t="s">
        <v>16</v>
      </c>
      <c r="C15" s="5">
        <v>0.376</v>
      </c>
      <c r="D15" s="13"/>
      <c r="E15" s="5"/>
      <c r="F15" s="5"/>
      <c r="G15" s="5"/>
      <c r="H15" s="5"/>
      <c r="I15" s="5"/>
      <c r="J15" s="13"/>
      <c r="K15" s="11"/>
      <c r="L15" s="8"/>
      <c r="M15" s="5"/>
      <c r="N15" s="5"/>
    </row>
    <row r="16" spans="1:14" ht="20" customHeight="1">
      <c r="A16" s="4"/>
      <c r="B16" s="4" t="s">
        <v>17</v>
      </c>
      <c r="C16" s="5">
        <v>0.56499999999999995</v>
      </c>
      <c r="D16" s="13"/>
      <c r="E16" s="5"/>
      <c r="F16" s="5"/>
      <c r="G16" s="5"/>
      <c r="H16" s="5"/>
      <c r="I16" s="5"/>
      <c r="J16" s="13"/>
      <c r="K16" s="11"/>
      <c r="L16" s="8"/>
      <c r="M16" s="5"/>
      <c r="N16" s="5"/>
    </row>
    <row r="17" spans="1:14" ht="20" customHeight="1">
      <c r="A17" s="4"/>
      <c r="B17" s="4" t="s">
        <v>18</v>
      </c>
      <c r="C17" s="5">
        <v>0.51</v>
      </c>
      <c r="D17" s="13"/>
      <c r="E17" s="5"/>
      <c r="F17" s="5"/>
      <c r="G17" s="5"/>
      <c r="H17" s="5"/>
      <c r="I17" s="5"/>
      <c r="J17" s="13"/>
      <c r="K17" s="11"/>
      <c r="L17" s="8"/>
      <c r="M17" s="5"/>
      <c r="N17" s="5"/>
    </row>
    <row r="18" spans="1:14" ht="20" customHeight="1">
      <c r="A18" s="4"/>
      <c r="B18" s="4" t="s">
        <v>19</v>
      </c>
      <c r="C18" s="13">
        <v>9.5E-4</v>
      </c>
      <c r="D18" s="13">
        <v>-0.17699999999999999</v>
      </c>
      <c r="E18" s="5">
        <v>0.61299999999999999</v>
      </c>
      <c r="F18" s="5">
        <v>220.69</v>
      </c>
      <c r="G18" s="5">
        <v>0.13900000000000001</v>
      </c>
      <c r="H18" s="5" t="s">
        <v>48</v>
      </c>
      <c r="I18" s="13">
        <v>3.4199999999999999E-3</v>
      </c>
      <c r="J18" s="13">
        <v>-0.16800000000000001</v>
      </c>
      <c r="K18" s="11">
        <v>0.99399999999999999</v>
      </c>
      <c r="L18" s="8">
        <v>195.33</v>
      </c>
      <c r="M18" s="5">
        <v>0.128</v>
      </c>
      <c r="N18" s="5" t="s">
        <v>49</v>
      </c>
    </row>
    <row r="19" spans="1:14" ht="20" customHeight="1">
      <c r="A19" s="4"/>
      <c r="B19" s="9" t="s">
        <v>20</v>
      </c>
      <c r="C19" s="21">
        <v>0.77121150000000005</v>
      </c>
      <c r="D19" s="21"/>
      <c r="E19" s="10"/>
      <c r="F19" s="10"/>
      <c r="G19" s="10"/>
      <c r="H19" s="10"/>
      <c r="I19" s="10"/>
      <c r="J19" s="21"/>
      <c r="K19" s="22"/>
      <c r="L19" s="23"/>
      <c r="M19" s="10"/>
      <c r="N19" s="10"/>
    </row>
    <row r="20" spans="1:14" ht="20" customHeight="1">
      <c r="A20" s="4"/>
      <c r="B20" s="4" t="s">
        <v>21</v>
      </c>
      <c r="C20" s="13" t="s">
        <v>75</v>
      </c>
      <c r="D20" s="13">
        <f>-0.0152</f>
        <v>-1.52E-2</v>
      </c>
      <c r="E20" s="5">
        <v>5.3999999999999999E-2</v>
      </c>
      <c r="F20" s="5" t="s">
        <v>77</v>
      </c>
      <c r="G20" s="13">
        <v>4.5199999999999997E-3</v>
      </c>
      <c r="H20" s="5" t="s">
        <v>50</v>
      </c>
      <c r="I20" s="13">
        <v>1.5299999999999999E-2</v>
      </c>
      <c r="J20" s="13">
        <f>-0.0598</f>
        <v>-5.9799999999999999E-2</v>
      </c>
      <c r="K20" s="11">
        <v>0.06</v>
      </c>
      <c r="L20" s="8">
        <v>215.86</v>
      </c>
      <c r="M20" s="5">
        <v>1.2999999999999999E-2</v>
      </c>
      <c r="N20" s="5" t="s">
        <v>51</v>
      </c>
    </row>
    <row r="21" spans="1:14" ht="20" customHeight="1">
      <c r="A21" s="24"/>
      <c r="B21" s="4" t="s">
        <v>22</v>
      </c>
      <c r="C21" s="5">
        <v>0.54900000000000004</v>
      </c>
      <c r="D21" s="13"/>
      <c r="E21" s="5"/>
      <c r="F21" s="5"/>
      <c r="G21" s="5"/>
      <c r="H21" s="5"/>
      <c r="I21" s="5"/>
      <c r="J21" s="13"/>
      <c r="K21" s="11"/>
      <c r="L21" s="8"/>
      <c r="M21" s="5"/>
      <c r="N21" s="5"/>
    </row>
    <row r="22" spans="1:14" ht="20" customHeight="1">
      <c r="A22" s="24"/>
      <c r="B22" s="4" t="s">
        <v>23</v>
      </c>
      <c r="C22" s="13">
        <v>9.0200000000000002E-4</v>
      </c>
      <c r="D22" s="13">
        <v>-0.11</v>
      </c>
      <c r="E22" s="5">
        <v>0.32300000000000001</v>
      </c>
      <c r="F22" s="5">
        <v>227.4</v>
      </c>
      <c r="G22" s="5">
        <v>8.8999999999999996E-2</v>
      </c>
      <c r="H22" s="5" t="s">
        <v>52</v>
      </c>
      <c r="I22" s="13">
        <v>5.9199999999999999E-3</v>
      </c>
      <c r="J22" s="13">
        <f>-0.097</f>
        <v>-9.7000000000000003E-2</v>
      </c>
      <c r="K22" s="11">
        <v>0.104</v>
      </c>
      <c r="L22" s="8">
        <v>193.2</v>
      </c>
      <c r="M22" s="5">
        <v>0.14000000000000001</v>
      </c>
      <c r="N22" s="5" t="s">
        <v>53</v>
      </c>
    </row>
    <row r="23" spans="1:14" ht="20" customHeight="1">
      <c r="A23" s="25"/>
      <c r="B23" s="9" t="s">
        <v>24</v>
      </c>
      <c r="C23" s="21">
        <v>0.10430162599999999</v>
      </c>
      <c r="D23" s="21"/>
      <c r="E23" s="10"/>
      <c r="F23" s="10"/>
      <c r="G23" s="10"/>
      <c r="H23" s="9"/>
      <c r="I23" s="10"/>
      <c r="J23" s="21"/>
      <c r="K23" s="22"/>
      <c r="L23" s="23"/>
      <c r="M23" s="10"/>
      <c r="N23" s="10"/>
    </row>
    <row r="24" spans="1:14" ht="20" customHeight="1">
      <c r="A24" s="4" t="s">
        <v>25</v>
      </c>
      <c r="B24" s="4" t="s">
        <v>4</v>
      </c>
      <c r="C24" s="13">
        <v>5.9300000000000005E-11</v>
      </c>
      <c r="D24" s="13">
        <f>-0.0648</f>
        <v>-6.4799999999999996E-2</v>
      </c>
      <c r="E24" s="5">
        <v>7.4999999999999997E-2</v>
      </c>
      <c r="F24" s="5">
        <v>27.93</v>
      </c>
      <c r="G24" s="5">
        <v>0.46800000000000003</v>
      </c>
      <c r="H24" s="5" t="s">
        <v>54</v>
      </c>
      <c r="I24" s="13">
        <v>3.27E-6</v>
      </c>
      <c r="J24" s="13">
        <f>-0.052</f>
        <v>-5.1999999999999998E-2</v>
      </c>
      <c r="K24" s="11">
        <v>0.13900000000000001</v>
      </c>
      <c r="L24" s="8">
        <v>19.03</v>
      </c>
      <c r="M24" s="5">
        <v>0.64300000000000002</v>
      </c>
      <c r="N24" s="5" t="s">
        <v>55</v>
      </c>
    </row>
    <row r="25" spans="1:14" ht="20" customHeight="1">
      <c r="A25" s="4"/>
      <c r="B25" s="4" t="s">
        <v>5</v>
      </c>
      <c r="C25" s="13">
        <v>6.8800000000000005E-5</v>
      </c>
      <c r="D25" s="13">
        <v>3.4299999999999997E-2</v>
      </c>
      <c r="E25" s="5">
        <v>9.6000000000000002E-2</v>
      </c>
      <c r="F25" s="5">
        <v>35.22</v>
      </c>
      <c r="G25" s="5">
        <v>0.19700000000000001</v>
      </c>
      <c r="H25" s="5" t="s">
        <v>56</v>
      </c>
      <c r="I25" s="13">
        <v>6.7900000000000002E-4</v>
      </c>
      <c r="J25" s="13">
        <v>3.1899999999999998E-2</v>
      </c>
      <c r="K25" s="11">
        <v>0.13600000000000001</v>
      </c>
      <c r="L25" s="8">
        <v>26.38</v>
      </c>
      <c r="M25" s="5">
        <v>0.28299999999999997</v>
      </c>
      <c r="N25" s="5" t="s">
        <v>57</v>
      </c>
    </row>
    <row r="26" spans="1:14" ht="20" customHeight="1">
      <c r="A26" s="4"/>
      <c r="B26" s="4" t="s">
        <v>6</v>
      </c>
      <c r="C26" s="13">
        <v>1.7799999999999999E-4</v>
      </c>
      <c r="D26" s="13">
        <v>3.3700000000000001E-2</v>
      </c>
      <c r="E26" s="5">
        <v>8.3000000000000004E-2</v>
      </c>
      <c r="F26" s="5">
        <v>35.26</v>
      </c>
      <c r="G26" s="5">
        <v>0.19600000000000001</v>
      </c>
      <c r="H26" s="5" t="s">
        <v>58</v>
      </c>
      <c r="I26" s="13">
        <v>1.2600000000000001E-3</v>
      </c>
      <c r="J26" s="13">
        <v>3.3000000000000002E-2</v>
      </c>
      <c r="K26" s="11">
        <v>4.1000000000000002E-2</v>
      </c>
      <c r="L26" s="8">
        <v>28.78</v>
      </c>
      <c r="M26" s="5">
        <v>0.188</v>
      </c>
      <c r="N26" s="5" t="s">
        <v>59</v>
      </c>
    </row>
    <row r="27" spans="1:14" ht="20" customHeight="1">
      <c r="A27" s="4"/>
      <c r="B27" s="9" t="s">
        <v>7</v>
      </c>
      <c r="C27" s="21">
        <v>4.3700000000000003E-2</v>
      </c>
      <c r="D27" s="21">
        <v>-0.80600000000000005</v>
      </c>
      <c r="E27" s="10">
        <v>0.23899999999999999</v>
      </c>
      <c r="F27" s="10">
        <v>40.61</v>
      </c>
      <c r="G27" s="10">
        <v>5.8000000000000003E-2</v>
      </c>
      <c r="H27" s="10" t="s">
        <v>60</v>
      </c>
      <c r="I27" s="21">
        <v>1.2E-2</v>
      </c>
      <c r="J27" s="21">
        <v>-1.022</v>
      </c>
      <c r="K27" s="22">
        <v>0.439</v>
      </c>
      <c r="L27" s="23">
        <v>24.14</v>
      </c>
      <c r="M27" s="10">
        <v>0.34</v>
      </c>
      <c r="N27" s="10" t="s">
        <v>61</v>
      </c>
    </row>
    <row r="28" spans="1:14" ht="20" customHeight="1">
      <c r="A28" s="4"/>
      <c r="B28" s="4" t="s">
        <v>8</v>
      </c>
      <c r="C28" s="13">
        <v>3.0800000000000001E-4</v>
      </c>
      <c r="D28" s="13">
        <v>0.26700000000000002</v>
      </c>
      <c r="E28" s="5">
        <v>0.314</v>
      </c>
      <c r="F28" s="5">
        <v>50.87</v>
      </c>
      <c r="G28" s="13">
        <v>5.1599999999999997E-3</v>
      </c>
      <c r="H28" s="5" t="s">
        <v>62</v>
      </c>
      <c r="I28" s="13">
        <v>5.1499999999999998E-5</v>
      </c>
      <c r="J28" s="13">
        <v>0.32700000000000001</v>
      </c>
      <c r="K28" s="11">
        <v>0.65200000000000002</v>
      </c>
      <c r="L28" s="8">
        <v>37.54</v>
      </c>
      <c r="M28" s="5">
        <v>2.1000000000000001E-2</v>
      </c>
      <c r="N28" s="5" t="s">
        <v>63</v>
      </c>
    </row>
    <row r="29" spans="1:14" ht="20" customHeight="1">
      <c r="A29" s="4"/>
      <c r="B29" s="4" t="s">
        <v>9</v>
      </c>
      <c r="C29" s="5">
        <v>0.33600000000000002</v>
      </c>
      <c r="D29" s="13"/>
      <c r="E29" s="5"/>
      <c r="F29" s="5"/>
      <c r="G29" s="5"/>
      <c r="H29" s="5"/>
      <c r="I29" s="5"/>
      <c r="J29" s="13"/>
      <c r="K29" s="11"/>
      <c r="L29" s="8"/>
      <c r="M29" s="5"/>
      <c r="N29" s="5"/>
    </row>
    <row r="30" spans="1:14" ht="20" customHeight="1">
      <c r="A30" s="4" t="s">
        <v>0</v>
      </c>
      <c r="B30" s="4" t="s">
        <v>10</v>
      </c>
      <c r="C30" s="5">
        <v>0.84399999999999997</v>
      </c>
      <c r="D30" s="13"/>
      <c r="E30" s="5"/>
      <c r="F30" s="5"/>
      <c r="G30" s="5"/>
      <c r="H30" s="5"/>
      <c r="I30" s="5"/>
      <c r="J30" s="13"/>
      <c r="K30" s="11"/>
      <c r="L30" s="8"/>
      <c r="M30" s="5"/>
      <c r="N30" s="5"/>
    </row>
    <row r="31" spans="1:14" ht="20" customHeight="1">
      <c r="A31" s="4" t="s">
        <v>0</v>
      </c>
      <c r="B31" s="4" t="s">
        <v>11</v>
      </c>
      <c r="C31" s="13">
        <v>3.6500000000000002E-6</v>
      </c>
      <c r="D31" s="13">
        <v>-0.11700000000000001</v>
      </c>
      <c r="E31" s="5">
        <v>0.70299999999999996</v>
      </c>
      <c r="F31" s="5">
        <v>34.4</v>
      </c>
      <c r="G31" s="5">
        <v>0.155</v>
      </c>
      <c r="H31" s="5" t="s">
        <v>64</v>
      </c>
      <c r="I31" s="13">
        <v>1.4300000000000001E-4</v>
      </c>
      <c r="J31" s="13">
        <v>-0.105</v>
      </c>
      <c r="K31" s="11">
        <v>0.59199999999999997</v>
      </c>
      <c r="L31" s="8">
        <v>28.78</v>
      </c>
      <c r="M31" s="5">
        <v>0.188</v>
      </c>
      <c r="N31" s="5" t="s">
        <v>65</v>
      </c>
    </row>
    <row r="32" spans="1:14" ht="20" customHeight="1">
      <c r="A32" s="4" t="s">
        <v>1</v>
      </c>
      <c r="B32" s="4" t="s">
        <v>12</v>
      </c>
      <c r="C32" s="13">
        <v>2.5600000000000001E-2</v>
      </c>
      <c r="D32" s="13">
        <f>-0.0765</f>
        <v>-7.6499999999999999E-2</v>
      </c>
      <c r="E32" s="5">
        <v>0.51800000000000002</v>
      </c>
      <c r="F32" s="5">
        <v>33.36</v>
      </c>
      <c r="G32" s="5">
        <v>0.307</v>
      </c>
      <c r="H32" s="5" t="s">
        <v>66</v>
      </c>
      <c r="I32" s="5">
        <v>0.33400000000000002</v>
      </c>
      <c r="J32" s="13"/>
      <c r="K32" s="11"/>
      <c r="L32" s="8"/>
      <c r="M32" s="5"/>
      <c r="N32" s="5"/>
    </row>
    <row r="33" spans="1:14" ht="20" customHeight="1">
      <c r="A33" s="4"/>
      <c r="B33" s="4" t="s">
        <v>13</v>
      </c>
      <c r="C33" s="13">
        <v>3.451549E-15</v>
      </c>
      <c r="D33" s="13">
        <v>-3.50689E-2</v>
      </c>
      <c r="E33" s="13">
        <v>2.073915E-3</v>
      </c>
      <c r="F33" s="8">
        <v>41.667499999999997</v>
      </c>
      <c r="G33" s="13">
        <v>2.5280719999999998E-4</v>
      </c>
      <c r="H33" s="5" t="s">
        <v>103</v>
      </c>
      <c r="I33" s="13">
        <v>4.5004810000000001E-9</v>
      </c>
      <c r="J33" s="13">
        <v>-2.860101E-2</v>
      </c>
      <c r="K33" s="11">
        <v>5.7475100000000001E-2</v>
      </c>
      <c r="L33" s="8">
        <v>25.278690000000001</v>
      </c>
      <c r="M33" s="13">
        <v>8.2974769999999993E-3</v>
      </c>
      <c r="N33" s="5" t="s">
        <v>104</v>
      </c>
    </row>
    <row r="34" spans="1:14" ht="20" customHeight="1">
      <c r="A34" s="4"/>
      <c r="B34" s="4" t="s">
        <v>14</v>
      </c>
      <c r="C34" s="5">
        <v>0.25900000000000001</v>
      </c>
      <c r="D34" s="13"/>
      <c r="E34" s="5"/>
      <c r="F34" s="8"/>
      <c r="G34" s="5"/>
      <c r="H34" s="5"/>
      <c r="I34" s="5"/>
      <c r="J34" s="13"/>
      <c r="K34" s="11"/>
      <c r="L34" s="8"/>
      <c r="M34" s="5"/>
      <c r="N34" s="5"/>
    </row>
    <row r="35" spans="1:14" ht="20" customHeight="1">
      <c r="A35" s="4" t="s">
        <v>15</v>
      </c>
      <c r="B35" s="4" t="s">
        <v>16</v>
      </c>
      <c r="C35" s="5">
        <v>0.20399999999999999</v>
      </c>
      <c r="D35" s="13"/>
      <c r="E35" s="5"/>
      <c r="F35" s="8"/>
      <c r="G35" s="5"/>
      <c r="H35" s="5"/>
      <c r="I35" s="5"/>
      <c r="J35" s="13"/>
      <c r="K35" s="11"/>
      <c r="L35" s="8"/>
      <c r="M35" s="5"/>
      <c r="N35" s="5"/>
    </row>
    <row r="36" spans="1:14" ht="20" customHeight="1">
      <c r="A36" s="4"/>
      <c r="B36" s="4" t="s">
        <v>17</v>
      </c>
      <c r="C36" s="11">
        <v>0.41</v>
      </c>
      <c r="D36" s="13"/>
      <c r="E36" s="5"/>
      <c r="F36" s="8"/>
      <c r="G36" s="5"/>
      <c r="H36" s="5"/>
      <c r="I36" s="5"/>
      <c r="J36" s="13"/>
      <c r="K36" s="11"/>
      <c r="L36" s="8"/>
      <c r="M36" s="5"/>
      <c r="N36" s="5"/>
    </row>
    <row r="37" spans="1:14" ht="20" customHeight="1">
      <c r="A37" s="4"/>
      <c r="B37" s="4" t="s">
        <v>18</v>
      </c>
      <c r="C37" s="5">
        <v>0.51700000000000002</v>
      </c>
      <c r="D37" s="13"/>
      <c r="E37" s="5"/>
      <c r="F37" s="8"/>
      <c r="G37" s="5"/>
      <c r="H37" s="5"/>
      <c r="I37" s="5"/>
      <c r="J37" s="13"/>
      <c r="K37" s="11"/>
      <c r="L37" s="8"/>
      <c r="M37" s="5"/>
      <c r="N37" s="5"/>
    </row>
    <row r="38" spans="1:14" ht="20" customHeight="1">
      <c r="A38" s="4"/>
      <c r="B38" s="4" t="s">
        <v>19</v>
      </c>
      <c r="C38" s="5">
        <v>0.17299999999999999</v>
      </c>
      <c r="D38" s="13"/>
      <c r="E38" s="5"/>
      <c r="F38" s="8"/>
      <c r="G38" s="5"/>
      <c r="H38" s="5"/>
      <c r="I38" s="5"/>
      <c r="J38" s="13"/>
      <c r="K38" s="11"/>
      <c r="L38" s="8"/>
      <c r="M38" s="5"/>
      <c r="N38" s="5"/>
    </row>
    <row r="39" spans="1:14" ht="20" customHeight="1">
      <c r="A39" s="4"/>
      <c r="B39" s="9" t="s">
        <v>20</v>
      </c>
      <c r="C39" s="21">
        <v>2.018421E-6</v>
      </c>
      <c r="D39" s="21">
        <v>-2.4983439999999999E-2</v>
      </c>
      <c r="E39" s="22">
        <v>0.86728229999999995</v>
      </c>
      <c r="F39" s="23">
        <v>59.239719999999998</v>
      </c>
      <c r="G39" s="21">
        <v>1.4021479999999999E-6</v>
      </c>
      <c r="H39" s="10" t="s">
        <v>107</v>
      </c>
      <c r="I39" s="21">
        <v>9.5885450000000006E-8</v>
      </c>
      <c r="J39" s="21">
        <v>-2.925589E-2</v>
      </c>
      <c r="K39" s="22">
        <v>0.32202310000000001</v>
      </c>
      <c r="L39" s="23">
        <v>43.917230000000004</v>
      </c>
      <c r="M39" s="21">
        <v>6.1043479999999998E-5</v>
      </c>
      <c r="N39" s="10" t="s">
        <v>108</v>
      </c>
    </row>
    <row r="40" spans="1:14" ht="20" customHeight="1">
      <c r="A40" s="4"/>
      <c r="B40" s="4" t="s">
        <v>21</v>
      </c>
      <c r="C40" s="5">
        <v>0.92800000000000005</v>
      </c>
      <c r="D40" s="13"/>
      <c r="E40" s="11"/>
      <c r="F40" s="8"/>
      <c r="G40" s="5"/>
      <c r="H40" s="5"/>
      <c r="I40" s="5"/>
      <c r="J40" s="13"/>
      <c r="K40" s="5"/>
      <c r="L40" s="5"/>
      <c r="M40" s="5"/>
      <c r="N40" s="5"/>
    </row>
    <row r="41" spans="1:14" ht="20" customHeight="1">
      <c r="A41" s="4"/>
      <c r="B41" s="4" t="s">
        <v>22</v>
      </c>
      <c r="C41" s="5">
        <v>0.20200000000000001</v>
      </c>
      <c r="D41" s="13"/>
      <c r="E41" s="11"/>
      <c r="F41" s="8"/>
      <c r="G41" s="5"/>
      <c r="H41" s="5"/>
      <c r="I41" s="5"/>
      <c r="J41" s="13"/>
      <c r="K41" s="5"/>
      <c r="L41" s="5"/>
      <c r="M41" s="5"/>
      <c r="N41" s="5"/>
    </row>
    <row r="42" spans="1:14" ht="20" customHeight="1">
      <c r="A42" s="4"/>
      <c r="B42" s="4" t="s">
        <v>23</v>
      </c>
      <c r="C42" s="5">
        <v>0.251</v>
      </c>
      <c r="D42" s="13"/>
      <c r="E42" s="11"/>
      <c r="F42" s="8"/>
      <c r="G42" s="5"/>
      <c r="H42" s="5"/>
      <c r="I42" s="5"/>
      <c r="J42" s="13"/>
      <c r="K42" s="5"/>
      <c r="L42" s="5"/>
      <c r="M42" s="5"/>
      <c r="N42" s="5"/>
    </row>
    <row r="43" spans="1:14" ht="20" customHeight="1" thickBot="1">
      <c r="A43" s="6"/>
      <c r="B43" s="6" t="s">
        <v>24</v>
      </c>
      <c r="C43" s="14">
        <v>8.6684179999999999E-38</v>
      </c>
      <c r="D43" s="14">
        <v>-2.1971629999999999E-2</v>
      </c>
      <c r="E43" s="18">
        <v>0.24015890000000001</v>
      </c>
      <c r="F43" s="26">
        <v>14.05837</v>
      </c>
      <c r="G43" s="14">
        <v>7.1110619999999996E-3</v>
      </c>
      <c r="H43" s="7" t="s">
        <v>109</v>
      </c>
      <c r="I43" s="14">
        <v>6.0241780000000002E-2</v>
      </c>
      <c r="J43" s="14"/>
      <c r="K43" s="7"/>
      <c r="L43" s="7"/>
      <c r="M43" s="7"/>
      <c r="N43" s="7"/>
    </row>
    <row r="44" spans="1:14" ht="20" customHeight="1">
      <c r="A44" s="16" t="s">
        <v>68</v>
      </c>
    </row>
    <row r="45" spans="1:14" ht="20" customHeight="1">
      <c r="A45" s="16" t="s">
        <v>71</v>
      </c>
    </row>
    <row r="46" spans="1:14" ht="20" customHeight="1">
      <c r="A46" s="16" t="s">
        <v>79</v>
      </c>
    </row>
    <row r="47" spans="1:14" ht="20" customHeight="1">
      <c r="A47" s="16" t="s">
        <v>78</v>
      </c>
    </row>
    <row r="48" spans="1:14" ht="20" customHeight="1">
      <c r="A48" s="2" t="s">
        <v>89</v>
      </c>
      <c r="B48" s="17" t="s">
        <v>99</v>
      </c>
    </row>
    <row r="49" spans="1:2" ht="20" customHeight="1">
      <c r="A49" s="16" t="s">
        <v>83</v>
      </c>
      <c r="B49" s="1" t="s">
        <v>90</v>
      </c>
    </row>
    <row r="50" spans="1:2" ht="20" customHeight="1">
      <c r="A50" s="16" t="s">
        <v>84</v>
      </c>
      <c r="B50" s="17" t="s">
        <v>95</v>
      </c>
    </row>
    <row r="51" spans="1:2" ht="20" customHeight="1">
      <c r="A51" s="16" t="s">
        <v>85</v>
      </c>
      <c r="B51" s="17" t="s">
        <v>98</v>
      </c>
    </row>
    <row r="52" spans="1:2" ht="20" customHeight="1">
      <c r="A52" s="16" t="s">
        <v>86</v>
      </c>
      <c r="B52" s="17" t="s">
        <v>97</v>
      </c>
    </row>
    <row r="53" spans="1:2" ht="20" customHeight="1">
      <c r="A53" s="16" t="s">
        <v>87</v>
      </c>
      <c r="B53" s="17" t="s">
        <v>96</v>
      </c>
    </row>
    <row r="54" spans="1:2" ht="20" customHeight="1">
      <c r="A54" s="16" t="s">
        <v>9</v>
      </c>
      <c r="B54" s="1" t="s">
        <v>91</v>
      </c>
    </row>
    <row r="55" spans="1:2" ht="20" customHeight="1">
      <c r="A55" s="16" t="s">
        <v>12</v>
      </c>
      <c r="B55" s="17" t="s">
        <v>93</v>
      </c>
    </row>
    <row r="56" spans="1:2" ht="20" customHeight="1">
      <c r="A56" s="16" t="s">
        <v>18</v>
      </c>
      <c r="B56" s="17" t="s">
        <v>92</v>
      </c>
    </row>
    <row r="57" spans="1:2" ht="20" customHeight="1">
      <c r="A57" s="16" t="s">
        <v>88</v>
      </c>
      <c r="B57" s="17" t="s">
        <v>94</v>
      </c>
    </row>
  </sheetData>
  <mergeCells count="11">
    <mergeCell ref="I2:I3"/>
    <mergeCell ref="J2:J3"/>
    <mergeCell ref="L2:M2"/>
    <mergeCell ref="N2:N3"/>
    <mergeCell ref="E2:E3"/>
    <mergeCell ref="H2:H3"/>
    <mergeCell ref="A2:A3"/>
    <mergeCell ref="B2:B3"/>
    <mergeCell ref="C2:C3"/>
    <mergeCell ref="D2:D3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40</vt:i4>
      </vt:variant>
    </vt:vector>
  </HeadingPairs>
  <TitlesOfParts>
    <vt:vector size="41" baseType="lpstr">
      <vt:lpstr>Supplementary File 3</vt:lpstr>
      <vt:lpstr>'Supplementary File 3'!_Hlk152838098</vt:lpstr>
      <vt:lpstr>'Supplementary File 3'!_Hlk152838134</vt:lpstr>
      <vt:lpstr>'Supplementary File 3'!_Hlk158031546</vt:lpstr>
      <vt:lpstr>'Supplementary File 3'!_Hlk158031579</vt:lpstr>
      <vt:lpstr>'Supplementary File 3'!_Hlk158032034</vt:lpstr>
      <vt:lpstr>'Supplementary File 3'!_Hlk158032065</vt:lpstr>
      <vt:lpstr>'Supplementary File 3'!_Hlk158037481</vt:lpstr>
      <vt:lpstr>'Supplementary File 3'!_Hlk158037509</vt:lpstr>
      <vt:lpstr>'Supplementary File 3'!_Hlk158037671</vt:lpstr>
      <vt:lpstr>'Supplementary File 3'!_Hlk158037694</vt:lpstr>
      <vt:lpstr>'Supplementary File 3'!_Hlk158037914</vt:lpstr>
      <vt:lpstr>'Supplementary File 3'!_Hlk158042851</vt:lpstr>
      <vt:lpstr>'Supplementary File 3'!_Hlk158118698</vt:lpstr>
      <vt:lpstr>'Supplementary File 3'!_Hlk158119052</vt:lpstr>
      <vt:lpstr>'Supplementary File 3'!_Hlk158119076</vt:lpstr>
      <vt:lpstr>'Supplementary File 3'!_Hlk158119213</vt:lpstr>
      <vt:lpstr>'Supplementary File 3'!_Hlk158119456</vt:lpstr>
      <vt:lpstr>'Supplementary File 3'!_Hlk158119583</vt:lpstr>
      <vt:lpstr>'Supplementary File 3'!_Hlk158211660</vt:lpstr>
      <vt:lpstr>'Supplementary File 3'!_Hlk158211672</vt:lpstr>
      <vt:lpstr>'Supplementary File 3'!_Hlk158211754</vt:lpstr>
      <vt:lpstr>'Supplementary File 3'!_Hlk158217409</vt:lpstr>
      <vt:lpstr>'Supplementary File 3'!_Hlk158218044</vt:lpstr>
      <vt:lpstr>'Supplementary File 3'!_Hlk158218138</vt:lpstr>
      <vt:lpstr>'Supplementary File 3'!_Hlk158218970</vt:lpstr>
      <vt:lpstr>'Supplementary File 3'!_Hlk158220190</vt:lpstr>
      <vt:lpstr>'Supplementary File 3'!_Hlk161758613</vt:lpstr>
      <vt:lpstr>'Supplementary File 3'!_Hlk161758636</vt:lpstr>
      <vt:lpstr>'Supplementary File 3'!_Hlk161758702</vt:lpstr>
      <vt:lpstr>'Supplementary File 3'!_Hlk161759037</vt:lpstr>
      <vt:lpstr>'Supplementary File 3'!_Hlk161759055</vt:lpstr>
      <vt:lpstr>'Supplementary File 3'!_Hlk161759570</vt:lpstr>
      <vt:lpstr>'Supplementary File 3'!_Hlk161759627</vt:lpstr>
      <vt:lpstr>'Supplementary File 3'!_Hlk161759644</vt:lpstr>
      <vt:lpstr>'Supplementary File 3'!_Hlk161759661</vt:lpstr>
      <vt:lpstr>'Supplementary File 3'!_Hlk161760318</vt:lpstr>
      <vt:lpstr>'Supplementary File 3'!_Hlk161760445</vt:lpstr>
      <vt:lpstr>'Supplementary File 3'!_Hlk161760496</vt:lpstr>
      <vt:lpstr>'Supplementary File 3'!_Hlk161760540</vt:lpstr>
      <vt:lpstr>'Supplementary File 3'!_Hlk161760552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Xiang</dc:creator>
  <cp:lastModifiedBy>Yifan Xiang</cp:lastModifiedBy>
  <cp:lastPrinted>2024-05-25T21:10:58Z</cp:lastPrinted>
  <dcterms:created xsi:type="dcterms:W3CDTF">2015-06-05T18:17:20Z</dcterms:created>
  <dcterms:modified xsi:type="dcterms:W3CDTF">2025-06-05T18:32:19Z</dcterms:modified>
</cp:coreProperties>
</file>