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/Users/torellf/Desktop/MANUSCRIPT/MYR/submission eLife/source data/"/>
    </mc:Choice>
  </mc:AlternateContent>
  <xr:revisionPtr revIDLastSave="0" documentId="13_ncr:1_{72AE64BD-7C05-9646-A26F-C2F0E8491418}" xr6:coauthVersionLast="47" xr6:coauthVersionMax="47" xr10:uidLastSave="{00000000-0000-0000-0000-000000000000}"/>
  <bookViews>
    <workbookView xWindow="3080" yWindow="760" windowWidth="27640" windowHeight="16740" firstSheet="1" activeTab="1" xr2:uid="{93ACA124-7090-D947-A3EB-A2C7A11760ED}"/>
  </bookViews>
  <sheets>
    <sheet name="Fig1c EXP1-3" sheetId="2" r:id="rId1"/>
    <sheet name="Fig1c - ALL for plo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2" l="1"/>
  <c r="E66" i="2"/>
  <c r="F61" i="2"/>
  <c r="E61" i="2"/>
  <c r="F56" i="2"/>
  <c r="E56" i="2"/>
  <c r="F51" i="2"/>
  <c r="E51" i="2"/>
  <c r="F46" i="2"/>
  <c r="E46" i="2"/>
  <c r="F41" i="2"/>
  <c r="E41" i="2"/>
  <c r="F36" i="2"/>
  <c r="E36" i="2"/>
  <c r="F31" i="2"/>
  <c r="E31" i="2"/>
  <c r="F26" i="2"/>
  <c r="E26" i="2"/>
  <c r="F21" i="2"/>
  <c r="E21" i="2"/>
  <c r="F16" i="2"/>
  <c r="E16" i="2"/>
  <c r="F11" i="2"/>
  <c r="E11" i="2"/>
  <c r="F6" i="2"/>
  <c r="E6" i="2"/>
  <c r="F67" i="2"/>
  <c r="E67" i="2"/>
  <c r="F62" i="2"/>
  <c r="E62" i="2"/>
  <c r="F57" i="2"/>
  <c r="E57" i="2"/>
  <c r="F52" i="2"/>
  <c r="E52" i="2"/>
  <c r="F47" i="2"/>
  <c r="E47" i="2"/>
  <c r="F42" i="2"/>
  <c r="E42" i="2"/>
  <c r="F37" i="2"/>
  <c r="E37" i="2"/>
  <c r="F32" i="2"/>
  <c r="E32" i="2"/>
  <c r="F27" i="2"/>
  <c r="E27" i="2"/>
  <c r="F22" i="2"/>
  <c r="E22" i="2"/>
  <c r="F17" i="2"/>
  <c r="E17" i="2"/>
  <c r="F12" i="2"/>
  <c r="E12" i="2"/>
  <c r="F7" i="2"/>
  <c r="E7" i="2"/>
</calcChain>
</file>

<file path=xl/sharedStrings.xml><?xml version="1.0" encoding="utf-8"?>
<sst xmlns="http://schemas.openxmlformats.org/spreadsheetml/2006/main" count="136" uniqueCount="23">
  <si>
    <t>Normalised Competition Assays</t>
  </si>
  <si>
    <t xml:space="preserve">190816 HFF Competition </t>
  </si>
  <si>
    <t>HFF</t>
  </si>
  <si>
    <t>dGRA12-mCh</t>
  </si>
  <si>
    <t>Day</t>
  </si>
  <si>
    <t>Input</t>
  </si>
  <si>
    <t>Output</t>
  </si>
  <si>
    <t>Mean Ratio</t>
  </si>
  <si>
    <t>SD</t>
  </si>
  <si>
    <t>Normalised Ratio</t>
  </si>
  <si>
    <t>Normalised SD</t>
  </si>
  <si>
    <t>dMYR1-mCh</t>
  </si>
  <si>
    <t>dMYR1-GFP</t>
  </si>
  <si>
    <t>190813 BMDM Competition</t>
  </si>
  <si>
    <t>BMDM-IFNy</t>
  </si>
  <si>
    <t>BMDM+IFNy</t>
  </si>
  <si>
    <t xml:space="preserve">190725 BMDM Competition </t>
  </si>
  <si>
    <t>BMDM - IFN-γ</t>
  </si>
  <si>
    <t>BMDM + IFN-γ</t>
  </si>
  <si>
    <t>GRA12</t>
  </si>
  <si>
    <t>EXP1</t>
  </si>
  <si>
    <t>EXP2</t>
  </si>
  <si>
    <t>MYR1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</si>
</sst>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6DB3-F678-8F45-AC89-06C8A7C4DAC9}">
  <dimension ref="A1:P67"/>
  <sheetViews>
    <sheetView workbookViewId="0">
      <selection activeCell="J27" sqref="J27"/>
    </sheetView>
  </sheetViews>
  <sheetFormatPr defaultColWidth="11" defaultRowHeight="15.95"/>
  <cols>
    <col min="1" max="1" width="37.625" customWidth="1"/>
    <col min="2" max="2" width="16.625" customWidth="1"/>
    <col min="3" max="3" width="13.625" customWidth="1"/>
    <col min="4" max="4" width="16.625" customWidth="1"/>
  </cols>
  <sheetData>
    <row r="1" spans="1:16">
      <c r="A1" t="s">
        <v>0</v>
      </c>
    </row>
    <row r="3" spans="1:16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16">
      <c r="D4" t="s">
        <v>7</v>
      </c>
      <c r="E4">
        <v>0.97105945780987746</v>
      </c>
      <c r="F4">
        <v>1.077545707631355</v>
      </c>
    </row>
    <row r="5" spans="1:16">
      <c r="D5" t="s">
        <v>8</v>
      </c>
      <c r="E5">
        <v>0</v>
      </c>
      <c r="F5">
        <v>0.11147905660552036</v>
      </c>
    </row>
    <row r="6" spans="1:16">
      <c r="D6" t="s">
        <v>9</v>
      </c>
      <c r="E6">
        <f>E4/E4</f>
        <v>1</v>
      </c>
      <c r="F6">
        <f>F4/E4</f>
        <v>1.1096598657940535</v>
      </c>
    </row>
    <row r="7" spans="1:16">
      <c r="D7" t="s">
        <v>10</v>
      </c>
      <c r="E7">
        <f>E5/0.971059</f>
        <v>0</v>
      </c>
      <c r="F7">
        <f t="shared" ref="F6:F7" si="0">F5/0.971059</f>
        <v>0.11480152761626262</v>
      </c>
    </row>
    <row r="8" spans="1:16">
      <c r="B8" t="s">
        <v>2</v>
      </c>
      <c r="C8" t="s">
        <v>11</v>
      </c>
      <c r="D8" t="s">
        <v>4</v>
      </c>
      <c r="E8" t="s">
        <v>5</v>
      </c>
      <c r="F8" t="s">
        <v>6</v>
      </c>
    </row>
    <row r="9" spans="1:16">
      <c r="D9" t="s">
        <v>7</v>
      </c>
      <c r="E9">
        <v>0.97867298578199036</v>
      </c>
      <c r="F9">
        <v>0.70065485531721661</v>
      </c>
    </row>
    <row r="10" spans="1:16">
      <c r="D10" t="s">
        <v>8</v>
      </c>
      <c r="E10">
        <v>0</v>
      </c>
      <c r="F10">
        <v>6.7812586012301307E-2</v>
      </c>
    </row>
    <row r="11" spans="1:16" ht="20.100000000000001">
      <c r="D11" t="s">
        <v>9</v>
      </c>
      <c r="E11">
        <f>E9/E9</f>
        <v>1</v>
      </c>
      <c r="F11">
        <f>F9/E9</f>
        <v>0.71592336306020687</v>
      </c>
      <c r="H11" s="5"/>
      <c r="I11" s="7"/>
      <c r="J11" s="7"/>
      <c r="K11" s="4"/>
      <c r="L11" s="7"/>
      <c r="M11" s="7"/>
      <c r="N11" s="4"/>
      <c r="O11" s="7"/>
      <c r="P11" s="7"/>
    </row>
    <row r="12" spans="1:16" ht="20.100000000000001">
      <c r="D12" t="s">
        <v>10</v>
      </c>
      <c r="E12">
        <f>E10/0.978673</f>
        <v>0</v>
      </c>
      <c r="F12">
        <f t="shared" ref="F11:F12" si="1">F10/0.978673</f>
        <v>6.9290341117310181E-2</v>
      </c>
      <c r="H12" s="5"/>
      <c r="I12" s="6"/>
      <c r="J12" s="6"/>
      <c r="K12" s="6"/>
      <c r="L12" s="6"/>
      <c r="M12" s="6"/>
      <c r="N12" s="6"/>
      <c r="O12" s="6"/>
      <c r="P12" s="6"/>
    </row>
    <row r="13" spans="1:16" ht="20.100000000000001">
      <c r="B13" t="s">
        <v>2</v>
      </c>
      <c r="C13" t="s">
        <v>12</v>
      </c>
      <c r="D13" t="s">
        <v>4</v>
      </c>
      <c r="E13" t="s">
        <v>5</v>
      </c>
      <c r="F13" t="s">
        <v>6</v>
      </c>
      <c r="H13" s="3"/>
      <c r="I13" s="1"/>
      <c r="J13" s="1"/>
      <c r="K13" s="1"/>
      <c r="L13" s="1"/>
      <c r="M13" s="1"/>
      <c r="N13" s="1"/>
      <c r="O13" s="1"/>
      <c r="P13" s="1"/>
    </row>
    <row r="14" spans="1:16" ht="20.100000000000001">
      <c r="D14" t="s">
        <v>7</v>
      </c>
      <c r="E14">
        <v>0.8342896887497826</v>
      </c>
      <c r="F14">
        <v>0.50652306202508257</v>
      </c>
      <c r="H14" s="3"/>
      <c r="I14" s="1"/>
      <c r="J14" s="1"/>
      <c r="K14" s="1"/>
      <c r="L14" s="1"/>
      <c r="M14" s="1"/>
      <c r="N14" s="1"/>
      <c r="O14" s="1"/>
      <c r="P14" s="1"/>
    </row>
    <row r="15" spans="1:16" ht="20.100000000000001">
      <c r="D15" t="s">
        <v>8</v>
      </c>
      <c r="E15">
        <v>0</v>
      </c>
      <c r="F15">
        <v>8.2503441484520473E-3</v>
      </c>
      <c r="H15" s="3"/>
      <c r="I15" s="1"/>
      <c r="J15" s="1"/>
      <c r="K15" s="1"/>
      <c r="L15" s="1"/>
      <c r="M15" s="1"/>
      <c r="N15" s="1"/>
      <c r="O15" s="1"/>
      <c r="P15" s="1"/>
    </row>
    <row r="16" spans="1:16" ht="20.100000000000001">
      <c r="D16" t="s">
        <v>9</v>
      </c>
      <c r="E16">
        <f>E14/E14</f>
        <v>1</v>
      </c>
      <c r="F16">
        <f>F14/E14</f>
        <v>0.60713091490334514</v>
      </c>
      <c r="H16" s="5"/>
      <c r="I16" s="1"/>
      <c r="J16" s="1"/>
      <c r="K16" s="1"/>
      <c r="L16" s="1"/>
      <c r="M16" s="1"/>
      <c r="N16" s="1"/>
      <c r="O16" s="1"/>
      <c r="P16" s="1"/>
    </row>
    <row r="17" spans="1:16" ht="20.100000000000001">
      <c r="D17" t="s">
        <v>10</v>
      </c>
      <c r="E17">
        <f>E15/0.83429</f>
        <v>0</v>
      </c>
      <c r="F17">
        <f t="shared" ref="F16:F17" si="2">F15/0.83429</f>
        <v>9.8890603368757234E-3</v>
      </c>
      <c r="H17" s="3"/>
      <c r="I17" s="1"/>
      <c r="J17" s="1"/>
      <c r="K17" s="1"/>
      <c r="L17" s="1"/>
      <c r="M17" s="1"/>
      <c r="N17" s="1"/>
      <c r="O17" s="1"/>
      <c r="P17" s="1"/>
    </row>
    <row r="18" spans="1:16" ht="20.100000000000001">
      <c r="A18" t="s">
        <v>13</v>
      </c>
      <c r="B18" t="s">
        <v>2</v>
      </c>
      <c r="C18" t="s">
        <v>3</v>
      </c>
      <c r="D18" t="s">
        <v>4</v>
      </c>
      <c r="E18" t="s">
        <v>5</v>
      </c>
      <c r="F18" t="s">
        <v>6</v>
      </c>
      <c r="H18" s="3"/>
      <c r="I18" s="1"/>
      <c r="J18" s="1"/>
      <c r="K18" s="1"/>
      <c r="L18" s="1"/>
      <c r="M18" s="1"/>
      <c r="N18" s="1"/>
      <c r="O18" s="1"/>
      <c r="P18" s="1"/>
    </row>
    <row r="19" spans="1:16">
      <c r="D19" t="s">
        <v>7</v>
      </c>
      <c r="E19">
        <v>1.269101393560788</v>
      </c>
      <c r="F19">
        <v>0.91627659363064706</v>
      </c>
    </row>
    <row r="20" spans="1:16">
      <c r="D20" t="s">
        <v>8</v>
      </c>
      <c r="E20">
        <v>0</v>
      </c>
      <c r="F20">
        <v>7.5827927480567117E-2</v>
      </c>
    </row>
    <row r="21" spans="1:16">
      <c r="D21" t="s">
        <v>9</v>
      </c>
      <c r="E21">
        <f>E19/E19</f>
        <v>1</v>
      </c>
      <c r="F21">
        <f>F19/E19</f>
        <v>0.72198848593160803</v>
      </c>
    </row>
    <row r="22" spans="1:16">
      <c r="D22" t="s">
        <v>10</v>
      </c>
      <c r="E22">
        <f>E20/1.269101</f>
        <v>0</v>
      </c>
      <c r="F22">
        <f>F20/1.269101</f>
        <v>5.9749324506534245E-2</v>
      </c>
    </row>
    <row r="23" spans="1:16">
      <c r="B23" t="s">
        <v>2</v>
      </c>
      <c r="C23" t="s">
        <v>11</v>
      </c>
      <c r="D23" t="s">
        <v>4</v>
      </c>
      <c r="E23" t="s">
        <v>5</v>
      </c>
      <c r="F23" t="s">
        <v>6</v>
      </c>
    </row>
    <row r="24" spans="1:16">
      <c r="D24" t="s">
        <v>7</v>
      </c>
      <c r="E24">
        <v>1.3618532296246195</v>
      </c>
      <c r="F24">
        <v>0.55589681127869373</v>
      </c>
    </row>
    <row r="25" spans="1:16">
      <c r="D25" t="s">
        <v>8</v>
      </c>
      <c r="E25">
        <v>0</v>
      </c>
      <c r="F25">
        <v>5.4906662069196012E-2</v>
      </c>
    </row>
    <row r="26" spans="1:16">
      <c r="D26" t="s">
        <v>9</v>
      </c>
      <c r="E26">
        <f>E24/E24</f>
        <v>1</v>
      </c>
      <c r="F26">
        <f>F24/E24</f>
        <v>0.40819142561487393</v>
      </c>
    </row>
    <row r="27" spans="1:16">
      <c r="D27" t="s">
        <v>10</v>
      </c>
      <c r="E27">
        <f>E25/1.361853</f>
        <v>0</v>
      </c>
      <c r="F27">
        <f>F25/1.361853</f>
        <v>4.0317612891549975E-2</v>
      </c>
    </row>
    <row r="28" spans="1:16">
      <c r="B28" t="s">
        <v>14</v>
      </c>
      <c r="C28" t="s">
        <v>3</v>
      </c>
      <c r="D28" t="s">
        <v>4</v>
      </c>
      <c r="E28" t="s">
        <v>5</v>
      </c>
      <c r="F28" t="s">
        <v>6</v>
      </c>
    </row>
    <row r="29" spans="1:16">
      <c r="D29" t="s">
        <v>7</v>
      </c>
      <c r="E29">
        <v>1.269101393560788</v>
      </c>
      <c r="F29">
        <v>1.2523885547781106</v>
      </c>
    </row>
    <row r="30" spans="1:16">
      <c r="D30" t="s">
        <v>8</v>
      </c>
      <c r="E30">
        <v>0</v>
      </c>
      <c r="F30">
        <v>0.11928735226450783</v>
      </c>
    </row>
    <row r="31" spans="1:16">
      <c r="D31" t="s">
        <v>9</v>
      </c>
      <c r="E31">
        <f>E29/E29</f>
        <v>1</v>
      </c>
      <c r="F31">
        <f>F29/E29</f>
        <v>0.98683096648740942</v>
      </c>
    </row>
    <row r="32" spans="1:16">
      <c r="D32" t="s">
        <v>10</v>
      </c>
      <c r="E32">
        <f>E30/1.269101</f>
        <v>0</v>
      </c>
      <c r="F32">
        <f>F30/1.269101</f>
        <v>9.3993584643387584E-2</v>
      </c>
    </row>
    <row r="33" spans="1:6">
      <c r="B33" t="s">
        <v>14</v>
      </c>
      <c r="C33" t="s">
        <v>11</v>
      </c>
      <c r="D33" t="s">
        <v>4</v>
      </c>
      <c r="E33" t="s">
        <v>5</v>
      </c>
      <c r="F33" t="s">
        <v>6</v>
      </c>
    </row>
    <row r="34" spans="1:6">
      <c r="D34" t="s">
        <v>7</v>
      </c>
      <c r="E34">
        <v>1.3618532296246195</v>
      </c>
      <c r="F34">
        <v>0.63507383258609995</v>
      </c>
    </row>
    <row r="35" spans="1:6">
      <c r="D35" t="s">
        <v>8</v>
      </c>
      <c r="E35">
        <v>0</v>
      </c>
      <c r="F35">
        <v>5.4260243290430145E-2</v>
      </c>
    </row>
    <row r="36" spans="1:6">
      <c r="D36" t="s">
        <v>9</v>
      </c>
      <c r="E36">
        <f>E34/E34</f>
        <v>1</v>
      </c>
      <c r="F36">
        <f>F34/E34</f>
        <v>0.46633059919471009</v>
      </c>
    </row>
    <row r="37" spans="1:6">
      <c r="D37" t="s">
        <v>10</v>
      </c>
      <c r="E37">
        <f>E35/1.361853</f>
        <v>0</v>
      </c>
      <c r="F37">
        <f>F35/1.361853</f>
        <v>3.9842951691871402E-2</v>
      </c>
    </row>
    <row r="38" spans="1:6">
      <c r="B38" t="s">
        <v>15</v>
      </c>
      <c r="C38" t="s">
        <v>3</v>
      </c>
      <c r="D38" t="s">
        <v>4</v>
      </c>
      <c r="E38" t="s">
        <v>5</v>
      </c>
      <c r="F38" t="s">
        <v>6</v>
      </c>
    </row>
    <row r="39" spans="1:6">
      <c r="D39" t="s">
        <v>7</v>
      </c>
      <c r="E39">
        <v>1.269101393560788</v>
      </c>
      <c r="F39">
        <v>0.21525001811646036</v>
      </c>
    </row>
    <row r="40" spans="1:6">
      <c r="D40" t="s">
        <v>8</v>
      </c>
      <c r="E40">
        <v>0</v>
      </c>
      <c r="F40">
        <v>0.16596604214328228</v>
      </c>
    </row>
    <row r="41" spans="1:6">
      <c r="D41" t="s">
        <v>9</v>
      </c>
      <c r="E41">
        <f>E39/E39</f>
        <v>1</v>
      </c>
      <c r="F41">
        <f>F39/E39</f>
        <v>0.1696082119274343</v>
      </c>
    </row>
    <row r="42" spans="1:6">
      <c r="D42" t="s">
        <v>10</v>
      </c>
      <c r="E42">
        <f>E40/1.269101</f>
        <v>0</v>
      </c>
      <c r="F42">
        <f>F40/1.269101</f>
        <v>0.13077449481426795</v>
      </c>
    </row>
    <row r="43" spans="1:6">
      <c r="B43" t="s">
        <v>15</v>
      </c>
      <c r="C43" t="s">
        <v>11</v>
      </c>
      <c r="D43" t="s">
        <v>4</v>
      </c>
      <c r="E43" t="s">
        <v>5</v>
      </c>
      <c r="F43" t="s">
        <v>6</v>
      </c>
    </row>
    <row r="44" spans="1:6">
      <c r="D44" t="s">
        <v>7</v>
      </c>
      <c r="E44">
        <v>1.3618532296246195</v>
      </c>
      <c r="F44">
        <v>0.59727003753116392</v>
      </c>
    </row>
    <row r="45" spans="1:6">
      <c r="D45" t="s">
        <v>8</v>
      </c>
      <c r="E45">
        <v>0</v>
      </c>
      <c r="F45">
        <v>0.12922255289064319</v>
      </c>
    </row>
    <row r="46" spans="1:6">
      <c r="D46" t="s">
        <v>9</v>
      </c>
      <c r="E46">
        <f>E44/E44</f>
        <v>1</v>
      </c>
      <c r="F46">
        <f>F44/E44</f>
        <v>0.43857151750177598</v>
      </c>
    </row>
    <row r="47" spans="1:6">
      <c r="D47" t="s">
        <v>10</v>
      </c>
      <c r="E47">
        <f>E45/1.361853</f>
        <v>0</v>
      </c>
      <c r="F47">
        <f>F45/1.361853</f>
        <v>9.4887299062852745E-2</v>
      </c>
    </row>
    <row r="48" spans="1:6">
      <c r="A48" t="s">
        <v>16</v>
      </c>
      <c r="B48" t="s">
        <v>14</v>
      </c>
      <c r="C48" t="s">
        <v>3</v>
      </c>
      <c r="D48" t="s">
        <v>4</v>
      </c>
      <c r="E48" t="s">
        <v>5</v>
      </c>
      <c r="F48" t="s">
        <v>6</v>
      </c>
    </row>
    <row r="49" spans="2:6">
      <c r="D49" t="s">
        <v>7</v>
      </c>
      <c r="E49">
        <v>1.6146788990825689</v>
      </c>
      <c r="F49">
        <v>1.2740105454137509</v>
      </c>
    </row>
    <row r="50" spans="2:6">
      <c r="D50" t="s">
        <v>8</v>
      </c>
      <c r="E50">
        <v>0</v>
      </c>
      <c r="F50">
        <v>0.25811456106711439</v>
      </c>
    </row>
    <row r="51" spans="2:6">
      <c r="D51" t="s">
        <v>9</v>
      </c>
      <c r="E51">
        <f>E49/E49</f>
        <v>1</v>
      </c>
      <c r="F51">
        <f>F49/E49</f>
        <v>0.78901789460283434</v>
      </c>
    </row>
    <row r="52" spans="2:6">
      <c r="D52" t="s">
        <v>10</v>
      </c>
      <c r="E52">
        <f>E50/1.614679</f>
        <v>0</v>
      </c>
      <c r="F52">
        <f>F50/1.614679</f>
        <v>0.15985503066994394</v>
      </c>
    </row>
    <row r="53" spans="2:6">
      <c r="B53" t="s">
        <v>15</v>
      </c>
      <c r="C53" t="s">
        <v>3</v>
      </c>
      <c r="D53" t="s">
        <v>4</v>
      </c>
      <c r="E53" t="s">
        <v>5</v>
      </c>
      <c r="F53" t="s">
        <v>6</v>
      </c>
    </row>
    <row r="54" spans="2:6">
      <c r="D54" t="s">
        <v>7</v>
      </c>
      <c r="E54">
        <v>1.6146788990825689</v>
      </c>
      <c r="F54">
        <v>0.37671912162668114</v>
      </c>
    </row>
    <row r="55" spans="2:6">
      <c r="D55" t="s">
        <v>8</v>
      </c>
      <c r="E55">
        <v>0</v>
      </c>
      <c r="F55">
        <v>0.10015995824709861</v>
      </c>
    </row>
    <row r="56" spans="2:6">
      <c r="D56" t="s">
        <v>9</v>
      </c>
      <c r="E56">
        <f>E54/E54</f>
        <v>1</v>
      </c>
      <c r="F56">
        <f>F54/E54</f>
        <v>0.23330900146197864</v>
      </c>
    </row>
    <row r="57" spans="2:6">
      <c r="D57" t="s">
        <v>10</v>
      </c>
      <c r="E57">
        <f>E55/1.614679</f>
        <v>0</v>
      </c>
      <c r="F57">
        <f>F55/1.614679</f>
        <v>6.2030879355648161E-2</v>
      </c>
    </row>
    <row r="58" spans="2:6">
      <c r="B58" t="s">
        <v>14</v>
      </c>
      <c r="C58" t="s">
        <v>11</v>
      </c>
      <c r="D58" t="s">
        <v>4</v>
      </c>
      <c r="E58" t="s">
        <v>5</v>
      </c>
      <c r="F58" t="s">
        <v>6</v>
      </c>
    </row>
    <row r="59" spans="2:6">
      <c r="D59" t="s">
        <v>7</v>
      </c>
      <c r="E59">
        <v>1.9944968553459119</v>
      </c>
      <c r="F59">
        <v>0.67427498275316644</v>
      </c>
    </row>
    <row r="60" spans="2:6">
      <c r="D60" t="s">
        <v>8</v>
      </c>
      <c r="E60">
        <v>0</v>
      </c>
      <c r="F60">
        <v>0.2669265320338321</v>
      </c>
    </row>
    <row r="61" spans="2:6">
      <c r="D61" t="s">
        <v>9</v>
      </c>
      <c r="E61">
        <f>E59/E59</f>
        <v>1</v>
      </c>
      <c r="F61">
        <f>F59/E59</f>
        <v>0.33806770912969164</v>
      </c>
    </row>
    <row r="62" spans="2:6">
      <c r="D62" t="s">
        <v>10</v>
      </c>
      <c r="E62">
        <f>E60/1.994497</f>
        <v>0</v>
      </c>
      <c r="F62">
        <f>F60/1.994497</f>
        <v>0.13383150339851707</v>
      </c>
    </row>
    <row r="63" spans="2:6">
      <c r="B63" t="s">
        <v>15</v>
      </c>
      <c r="C63" t="s">
        <v>11</v>
      </c>
      <c r="D63" t="s">
        <v>4</v>
      </c>
      <c r="E63" t="s">
        <v>5</v>
      </c>
      <c r="F63" t="s">
        <v>6</v>
      </c>
    </row>
    <row r="64" spans="2:6">
      <c r="D64" t="s">
        <v>7</v>
      </c>
      <c r="E64">
        <v>1.9944968553459119</v>
      </c>
      <c r="F64">
        <v>0.72425868084694123</v>
      </c>
    </row>
    <row r="65" spans="4:6">
      <c r="D65" t="s">
        <v>8</v>
      </c>
      <c r="E65">
        <v>0</v>
      </c>
      <c r="F65">
        <v>7.3227472192493523E-2</v>
      </c>
    </row>
    <row r="66" spans="4:6">
      <c r="D66" t="s">
        <v>9</v>
      </c>
      <c r="E66">
        <f>E64/E64</f>
        <v>1</v>
      </c>
      <c r="F66">
        <f>F64/E64</f>
        <v>0.36312851479594371</v>
      </c>
    </row>
    <row r="67" spans="4:6">
      <c r="D67" t="s">
        <v>10</v>
      </c>
      <c r="E67">
        <f>E65/1.994497</f>
        <v>0</v>
      </c>
      <c r="F67">
        <f>F65/1.994497</f>
        <v>3.6714756749442856E-2</v>
      </c>
    </row>
  </sheetData>
  <mergeCells count="3">
    <mergeCell ref="I11:J11"/>
    <mergeCell ref="L11:M11"/>
    <mergeCell ref="O1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1AEE-FA88-6443-A72C-16A373FE77C4}">
  <dimension ref="A1:O18"/>
  <sheetViews>
    <sheetView tabSelected="1" workbookViewId="0">
      <selection activeCell="D15" sqref="D15"/>
    </sheetView>
  </sheetViews>
  <sheetFormatPr defaultColWidth="10.875" defaultRowHeight="20.100000000000001"/>
  <cols>
    <col min="1" max="1" width="18.5" style="6" customWidth="1"/>
    <col min="2" max="16384" width="10.875" style="6"/>
  </cols>
  <sheetData>
    <row r="1" spans="1:15" s="5" customFormat="1">
      <c r="B1" s="7" t="s">
        <v>2</v>
      </c>
      <c r="C1" s="7"/>
      <c r="D1" s="4"/>
      <c r="E1" s="7" t="s">
        <v>17</v>
      </c>
      <c r="F1" s="7"/>
      <c r="G1" s="4"/>
      <c r="H1" s="7" t="s">
        <v>18</v>
      </c>
      <c r="I1" s="7"/>
      <c r="J1" s="7"/>
      <c r="K1" s="7"/>
      <c r="L1" s="7"/>
      <c r="M1" s="7"/>
      <c r="N1" s="7"/>
      <c r="O1" s="7"/>
    </row>
    <row r="2" spans="1:15">
      <c r="A2" s="5" t="s">
        <v>19</v>
      </c>
      <c r="B2" s="6" t="s">
        <v>20</v>
      </c>
      <c r="C2" s="6" t="s">
        <v>21</v>
      </c>
      <c r="E2" s="6" t="s">
        <v>20</v>
      </c>
      <c r="F2" s="6" t="s">
        <v>21</v>
      </c>
      <c r="H2" s="6" t="s">
        <v>20</v>
      </c>
      <c r="I2" s="6" t="s">
        <v>21</v>
      </c>
      <c r="J2" s="2"/>
      <c r="K2" s="2"/>
      <c r="L2" s="2"/>
      <c r="M2" s="2"/>
      <c r="N2" s="2"/>
      <c r="O2" s="2"/>
    </row>
    <row r="3" spans="1:15">
      <c r="A3" s="3" t="s">
        <v>5</v>
      </c>
      <c r="B3" s="1">
        <v>1</v>
      </c>
      <c r="C3" s="1">
        <v>1</v>
      </c>
      <c r="D3" s="1"/>
      <c r="E3" s="1">
        <v>1</v>
      </c>
      <c r="F3" s="1">
        <v>1</v>
      </c>
      <c r="G3" s="1"/>
      <c r="H3" s="1">
        <v>1</v>
      </c>
      <c r="I3" s="1">
        <v>1</v>
      </c>
      <c r="J3" s="1"/>
      <c r="K3" s="1"/>
      <c r="L3" s="1"/>
      <c r="M3" s="1"/>
      <c r="N3" s="1"/>
      <c r="O3" s="1"/>
    </row>
    <row r="4" spans="1:15">
      <c r="A4" s="3" t="s">
        <v>6</v>
      </c>
      <c r="B4" s="1">
        <v>1.1096600000000001</v>
      </c>
      <c r="C4" s="1">
        <v>0.72198899999999999</v>
      </c>
      <c r="D4" s="1"/>
      <c r="E4" s="1">
        <v>0.98683100000000001</v>
      </c>
      <c r="F4" s="1">
        <v>0.789018</v>
      </c>
      <c r="G4" s="1"/>
      <c r="H4" s="1">
        <v>0.16960800000000001</v>
      </c>
      <c r="I4" s="1">
        <v>0.23330899999999999</v>
      </c>
      <c r="J4" s="1"/>
      <c r="K4" s="1"/>
      <c r="L4" s="1"/>
      <c r="M4" s="1"/>
      <c r="N4" s="1"/>
      <c r="O4" s="1"/>
    </row>
    <row r="5" spans="1:1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5" t="s">
        <v>22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3" t="s">
        <v>5</v>
      </c>
      <c r="B7" s="1">
        <v>1</v>
      </c>
      <c r="C7" s="1">
        <v>1</v>
      </c>
      <c r="D7" s="1"/>
      <c r="E7" s="1">
        <v>1</v>
      </c>
      <c r="F7" s="1">
        <v>1</v>
      </c>
      <c r="G7" s="1"/>
      <c r="H7" s="1">
        <v>1</v>
      </c>
      <c r="I7" s="1">
        <v>1</v>
      </c>
    </row>
    <row r="8" spans="1:15">
      <c r="A8" s="3" t="s">
        <v>6</v>
      </c>
      <c r="B8" s="1">
        <v>0.71592299999999998</v>
      </c>
      <c r="C8" s="1">
        <v>0.40819100000000003</v>
      </c>
      <c r="D8" s="1"/>
      <c r="E8" s="1">
        <v>0.466331</v>
      </c>
      <c r="F8" s="1">
        <v>0.33806799999999998</v>
      </c>
      <c r="G8" s="1"/>
      <c r="H8" s="1">
        <v>0.43857200000000002</v>
      </c>
      <c r="I8" s="1">
        <v>0.36312800000000001</v>
      </c>
    </row>
    <row r="9" spans="1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</sheetData>
  <mergeCells count="6">
    <mergeCell ref="N1:O1"/>
    <mergeCell ref="B1:C1"/>
    <mergeCell ref="E1:F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Torelli</dc:creator>
  <cp:keywords/>
  <dc:description/>
  <cp:lastModifiedBy>Francesca Torelli</cp:lastModifiedBy>
  <cp:revision/>
  <dcterms:created xsi:type="dcterms:W3CDTF">2024-11-11T18:32:28Z</dcterms:created>
  <dcterms:modified xsi:type="dcterms:W3CDTF">2024-11-20T14:04:44Z</dcterms:modified>
  <cp:category/>
  <cp:contentStatus/>
</cp:coreProperties>
</file>