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rian\Desktop\"/>
    </mc:Choice>
  </mc:AlternateContent>
  <xr:revisionPtr revIDLastSave="0" documentId="13_ncr:1_{F160010E-C9F9-4DD2-AB8B-FAFFFFE75753}" xr6:coauthVersionLast="36" xr6:coauthVersionMax="36" xr10:uidLastSave="{00000000-0000-0000-0000-000000000000}"/>
  <bookViews>
    <workbookView xWindow="0" yWindow="0" windowWidth="21840" windowHeight="8246" xr2:uid="{BFF1FC33-8E4F-4B8E-9B70-1AA5456D567B}"/>
  </bookViews>
  <sheets>
    <sheet name="Densitometric data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" i="1" l="1"/>
  <c r="I6" i="1" s="1"/>
  <c r="H4" i="1"/>
  <c r="I4" i="1" s="1"/>
  <c r="G5" i="1"/>
  <c r="H5" i="1" s="1"/>
  <c r="I5" i="1" s="1"/>
  <c r="G6" i="1"/>
  <c r="G13" i="1"/>
  <c r="H13" i="1" s="1"/>
  <c r="I13" i="1" s="1"/>
  <c r="G4" i="1"/>
  <c r="F5" i="1"/>
  <c r="F6" i="1"/>
  <c r="F7" i="1"/>
  <c r="G7" i="1" s="1"/>
  <c r="H7" i="1" s="1"/>
  <c r="I7" i="1" s="1"/>
  <c r="F8" i="1"/>
  <c r="G8" i="1" s="1"/>
  <c r="H8" i="1" s="1"/>
  <c r="I8" i="1" s="1"/>
  <c r="F9" i="1"/>
  <c r="G9" i="1" s="1"/>
  <c r="H9" i="1" s="1"/>
  <c r="I9" i="1" s="1"/>
  <c r="F10" i="1"/>
  <c r="G10" i="1" s="1"/>
  <c r="H10" i="1" s="1"/>
  <c r="I10" i="1" s="1"/>
  <c r="F11" i="1"/>
  <c r="G11" i="1" s="1"/>
  <c r="H11" i="1" s="1"/>
  <c r="I11" i="1" s="1"/>
  <c r="F12" i="1"/>
  <c r="G12" i="1" s="1"/>
  <c r="H12" i="1" s="1"/>
  <c r="I12" i="1" s="1"/>
  <c r="F13" i="1"/>
  <c r="F4" i="1"/>
  <c r="E5" i="1"/>
  <c r="E6" i="1"/>
  <c r="E7" i="1"/>
  <c r="E8" i="1"/>
  <c r="E9" i="1"/>
  <c r="E10" i="1"/>
  <c r="E11" i="1"/>
  <c r="E12" i="1"/>
  <c r="E13" i="1"/>
  <c r="E4" i="1"/>
</calcChain>
</file>

<file path=xl/sharedStrings.xml><?xml version="1.0" encoding="utf-8"?>
<sst xmlns="http://schemas.openxmlformats.org/spreadsheetml/2006/main" count="14" uniqueCount="14">
  <si>
    <t>fmol assembled AB per µl</t>
  </si>
  <si>
    <t>mg Antibody per liter medium</t>
  </si>
  <si>
    <t>Day</t>
  </si>
  <si>
    <t>LC-Strep</t>
  </si>
  <si>
    <t>HC-Strep</t>
  </si>
  <si>
    <t>n.d.</t>
  </si>
  <si>
    <t>signal ratio [aHER2/Ref]</t>
  </si>
  <si>
    <t>fmol aHER2 subunits on gel</t>
  </si>
  <si>
    <t>fmol aHER2 subunits per µl medium</t>
  </si>
  <si>
    <t>Ref (300 fmol)</t>
  </si>
  <si>
    <t>adjusted for reference quantities (300 fmol)</t>
  </si>
  <si>
    <t>adjusted for loading volume (2.5 µl)</t>
  </si>
  <si>
    <t>adjusted for number of AB chains (4)</t>
  </si>
  <si>
    <t>adjusted for molecular weight (160000 g/mol)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</si>
</sst>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20" fontId="0" fillId="0" borderId="0" xfId="0" applyNumberFormat="1"/>
    <xf numFmtId="2" fontId="0" fillId="0" borderId="0" xfId="0" applyNumberFormat="1"/>
    <xf numFmtId="1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73829F-2F7B-4287-8ACC-53AED825470E}">
  <dimension ref="A2:O17"/>
  <sheetViews>
    <sheetView tabSelected="1" workbookViewId="0">
      <selection activeCell="H2" sqref="H2"/>
    </sheetView>
  </sheetViews>
  <sheetFormatPr defaultRowHeight="14.6" x14ac:dyDescent="0.4"/>
  <cols>
    <col min="1" max="1" width="17.61328125" customWidth="1"/>
    <col min="2" max="3" width="8.3046875" customWidth="1"/>
    <col min="4" max="4" width="12.921875" customWidth="1"/>
    <col min="5" max="5" width="21.921875" customWidth="1"/>
    <col min="6" max="6" width="23.3828125" customWidth="1"/>
    <col min="7" max="7" width="30.07421875" customWidth="1"/>
    <col min="8" max="8" width="21.69140625" customWidth="1"/>
    <col min="9" max="9" width="25.69140625" customWidth="1"/>
    <col min="10" max="10" width="8.3046875" customWidth="1"/>
    <col min="11" max="11" width="21.61328125" customWidth="1"/>
    <col min="12" max="12" width="8.3046875" customWidth="1"/>
    <col min="13" max="13" width="11.4609375" customWidth="1"/>
    <col min="14" max="14" width="8.3046875" customWidth="1"/>
    <col min="15" max="15" width="16.84375" customWidth="1"/>
    <col min="20" max="20" width="25.3828125" customWidth="1"/>
  </cols>
  <sheetData>
    <row r="2" spans="1:15" x14ac:dyDescent="0.4">
      <c r="A2" t="s">
        <v>2</v>
      </c>
      <c r="B2" t="s">
        <v>3</v>
      </c>
      <c r="C2" t="s">
        <v>4</v>
      </c>
      <c r="D2" t="s">
        <v>9</v>
      </c>
      <c r="E2" t="s">
        <v>6</v>
      </c>
      <c r="F2" t="s">
        <v>7</v>
      </c>
      <c r="G2" t="s">
        <v>8</v>
      </c>
      <c r="H2" t="s">
        <v>0</v>
      </c>
      <c r="I2" t="s">
        <v>1</v>
      </c>
    </row>
    <row r="3" spans="1:15" x14ac:dyDescent="0.4">
      <c r="A3">
        <v>0</v>
      </c>
      <c r="B3">
        <v>4.25</v>
      </c>
      <c r="C3">
        <v>7.15</v>
      </c>
      <c r="D3" t="s">
        <v>5</v>
      </c>
      <c r="N3" s="4"/>
    </row>
    <row r="4" spans="1:15" x14ac:dyDescent="0.4">
      <c r="A4">
        <v>1</v>
      </c>
      <c r="B4">
        <v>27.5</v>
      </c>
      <c r="C4">
        <v>44.7</v>
      </c>
      <c r="D4">
        <v>1140</v>
      </c>
      <c r="E4" s="2">
        <f>SUM(B4:C4)/D4</f>
        <v>6.3333333333333339E-2</v>
      </c>
      <c r="F4" s="3">
        <f>E4*300</f>
        <v>19</v>
      </c>
      <c r="G4" s="3">
        <f>F4/2.5</f>
        <v>7.6</v>
      </c>
      <c r="H4" s="3">
        <f>G4/4</f>
        <v>1.9</v>
      </c>
      <c r="I4" s="4">
        <f>H4*0.16</f>
        <v>0.30399999999999999</v>
      </c>
      <c r="N4" s="4"/>
    </row>
    <row r="5" spans="1:15" x14ac:dyDescent="0.4">
      <c r="A5">
        <v>2</v>
      </c>
      <c r="B5">
        <v>29.9</v>
      </c>
      <c r="C5">
        <v>59.6</v>
      </c>
      <c r="D5">
        <v>403</v>
      </c>
      <c r="E5" s="2">
        <f>SUM(B5:C5)/D5</f>
        <v>0.22208436724565755</v>
      </c>
      <c r="F5" s="3">
        <f>E5*300</f>
        <v>66.625310173697272</v>
      </c>
      <c r="G5" s="3">
        <f>F5/2.5</f>
        <v>26.65012406947891</v>
      </c>
      <c r="H5" s="3">
        <f>G5/4</f>
        <v>6.6625310173697274</v>
      </c>
      <c r="I5" s="4">
        <f>H5*0.16</f>
        <v>1.0660049627791564</v>
      </c>
      <c r="N5" s="4"/>
    </row>
    <row r="6" spans="1:15" x14ac:dyDescent="0.4">
      <c r="A6">
        <v>3</v>
      </c>
      <c r="B6">
        <v>23.6</v>
      </c>
      <c r="C6">
        <v>54.7</v>
      </c>
      <c r="D6">
        <v>384</v>
      </c>
      <c r="E6" s="2">
        <f>SUM(B6:C6)/D6</f>
        <v>0.20390625000000004</v>
      </c>
      <c r="F6" s="3">
        <f>E6*300</f>
        <v>61.171875000000014</v>
      </c>
      <c r="G6" s="3">
        <f>F6/2.5</f>
        <v>24.468750000000007</v>
      </c>
      <c r="H6" s="3">
        <f>G6/4</f>
        <v>6.1171875000000018</v>
      </c>
      <c r="I6" s="4">
        <f>H6*0.16</f>
        <v>0.97875000000000034</v>
      </c>
      <c r="N6" s="4"/>
    </row>
    <row r="7" spans="1:15" x14ac:dyDescent="0.4">
      <c r="A7">
        <v>4</v>
      </c>
      <c r="B7">
        <v>29.6</v>
      </c>
      <c r="C7">
        <v>70.599999999999994</v>
      </c>
      <c r="D7">
        <v>342</v>
      </c>
      <c r="E7" s="2">
        <f>SUM(B7:C7)/D7</f>
        <v>0.29298245614035084</v>
      </c>
      <c r="F7" s="3">
        <f>E7*300</f>
        <v>87.89473684210526</v>
      </c>
      <c r="G7" s="3">
        <f>F7/2.5</f>
        <v>35.157894736842103</v>
      </c>
      <c r="H7" s="3">
        <f>G7/4</f>
        <v>8.7894736842105257</v>
      </c>
      <c r="I7" s="4">
        <f>H7*0.16</f>
        <v>1.4063157894736842</v>
      </c>
      <c r="N7" s="4"/>
    </row>
    <row r="8" spans="1:15" x14ac:dyDescent="0.4">
      <c r="A8">
        <v>5</v>
      </c>
      <c r="B8">
        <v>29</v>
      </c>
      <c r="C8">
        <v>75.8</v>
      </c>
      <c r="D8">
        <v>249</v>
      </c>
      <c r="E8" s="2">
        <f>SUM(B8:C8)/D8</f>
        <v>0.42088353413654617</v>
      </c>
      <c r="F8" s="3">
        <f>E8*300</f>
        <v>126.26506024096385</v>
      </c>
      <c r="G8" s="3">
        <f>F8/2.5</f>
        <v>50.506024096385538</v>
      </c>
      <c r="H8" s="3">
        <f>G8/4</f>
        <v>12.626506024096384</v>
      </c>
      <c r="I8" s="4">
        <f>H8*0.16</f>
        <v>2.0202409638554215</v>
      </c>
      <c r="N8" s="4"/>
    </row>
    <row r="9" spans="1:15" x14ac:dyDescent="0.4">
      <c r="A9">
        <v>6</v>
      </c>
      <c r="B9">
        <v>30.6</v>
      </c>
      <c r="C9">
        <v>81.2</v>
      </c>
      <c r="D9">
        <v>198</v>
      </c>
      <c r="E9" s="2">
        <f>SUM(B9:C9)/D9</f>
        <v>0.56464646464646473</v>
      </c>
      <c r="F9" s="3">
        <f>E9*300</f>
        <v>169.39393939393941</v>
      </c>
      <c r="G9" s="3">
        <f>F9/2.5</f>
        <v>67.757575757575765</v>
      </c>
      <c r="H9" s="3">
        <f>G9/4</f>
        <v>16.939393939393941</v>
      </c>
      <c r="I9" s="4">
        <f>H9*0.16</f>
        <v>2.7103030303030304</v>
      </c>
      <c r="N9" s="4"/>
    </row>
    <row r="10" spans="1:15" x14ac:dyDescent="0.4">
      <c r="A10">
        <v>7</v>
      </c>
      <c r="B10">
        <v>40.4</v>
      </c>
      <c r="C10">
        <v>79.2</v>
      </c>
      <c r="D10">
        <v>259</v>
      </c>
      <c r="E10" s="2">
        <f>SUM(B10:C10)/D10</f>
        <v>0.46177606177606173</v>
      </c>
      <c r="F10" s="3">
        <f>E10*300</f>
        <v>138.53281853281851</v>
      </c>
      <c r="G10" s="3">
        <f>F10/2.5</f>
        <v>55.413127413127405</v>
      </c>
      <c r="H10" s="3">
        <f>G10/4</f>
        <v>13.853281853281851</v>
      </c>
      <c r="I10" s="4">
        <f>H10*0.16</f>
        <v>2.2165250965250962</v>
      </c>
      <c r="N10" s="4"/>
    </row>
    <row r="11" spans="1:15" x14ac:dyDescent="0.4">
      <c r="A11">
        <v>8</v>
      </c>
      <c r="B11">
        <v>45.8</v>
      </c>
      <c r="C11">
        <v>84.7</v>
      </c>
      <c r="D11">
        <v>284</v>
      </c>
      <c r="E11" s="2">
        <f>SUM(B11:C11)/D11</f>
        <v>0.45950704225352113</v>
      </c>
      <c r="F11" s="3">
        <f>E11*300</f>
        <v>137.85211267605635</v>
      </c>
      <c r="G11" s="3">
        <f>F11/2.5</f>
        <v>55.140845070422543</v>
      </c>
      <c r="H11" s="3">
        <f>G11/4</f>
        <v>13.785211267605636</v>
      </c>
      <c r="I11" s="4">
        <f>H11*0.16</f>
        <v>2.2056338028169016</v>
      </c>
      <c r="N11" s="4"/>
    </row>
    <row r="12" spans="1:15" x14ac:dyDescent="0.4">
      <c r="A12">
        <v>9</v>
      </c>
      <c r="B12">
        <v>52.9</v>
      </c>
      <c r="C12">
        <v>92</v>
      </c>
      <c r="D12">
        <v>305</v>
      </c>
      <c r="E12" s="2">
        <f>SUM(B12:C12)/D12</f>
        <v>0.4750819672131148</v>
      </c>
      <c r="F12" s="3">
        <f>E12*300</f>
        <v>142.52459016393445</v>
      </c>
      <c r="G12" s="3">
        <f>F12/2.5</f>
        <v>57.009836065573779</v>
      </c>
      <c r="H12" s="3">
        <f>G12/4</f>
        <v>14.252459016393445</v>
      </c>
      <c r="I12" s="4">
        <f>H12*0.16</f>
        <v>2.2803934426229513</v>
      </c>
      <c r="N12" s="4"/>
    </row>
    <row r="13" spans="1:15" x14ac:dyDescent="0.4">
      <c r="A13">
        <v>10</v>
      </c>
      <c r="B13">
        <v>50.6</v>
      </c>
      <c r="C13">
        <v>78.099999999999994</v>
      </c>
      <c r="D13">
        <v>343</v>
      </c>
      <c r="E13" s="2">
        <f>SUM(B13:C13)/D13</f>
        <v>0.37521865889212824</v>
      </c>
      <c r="F13" s="3">
        <f>E13*300</f>
        <v>112.56559766763847</v>
      </c>
      <c r="G13" s="3">
        <f>F13/2.5</f>
        <v>45.026239067055386</v>
      </c>
      <c r="H13" s="3">
        <f>G13/4</f>
        <v>11.256559766763846</v>
      </c>
      <c r="I13" s="4">
        <f>H13*0.16</f>
        <v>1.8010495626822154</v>
      </c>
      <c r="N13" s="4"/>
    </row>
    <row r="14" spans="1:15" x14ac:dyDescent="0.4">
      <c r="E14" s="2"/>
      <c r="F14" s="2"/>
      <c r="G14" s="3"/>
      <c r="H14" s="3"/>
      <c r="I14" s="3"/>
      <c r="J14" s="4"/>
      <c r="K14" s="2"/>
      <c r="L14" s="3"/>
      <c r="M14" s="3"/>
      <c r="N14" s="3"/>
      <c r="O14" s="4"/>
    </row>
    <row r="15" spans="1:15" x14ac:dyDescent="0.4">
      <c r="A15" s="1"/>
      <c r="E15" s="2"/>
      <c r="F15" s="2" t="s">
        <v>10</v>
      </c>
      <c r="G15" s="3" t="s">
        <v>11</v>
      </c>
      <c r="H15" s="3" t="s">
        <v>12</v>
      </c>
      <c r="I15" s="3" t="s">
        <v>13</v>
      </c>
      <c r="J15" s="4"/>
      <c r="L15" s="3"/>
      <c r="M15" s="3"/>
    </row>
    <row r="16" spans="1:15" x14ac:dyDescent="0.4">
      <c r="O16" s="2"/>
    </row>
    <row r="17" spans="10:10" x14ac:dyDescent="0.4">
      <c r="J17" s="4"/>
    </row>
  </sheetData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Densitometric 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</dc:creator>
  <cp:lastModifiedBy>Adrian</cp:lastModifiedBy>
  <dcterms:created xsi:type="dcterms:W3CDTF">2024-05-13T10:53:42Z</dcterms:created>
  <dcterms:modified xsi:type="dcterms:W3CDTF">2024-06-26T14:08:21Z</dcterms:modified>
</cp:coreProperties>
</file>