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D:\paper\EEN1 in inhibitory synapses\final figures, eLife\review\VOR\Source data\250908 cx\250908 cx\"/>
    </mc:Choice>
  </mc:AlternateContent>
  <xr:revisionPtr revIDLastSave="0" documentId="13_ncr:1_{AF68AE66-30BC-4989-9B03-5DF36CBBBA5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Fig 4J-soma" sheetId="1" r:id="rId1"/>
    <sheet name="Fig 4J-dendrite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7" i="3" l="1"/>
  <c r="C95" i="3"/>
  <c r="C91" i="3"/>
  <c r="C88" i="3"/>
  <c r="S84" i="3"/>
  <c r="C83" i="3"/>
  <c r="S81" i="3"/>
  <c r="C81" i="3"/>
  <c r="S77" i="3"/>
  <c r="C76" i="3"/>
  <c r="S74" i="3"/>
  <c r="C73" i="3"/>
  <c r="S72" i="3"/>
  <c r="S69" i="3"/>
  <c r="S67" i="3"/>
  <c r="C66" i="3"/>
  <c r="S65" i="3"/>
  <c r="C64" i="3"/>
  <c r="S62" i="3"/>
  <c r="C62" i="3"/>
  <c r="G60" i="3"/>
  <c r="C60" i="3"/>
  <c r="S58" i="3"/>
  <c r="C58" i="3"/>
  <c r="S53" i="3"/>
  <c r="C53" i="3"/>
  <c r="C47" i="3"/>
  <c r="G45" i="3"/>
  <c r="C45" i="3"/>
  <c r="AC41" i="3"/>
  <c r="Z41" i="3"/>
  <c r="AJ40" i="3"/>
  <c r="AC40" i="3"/>
  <c r="AJ39" i="3"/>
  <c r="AC39" i="3"/>
  <c r="C39" i="3"/>
  <c r="AJ38" i="3"/>
  <c r="AI38" i="3"/>
  <c r="AF38" i="3"/>
  <c r="AD38" i="3"/>
  <c r="AC38" i="3"/>
  <c r="G38" i="3"/>
  <c r="AJ37" i="3"/>
  <c r="AI37" i="3"/>
  <c r="AD37" i="3"/>
  <c r="AC37" i="3"/>
  <c r="S37" i="3"/>
  <c r="C37" i="3"/>
  <c r="AJ36" i="3"/>
  <c r="AI36" i="3"/>
  <c r="AD36" i="3"/>
  <c r="AC36" i="3"/>
  <c r="K36" i="3"/>
  <c r="G36" i="3"/>
  <c r="AJ35" i="3"/>
  <c r="AI35" i="3"/>
  <c r="AD35" i="3"/>
  <c r="AC35" i="3"/>
  <c r="AJ34" i="3"/>
  <c r="AI34" i="3"/>
  <c r="AD34" i="3"/>
  <c r="AC34" i="3"/>
  <c r="K34" i="3"/>
  <c r="C34" i="3"/>
  <c r="AJ33" i="3"/>
  <c r="AI33" i="3"/>
  <c r="AD33" i="3"/>
  <c r="AC33" i="3"/>
  <c r="G33" i="3"/>
  <c r="AJ32" i="3"/>
  <c r="AI32" i="3"/>
  <c r="AD32" i="3"/>
  <c r="AC32" i="3"/>
  <c r="S32" i="3"/>
  <c r="C32" i="3"/>
  <c r="AJ31" i="3"/>
  <c r="AI31" i="3"/>
  <c r="AD31" i="3"/>
  <c r="AC31" i="3"/>
  <c r="G31" i="3"/>
  <c r="AJ30" i="3"/>
  <c r="AI30" i="3"/>
  <c r="AD30" i="3"/>
  <c r="AC30" i="3"/>
  <c r="K30" i="3"/>
  <c r="AJ29" i="3"/>
  <c r="AI29" i="3"/>
  <c r="AD29" i="3"/>
  <c r="AC29" i="3"/>
  <c r="S29" i="3"/>
  <c r="AJ28" i="3"/>
  <c r="AI28" i="3"/>
  <c r="AD28" i="3"/>
  <c r="AC28" i="3"/>
  <c r="AJ27" i="3"/>
  <c r="AI27" i="3"/>
  <c r="AD27" i="3"/>
  <c r="AC27" i="3"/>
  <c r="C27" i="3"/>
  <c r="AJ26" i="3"/>
  <c r="AI26" i="3"/>
  <c r="AD26" i="3"/>
  <c r="AC26" i="3"/>
  <c r="K26" i="3"/>
  <c r="G26" i="3"/>
  <c r="AJ25" i="3"/>
  <c r="AI25" i="3"/>
  <c r="AD25" i="3"/>
  <c r="AC25" i="3"/>
  <c r="S25" i="3"/>
  <c r="AJ24" i="3"/>
  <c r="AI24" i="3"/>
  <c r="AD24" i="3"/>
  <c r="AC24" i="3"/>
  <c r="AJ23" i="3"/>
  <c r="AI23" i="3"/>
  <c r="AD23" i="3"/>
  <c r="AC23" i="3"/>
  <c r="K23" i="3"/>
  <c r="C23" i="3"/>
  <c r="AJ22" i="3"/>
  <c r="AI22" i="3"/>
  <c r="AD22" i="3"/>
  <c r="AC22" i="3"/>
  <c r="S22" i="3"/>
  <c r="G22" i="3"/>
  <c r="F22" i="3"/>
  <c r="AJ21" i="3"/>
  <c r="AI21" i="3"/>
  <c r="AD21" i="3"/>
  <c r="AC21" i="3"/>
  <c r="F21" i="3"/>
  <c r="AJ20" i="3"/>
  <c r="AI20" i="3"/>
  <c r="AD20" i="3"/>
  <c r="AC20" i="3"/>
  <c r="F20" i="3"/>
  <c r="AJ19" i="3"/>
  <c r="AI19" i="3"/>
  <c r="AD19" i="3"/>
  <c r="AC19" i="3"/>
  <c r="K19" i="3"/>
  <c r="F19" i="3"/>
  <c r="C19" i="3"/>
  <c r="AJ18" i="3"/>
  <c r="AI18" i="3"/>
  <c r="AD18" i="3"/>
  <c r="AC18" i="3"/>
  <c r="AJ17" i="3"/>
  <c r="AI17" i="3"/>
  <c r="AD17" i="3"/>
  <c r="AC17" i="3"/>
  <c r="S17" i="3"/>
  <c r="C17" i="3"/>
  <c r="AJ16" i="3"/>
  <c r="AI16" i="3"/>
  <c r="AD16" i="3"/>
  <c r="AC16" i="3"/>
  <c r="K16" i="3"/>
  <c r="AJ15" i="3"/>
  <c r="AI15" i="3"/>
  <c r="AD15" i="3"/>
  <c r="AC15" i="3"/>
  <c r="C15" i="3"/>
  <c r="AJ14" i="3"/>
  <c r="AI14" i="3"/>
  <c r="AD14" i="3"/>
  <c r="AC14" i="3"/>
  <c r="S14" i="3"/>
  <c r="AJ13" i="3"/>
  <c r="AI13" i="3"/>
  <c r="AD13" i="3"/>
  <c r="AC13" i="3"/>
  <c r="AJ12" i="3"/>
  <c r="AI12" i="3"/>
  <c r="AD12" i="3"/>
  <c r="AC12" i="3"/>
  <c r="S12" i="3"/>
  <c r="K12" i="3"/>
  <c r="C12" i="3"/>
  <c r="AJ11" i="3"/>
  <c r="AI11" i="3"/>
  <c r="AD11" i="3"/>
  <c r="AC11" i="3"/>
  <c r="AJ10" i="3"/>
  <c r="AI10" i="3"/>
  <c r="AD10" i="3"/>
  <c r="AC10" i="3"/>
  <c r="AJ9" i="3"/>
  <c r="AI9" i="3"/>
  <c r="AD9" i="3"/>
  <c r="AC9" i="3"/>
  <c r="S9" i="3"/>
  <c r="K9" i="3"/>
  <c r="F9" i="3"/>
  <c r="C9" i="3"/>
  <c r="AJ8" i="3"/>
  <c r="AI8" i="3"/>
  <c r="AD8" i="3"/>
  <c r="AC8" i="3"/>
  <c r="F8" i="3"/>
  <c r="AJ7" i="3"/>
  <c r="AI7" i="3"/>
  <c r="AD7" i="3"/>
  <c r="AC7" i="3"/>
  <c r="Z7" i="3"/>
  <c r="S7" i="3"/>
  <c r="K7" i="3"/>
  <c r="F7" i="3"/>
  <c r="AJ6" i="3"/>
  <c r="AI6" i="3"/>
  <c r="AD6" i="3"/>
  <c r="AC6" i="3"/>
  <c r="F6" i="3"/>
  <c r="C6" i="3"/>
  <c r="AJ5" i="3"/>
  <c r="AI5" i="3"/>
  <c r="AD5" i="3"/>
  <c r="AC5" i="3"/>
  <c r="F5" i="3"/>
  <c r="AJ4" i="3"/>
  <c r="AI4" i="3"/>
  <c r="AD4" i="3"/>
  <c r="AC4" i="3"/>
  <c r="S4" i="3"/>
  <c r="K4" i="3"/>
  <c r="F4" i="3"/>
  <c r="F3" i="3"/>
  <c r="AG43" i="1"/>
  <c r="AE43" i="1"/>
  <c r="AK42" i="1"/>
  <c r="AG42" i="1"/>
  <c r="AK41" i="1"/>
  <c r="AG41" i="1"/>
  <c r="AK40" i="1"/>
  <c r="AG40" i="1"/>
  <c r="AK39" i="1"/>
  <c r="AG39" i="1"/>
  <c r="AA39" i="1"/>
  <c r="AK38" i="1"/>
  <c r="AG38" i="1"/>
  <c r="AA38" i="1"/>
  <c r="AK37" i="1"/>
  <c r="AG37" i="1"/>
  <c r="AA37" i="1"/>
  <c r="Z37" i="1"/>
  <c r="W37" i="1"/>
  <c r="AK36" i="1"/>
  <c r="AG36" i="1"/>
  <c r="AA36" i="1"/>
  <c r="Z36" i="1"/>
  <c r="AK35" i="1"/>
  <c r="AG35" i="1"/>
  <c r="AA35" i="1"/>
  <c r="Z35" i="1"/>
  <c r="F35" i="1"/>
  <c r="E35" i="1"/>
  <c r="AK34" i="1"/>
  <c r="AG34" i="1"/>
  <c r="AA34" i="1"/>
  <c r="Z34" i="1"/>
  <c r="F34" i="1"/>
  <c r="E34" i="1"/>
  <c r="AK33" i="1"/>
  <c r="AG33" i="1"/>
  <c r="AA33" i="1"/>
  <c r="Z33" i="1"/>
  <c r="F33" i="1"/>
  <c r="E33" i="1"/>
  <c r="AK32" i="1"/>
  <c r="AG32" i="1"/>
  <c r="AA32" i="1"/>
  <c r="Z32" i="1"/>
  <c r="F32" i="1"/>
  <c r="E32" i="1"/>
  <c r="AA31" i="1"/>
  <c r="Z31" i="1"/>
  <c r="T31" i="1"/>
  <c r="S31" i="1"/>
  <c r="M31" i="1"/>
  <c r="L31" i="1"/>
  <c r="F31" i="1"/>
  <c r="E31" i="1"/>
  <c r="AK30" i="1"/>
  <c r="AE30" i="1"/>
  <c r="AA30" i="1"/>
  <c r="Z30" i="1"/>
  <c r="T30" i="1"/>
  <c r="S30" i="1"/>
  <c r="M30" i="1"/>
  <c r="L30" i="1"/>
  <c r="F30" i="1"/>
  <c r="E30" i="1"/>
  <c r="AK29" i="1"/>
  <c r="AG29" i="1"/>
  <c r="AA29" i="1"/>
  <c r="Z29" i="1"/>
  <c r="T29" i="1"/>
  <c r="S29" i="1"/>
  <c r="M29" i="1"/>
  <c r="L29" i="1"/>
  <c r="F29" i="1"/>
  <c r="E29" i="1"/>
  <c r="AK28" i="1"/>
  <c r="AG28" i="1"/>
  <c r="AA28" i="1"/>
  <c r="Z28" i="1"/>
  <c r="T28" i="1"/>
  <c r="S28" i="1"/>
  <c r="M28" i="1"/>
  <c r="L28" i="1"/>
  <c r="F28" i="1"/>
  <c r="E28" i="1"/>
  <c r="AK27" i="1"/>
  <c r="AG27" i="1"/>
  <c r="AA27" i="1"/>
  <c r="Z27" i="1"/>
  <c r="T27" i="1"/>
  <c r="S27" i="1"/>
  <c r="M27" i="1"/>
  <c r="L27" i="1"/>
  <c r="F27" i="1"/>
  <c r="E27" i="1"/>
  <c r="AK26" i="1"/>
  <c r="AG26" i="1"/>
  <c r="AA26" i="1"/>
  <c r="Z26" i="1"/>
  <c r="T26" i="1"/>
  <c r="S26" i="1"/>
  <c r="M26" i="1"/>
  <c r="L26" i="1"/>
  <c r="F26" i="1"/>
  <c r="E26" i="1"/>
  <c r="AK25" i="1"/>
  <c r="AG25" i="1"/>
  <c r="AA25" i="1"/>
  <c r="Z25" i="1"/>
  <c r="T25" i="1"/>
  <c r="S25" i="1"/>
  <c r="M25" i="1"/>
  <c r="L25" i="1"/>
  <c r="F25" i="1"/>
  <c r="E25" i="1"/>
  <c r="AK24" i="1"/>
  <c r="AG24" i="1"/>
  <c r="AA24" i="1"/>
  <c r="Z24" i="1"/>
  <c r="T24" i="1"/>
  <c r="S24" i="1"/>
  <c r="M24" i="1"/>
  <c r="L24" i="1"/>
  <c r="F24" i="1"/>
  <c r="E24" i="1"/>
  <c r="AK23" i="1"/>
  <c r="AG23" i="1"/>
  <c r="AA23" i="1"/>
  <c r="Z23" i="1"/>
  <c r="T23" i="1"/>
  <c r="S23" i="1"/>
  <c r="M23" i="1"/>
  <c r="L23" i="1"/>
  <c r="F23" i="1"/>
  <c r="E23" i="1"/>
  <c r="AK22" i="1"/>
  <c r="AG22" i="1"/>
  <c r="AA22" i="1"/>
  <c r="Z22" i="1"/>
  <c r="T22" i="1"/>
  <c r="S22" i="1"/>
  <c r="M22" i="1"/>
  <c r="L22" i="1"/>
  <c r="F22" i="1"/>
  <c r="E22" i="1"/>
  <c r="AK21" i="1"/>
  <c r="AG21" i="1"/>
  <c r="AA21" i="1"/>
  <c r="Z21" i="1"/>
  <c r="T21" i="1"/>
  <c r="S21" i="1"/>
  <c r="M21" i="1"/>
  <c r="L21" i="1"/>
  <c r="F21" i="1"/>
  <c r="E21" i="1"/>
  <c r="AK20" i="1"/>
  <c r="AG20" i="1"/>
  <c r="AA20" i="1"/>
  <c r="Z20" i="1"/>
  <c r="AA19" i="1"/>
  <c r="Z19" i="1"/>
  <c r="AA18" i="1"/>
  <c r="Z18" i="1"/>
  <c r="AK17" i="1"/>
  <c r="AA17" i="1"/>
  <c r="Z17" i="1"/>
  <c r="AK16" i="1"/>
  <c r="AE16" i="1"/>
  <c r="AA16" i="1"/>
  <c r="Z16" i="1"/>
  <c r="AK15" i="1"/>
  <c r="AG15" i="1"/>
  <c r="AA15" i="1"/>
  <c r="Z15" i="1"/>
  <c r="F15" i="1"/>
  <c r="E15" i="1"/>
  <c r="AK14" i="1"/>
  <c r="AG14" i="1"/>
  <c r="AA14" i="1"/>
  <c r="Z14" i="1"/>
  <c r="F14" i="1"/>
  <c r="E14" i="1"/>
  <c r="AK13" i="1"/>
  <c r="AG13" i="1"/>
  <c r="AA13" i="1"/>
  <c r="Z13" i="1"/>
  <c r="M13" i="1"/>
  <c r="L13" i="1"/>
  <c r="F13" i="1"/>
  <c r="E13" i="1"/>
  <c r="AK12" i="1"/>
  <c r="AG12" i="1"/>
  <c r="AA12" i="1"/>
  <c r="Z12" i="1"/>
  <c r="T12" i="1"/>
  <c r="S12" i="1"/>
  <c r="M12" i="1"/>
  <c r="L12" i="1"/>
  <c r="F12" i="1"/>
  <c r="E12" i="1"/>
  <c r="AK11" i="1"/>
  <c r="AG11" i="1"/>
  <c r="AA11" i="1"/>
  <c r="Z11" i="1"/>
  <c r="T11" i="1"/>
  <c r="S11" i="1"/>
  <c r="M11" i="1"/>
  <c r="L11" i="1"/>
  <c r="F11" i="1"/>
  <c r="E11" i="1"/>
  <c r="AK10" i="1"/>
  <c r="AG10" i="1"/>
  <c r="AA10" i="1"/>
  <c r="Z10" i="1"/>
  <c r="T10" i="1"/>
  <c r="S10" i="1"/>
  <c r="M10" i="1"/>
  <c r="L10" i="1"/>
  <c r="F10" i="1"/>
  <c r="E10" i="1"/>
  <c r="AK9" i="1"/>
  <c r="AG9" i="1"/>
  <c r="AA9" i="1"/>
  <c r="Z9" i="1"/>
  <c r="T9" i="1"/>
  <c r="S9" i="1"/>
  <c r="M9" i="1"/>
  <c r="L9" i="1"/>
  <c r="F9" i="1"/>
  <c r="E9" i="1"/>
  <c r="AK8" i="1"/>
  <c r="AG8" i="1"/>
  <c r="AA8" i="1"/>
  <c r="Z8" i="1"/>
  <c r="T8" i="1"/>
  <c r="S8" i="1"/>
  <c r="M8" i="1"/>
  <c r="L8" i="1"/>
  <c r="F8" i="1"/>
  <c r="E8" i="1"/>
  <c r="AK7" i="1"/>
  <c r="AG7" i="1"/>
  <c r="AA7" i="1"/>
  <c r="Z7" i="1"/>
  <c r="T7" i="1"/>
  <c r="S7" i="1"/>
  <c r="M7" i="1"/>
  <c r="L7" i="1"/>
  <c r="F7" i="1"/>
  <c r="E7" i="1"/>
  <c r="AK6" i="1"/>
  <c r="AG6" i="1"/>
  <c r="AA6" i="1"/>
  <c r="Z6" i="1"/>
  <c r="T6" i="1"/>
  <c r="S6" i="1"/>
  <c r="M6" i="1"/>
  <c r="L6" i="1"/>
  <c r="F6" i="1"/>
  <c r="E6" i="1"/>
  <c r="AK5" i="1"/>
  <c r="AG5" i="1"/>
  <c r="AA5" i="1"/>
  <c r="Z5" i="1"/>
  <c r="T5" i="1"/>
  <c r="S5" i="1"/>
  <c r="M5" i="1"/>
  <c r="L5" i="1"/>
  <c r="F5" i="1"/>
  <c r="E5" i="1"/>
  <c r="AK4" i="1"/>
  <c r="AG4" i="1"/>
  <c r="AA4" i="1"/>
  <c r="Z4" i="1"/>
  <c r="T4" i="1"/>
  <c r="S4" i="1"/>
  <c r="M4" i="1"/>
  <c r="L4" i="1"/>
  <c r="F4" i="1"/>
  <c r="E4" i="1"/>
  <c r="AK3" i="1"/>
  <c r="AG3" i="1"/>
  <c r="AA3" i="1"/>
  <c r="Z3" i="1"/>
  <c r="T3" i="1"/>
  <c r="S3" i="1"/>
  <c r="M3" i="1"/>
  <c r="L3" i="1"/>
  <c r="F3" i="1"/>
  <c r="E3" i="1"/>
</calcChain>
</file>

<file path=xl/sharedStrings.xml><?xml version="1.0" encoding="utf-8"?>
<sst xmlns="http://schemas.openxmlformats.org/spreadsheetml/2006/main" count="387" uniqueCount="295">
  <si>
    <t>GFP + Vector</t>
  </si>
  <si>
    <t>normalize</t>
  </si>
  <si>
    <t>mean intensity</t>
  </si>
  <si>
    <t>number of puncta</t>
  </si>
  <si>
    <t>Source</t>
  </si>
  <si>
    <t>area</t>
  </si>
  <si>
    <t>number</t>
  </si>
  <si>
    <t>number of per neuron</t>
  </si>
  <si>
    <t>GFP+vector</t>
  </si>
  <si>
    <t>GFP+EEN1</t>
  </si>
  <si>
    <t>Average</t>
  </si>
  <si>
    <t>MAX_2022.02.10-2-1-P-1.nd2:0001-0512-0610</t>
  </si>
  <si>
    <t>MAX_V-13-C-1.nd2:0001-0611-0551</t>
  </si>
  <si>
    <t>MAX_V-1-C-1.nd2:0001-0509-0526</t>
  </si>
  <si>
    <t>MAX_2022.02.10-2-2-C-1.nd2:0001-0501-0583</t>
  </si>
  <si>
    <t>MAX_V-12-C-1.nd2:0001-0535-0512</t>
  </si>
  <si>
    <t>MAX_V-12-C-1.nd2:0001-0510-0477</t>
  </si>
  <si>
    <t>MAX_2022.02.10-2-3-C-1.nd2:0001-0570-0542</t>
  </si>
  <si>
    <t>MAX_V-11-C-1.nd2:0001-0497-0462</t>
  </si>
  <si>
    <t>MAX_V-8-C-1.nd2:0001-0683-0341</t>
  </si>
  <si>
    <t>MAX_2022.02.10-2-4-C-1.nd2:0001-0512-0701</t>
  </si>
  <si>
    <t>MAX_V-9-C-1.nd2:0001-0512-0593</t>
  </si>
  <si>
    <t>MAX_V-7-C-1.nd2:0001-0584-0514</t>
  </si>
  <si>
    <t>MAX_2022.02.10-2-5-C-1.nd2:0001-0475-0442</t>
  </si>
  <si>
    <t>MAX_V-8-C-1.nd2:0001-0704-0341</t>
  </si>
  <si>
    <t>MAX_V-5-C-1.nd2:0001-0512-0542</t>
  </si>
  <si>
    <t>MAX_2022.02.10-2-8-C-1.nd2:0001-0480-0512</t>
  </si>
  <si>
    <t>MAX_V-7-C-1.nd2:0001-0602-0526</t>
  </si>
  <si>
    <t>MAX_V-3-C-1.nd2:0001-0532-0399</t>
  </si>
  <si>
    <t>MAX_2022.02.10-2-9-C-1.nd2:0001-0540-0448</t>
  </si>
  <si>
    <t>MAX_V-7-C-1.nd2:0001-0602-0519</t>
  </si>
  <si>
    <t>MAX_V-2-C-1.nd2:0001-0634-0466</t>
  </si>
  <si>
    <t>MAX_2022.02.10-2-10-C-1.nd2:0001-0448-0453</t>
  </si>
  <si>
    <t>MAX_V-5-C-1.nd2:0001-0512-0523</t>
  </si>
  <si>
    <t>MAX_V-9-C-1.nd2:0001-0512-0612</t>
  </si>
  <si>
    <t>MAX_2022.02.10-2-11-C-1.nd2:0001-0496-0519</t>
  </si>
  <si>
    <t>MAX_V-3-C-1.nd2:0001-0511-0391</t>
  </si>
  <si>
    <t>MAX_V-11-C-1.nd2:0001-0479-0462</t>
  </si>
  <si>
    <t>MAX_2022.02.10-2-12-C-1.nd2:0001-0550-0517</t>
  </si>
  <si>
    <t>MAX_V-2-C-1.nd2:0001-0577-0512</t>
  </si>
  <si>
    <t>MAX_V-13-C-1.nd2:0001-0609-0470</t>
  </si>
  <si>
    <t>MAX_2022.02.10-2-13-C-1.nd2:0001-0454-0463</t>
  </si>
  <si>
    <t>MAX_V-1-C-1.nd2:0001-0563-0481</t>
  </si>
  <si>
    <t>MAX_2022.02.10-2-14-C-1.nd2:0001-0548-0504</t>
  </si>
  <si>
    <t>MAX_2022.02.10-2-16-C-1.nd2:0001-0471-0512</t>
  </si>
  <si>
    <t>GFP + EndoA1</t>
  </si>
  <si>
    <t>MAX_2022.02.10-A-1-c-1.nd2:0001-0493-0610</t>
  </si>
  <si>
    <t>MAX_A1-13-C-1.nd2:0001-0481-0659</t>
  </si>
  <si>
    <t>MAX_A1-1-C-1.nd2:0001-0512-0353</t>
  </si>
  <si>
    <t>MAX_2022.02.10-A-2-C-1.nd2:0001-0487-0552</t>
  </si>
  <si>
    <t>MAX_A1-11-C-1.nd2:0001-0538-0489</t>
  </si>
  <si>
    <t>MAX_A1-13-C-1.nd2:0001-0481-0629</t>
  </si>
  <si>
    <t>MAX_2022.02.10-A-3-C-1.nd2:0001-0421-0612</t>
  </si>
  <si>
    <t>MAX_A1-10-C-1.nd2:0001-0613-0547</t>
  </si>
  <si>
    <t>MAX_A1-11-C-1.nd2:0001-0548-0461</t>
  </si>
  <si>
    <t>MAX_2022.02.10-A-4-C-1.nd2:0001-0435-0533</t>
  </si>
  <si>
    <t>MAX_A1-9-C-1.nd2:0001-0510-0382</t>
  </si>
  <si>
    <t>MAX_A1-8-C-1.nd2:0001-0512-0503</t>
  </si>
  <si>
    <t>MAX_2022.02.10-A-5-C-1-1.nd2:0001-0520-0473</t>
  </si>
  <si>
    <t>MAX_A1-8-C-1.nd2:0001-0512-0504</t>
  </si>
  <si>
    <t>MAX_A1-10-C-1.nd2:0001-0644-0645</t>
  </si>
  <si>
    <t>MAX_2022.02.10-A-6-C-1.nd2:0001-0549-0459</t>
  </si>
  <si>
    <t>MAX_A1-7-C-1.nd2:0001-0554-0455</t>
  </si>
  <si>
    <t>MAX_A1-9-C-1.nd2:0001-0544-0469</t>
  </si>
  <si>
    <t>MAX_2022.02.10-A-7-C-1.nd2:0001-0492-0630</t>
  </si>
  <si>
    <t>MAX_A1-6-C-1.nd2:0001-0594-0380</t>
  </si>
  <si>
    <t>MAX_A1-7-C-1.nd2:0001-0470-0496</t>
  </si>
  <si>
    <t>MAX_2022.02.10-A-8-C-1.nd2:0001-0446-0643</t>
  </si>
  <si>
    <t>MAX_A1-5-C-1.nd2:0002-0568-0383</t>
  </si>
  <si>
    <t>MAX_A1-6-C-1.nd2:0001-0654-0511</t>
  </si>
  <si>
    <t>MAX_2022.02.10-A-9-C-1.nd2:0001-0582-0624</t>
  </si>
  <si>
    <t>MAX_A1-4-C-1.nd2:0001-0512-0429</t>
  </si>
  <si>
    <t>MAX_A1-5-C-1.nd2:0001-0551-0444</t>
  </si>
  <si>
    <t>MAX_2022.02.10-A-10-C-1.nd2:0001-0542-0536</t>
  </si>
  <si>
    <t>MAX_A1-2-C-1.nd2:0001-0560-0417</t>
  </si>
  <si>
    <t>MAX_A1-2-C-1.nd2:0001-0578-0429</t>
  </si>
  <si>
    <t>MAX_2022.02.10-A-11-C-1.nd2:0001-0483-0593</t>
  </si>
  <si>
    <t>MAX_A1-1-C-1.nd2:0001-0512-0362</t>
  </si>
  <si>
    <t>MAX_A1-4-C-2-1.nd2:0001-0488-0456</t>
  </si>
  <si>
    <t>MAX_2022.02.10-A-13-C-1.nd2:0001-0616-0512</t>
  </si>
  <si>
    <t>MAX_2022.02.10-A-15-C-1.nd2:0001-0420-0490</t>
  </si>
  <si>
    <t>MAX_2022.02.10-A-14-C-1.nd2:0001-0512-0501</t>
  </si>
  <si>
    <t>MAX_2022.02.10-A-12-C-1.nd2:0001-0480-0556</t>
  </si>
  <si>
    <t>Mean Intensity</t>
  </si>
  <si>
    <t>Mean Intensity of per neuron</t>
  </si>
  <si>
    <t>length</t>
  </si>
  <si>
    <t>number of per 10 μm</t>
  </si>
  <si>
    <t>MeanIntensity</t>
  </si>
  <si>
    <t>2022.02.10-2-4-T-MaxIP</t>
  </si>
  <si>
    <t>MAX_V-1-P-1.nd2:0001-0512-0505</t>
  </si>
  <si>
    <t>MAX_V-1-P-1.nd2:0001-0512-0498</t>
  </si>
  <si>
    <t>2022.02.10-2-4-S-MaxIP</t>
  </si>
  <si>
    <t>MAX_V-1-S-1.nd2:0001-0512-0486</t>
  </si>
  <si>
    <t>MAX_V-1-S-1.nd2:0001-0512-0477</t>
  </si>
  <si>
    <t>2022.02.10-2-4-P1-MaxIP</t>
  </si>
  <si>
    <t>MAX_V-2-P-1.nd2:0001-0487-0512</t>
  </si>
  <si>
    <t>MAX_V-2-P-1.nd2:0001-0508-0512</t>
  </si>
  <si>
    <t>2022.02.10-2-4-P-MaxIP</t>
  </si>
  <si>
    <t>MAX_V-2-P1-1.nd2:0001-0512-0524</t>
  </si>
  <si>
    <t>MAX_V-2-P1-1.nd2:0001-0512-0531</t>
  </si>
  <si>
    <t>2022.02.10-2-3-T-MaxIP</t>
  </si>
  <si>
    <t>MAX_V-2-T-1.nd2:0001-0512-0507</t>
  </si>
  <si>
    <t>MAX_V-2-T-1.nd2:0001-0512-0509</t>
  </si>
  <si>
    <t>2022.02.10-2-3-S-MaxIP</t>
  </si>
  <si>
    <t>MAX_V-3-P-1.nd2:0001-0505-0512</t>
  </si>
  <si>
    <t>MAX_V-3-P-1.nd2:0001-0516-0512</t>
  </si>
  <si>
    <t>2022.02.10-2-3-P-MaxIP</t>
  </si>
  <si>
    <t>MAX_V-3-S-1.nd2:0001-0512-0522</t>
  </si>
  <si>
    <t>MAX_V-3-S-1.nd2:0001-0512-0529</t>
  </si>
  <si>
    <t>2022.02.10-2-2-T-MaxIP</t>
  </si>
  <si>
    <t>MAX_V-4-P-1.nd2:0001-0512-0470</t>
  </si>
  <si>
    <t>MAX_V-4-P-1.nd2:0001-0512-0493</t>
  </si>
  <si>
    <t>2022.02.10-2-2-S-MaxIP</t>
  </si>
  <si>
    <t>MAX_V-4-S-1.nd2:0001-0512-0566</t>
  </si>
  <si>
    <t>2022.02.10-2-2-P-MaxIP</t>
  </si>
  <si>
    <t>MAX_V-4-T-1.nd2:0001-0357-0512</t>
  </si>
  <si>
    <t>MAX_V-4-T-1.nd2:0001-0376-0512</t>
  </si>
  <si>
    <t>2022.02.10-2-1-S-MaxIP</t>
  </si>
  <si>
    <t>MAX_V-13-P-1.nd2:0001-0592-0512</t>
  </si>
  <si>
    <t>MAX_V-5-P-1.nd2:0001-0471-0512</t>
  </si>
  <si>
    <t>2022.02.10-2-1-P1-MaxIP</t>
  </si>
  <si>
    <t>MAX_V-12-T-1.nd2:0001-0440-0512</t>
  </si>
  <si>
    <t>MAX_V-5-S-1.nd2:0001-0487-0512</t>
  </si>
  <si>
    <t>2022.02.10-2-1-P-MaxIP</t>
  </si>
  <si>
    <t>MAX_V-12-P-1.nd2:0001-0492-0512</t>
  </si>
  <si>
    <t>MAX_V-6-F-1.nd2:0001-0488-0512</t>
  </si>
  <si>
    <t>2022.02.10-2-13-T-MaxIP</t>
  </si>
  <si>
    <t>MAX_V-12-F-1.nd2:0001-0434-0512</t>
  </si>
  <si>
    <t>MAX_V-6-S-1.nd2:0001-0494-0512</t>
  </si>
  <si>
    <t>2022.02.10-2-13-P-MaxIP</t>
  </si>
  <si>
    <t>MAX_V-11-S-1.nd2:0001-0512-0456</t>
  </si>
  <si>
    <t>MAX_V-6-T-1.nd2:0001-0512-0282</t>
  </si>
  <si>
    <t>2022.02.10-2-12-P1-MaxIP</t>
  </si>
  <si>
    <t>MAX_V-11-P1-1.nd2:0001-0420-0512</t>
  </si>
  <si>
    <t>MAX_V-7-P-1.nd2:0001-0456-0512</t>
  </si>
  <si>
    <t>2022.02.10-2-12-P-MaxIP</t>
  </si>
  <si>
    <t>MAX_V-11-P-1.nd2:0001-0512-0468</t>
  </si>
  <si>
    <t>MAX_V-8-P-1.nd2:0001-0512-0451</t>
  </si>
  <si>
    <t>2022.02.10-2-11-S-MaxIP</t>
  </si>
  <si>
    <t>MAX_V-10-T-1.nd2:0001-0512-0538</t>
  </si>
  <si>
    <t>MAX_V-8-P1-1.nd2:0001-0510-0489</t>
  </si>
  <si>
    <t>2022.02.10-2-11-P2-MaxIP</t>
  </si>
  <si>
    <t>MAX_V-10-S-1.nd2:0001-0512-0487</t>
  </si>
  <si>
    <t>MAX_V-8-S-1.nd2:0001-0512-0482</t>
  </si>
  <si>
    <t>2022.02.10-2-11-P1-MaxIP</t>
  </si>
  <si>
    <t>MAX_V-10-P-1.nd2:0001-0541-0512</t>
  </si>
  <si>
    <t>MAX_V-8-T-1.nd2:0001-0465-0513</t>
  </si>
  <si>
    <t>2022.02.10-2-11-P-MaxIP</t>
  </si>
  <si>
    <t>MAX_V-10-F-1.nd2:0001-0512-0462</t>
  </si>
  <si>
    <t>MAX_V-9-P-1.nd2:0001-0512-0525</t>
  </si>
  <si>
    <t>2022.02.10-2-10-P-MaxIP</t>
  </si>
  <si>
    <t>MAX_V-9-T-1.nd2:0001-0512-0350</t>
  </si>
  <si>
    <t>MAX_V-9-S-1.nd2:0001-0512-0459</t>
  </si>
  <si>
    <t>2022.02.10-2-9-T-MaxIP</t>
  </si>
  <si>
    <t>MAX_V-9-S-1.nd2:0001-0512-0470</t>
  </si>
  <si>
    <t>MAX_V-9-T-1.nd2:0001-0512-0327</t>
  </si>
  <si>
    <t>2022.02.10-2-9-S-MaxIP</t>
  </si>
  <si>
    <t>MAX_V-9-P-1.nd2:0001-0516-0527</t>
  </si>
  <si>
    <t>MAX_V-10-F-1.nd2:0001-0512-0413</t>
  </si>
  <si>
    <t>2022.02.10-2-9-P-MaxIP</t>
  </si>
  <si>
    <t>MAX_V-8-T-1.nd2:0001-0501-0512</t>
  </si>
  <si>
    <t>MAX_V-10-P-1.nd2:0001-0500-0512</t>
  </si>
  <si>
    <t>2022.02.10-2-8-P-MaxIP</t>
  </si>
  <si>
    <t>MAX_V-8-S-1.nd2:0001-0512-0479</t>
  </si>
  <si>
    <t>MAX_V-10-S-1.nd2:0001-0512-0527</t>
  </si>
  <si>
    <t>2022.02.10-2-7-T-MaxIP</t>
  </si>
  <si>
    <t>MAX_V-8-P1-1.nd2:0001-0512-0483</t>
  </si>
  <si>
    <t>MAX_V-10-T-1.nd2:0001-0512-0437</t>
  </si>
  <si>
    <t>2022.02.10-2-7-S-MaxIP</t>
  </si>
  <si>
    <t>MAX_V-8-P-1.nd2:0001-0512-0445</t>
  </si>
  <si>
    <t>2022.02.10-2-7-P-MaxIP</t>
  </si>
  <si>
    <t>MAX_V-7-P-1.nd2:0001-0463-0512</t>
  </si>
  <si>
    <t>MAX_V-11-P1-1.nd2:0001-0422-0512</t>
  </si>
  <si>
    <t>2022.02.10-2-7-C-MaxIP</t>
  </si>
  <si>
    <t>MAX_V-6-T-1.nd2:0001-0512-0290</t>
  </si>
  <si>
    <t>MAX_V-11-S-1.nd2:0001-0512-0457</t>
  </si>
  <si>
    <t>2022.02.10-2-6-S-MaxIP</t>
  </si>
  <si>
    <t>MAX_V-6-S-1.nd2:0001-0514-0512</t>
  </si>
  <si>
    <t>MAX_V-12-F-1.nd2:0001-0457-0512</t>
  </si>
  <si>
    <t>2022.02.10-2-6-P-MaxIP</t>
  </si>
  <si>
    <t>MAX_V-6-F-1.nd2:0001-0479-0512</t>
  </si>
  <si>
    <t>MAX_V-12-P-1.nd2:0001-0449-0512</t>
  </si>
  <si>
    <t>2022.02.10-2-5-P-MaxIP</t>
  </si>
  <si>
    <t>MAX_V-12-S-1.nd2:0001-0512-0575</t>
  </si>
  <si>
    <t>2022.02.10-2-17-S-MaxIP</t>
  </si>
  <si>
    <t>MAX_V-5-P-1.nd2:0001-0470-0512</t>
  </si>
  <si>
    <t>2022.02.10-2-17-P-MaxIP</t>
  </si>
  <si>
    <t>MAX_V-13-P-1.nd2:0001-0592-0533</t>
  </si>
  <si>
    <t>2022.02.10-2-16-S-MaxIP</t>
  </si>
  <si>
    <t>2022.02.10-2-16-P-MaxIP</t>
  </si>
  <si>
    <t>2022.02.10-2-15-S-MaxIP</t>
  </si>
  <si>
    <t>2022.02.10-2-14-T-MaxIP</t>
  </si>
  <si>
    <t>2022.02.10-2-14-S1-MaxIP</t>
  </si>
  <si>
    <t>2022.02.10-2-14-S-MaxIP</t>
  </si>
  <si>
    <t>2022.02.10-2-14-P-MaxIP</t>
  </si>
  <si>
    <t>2022.02.10-2-14-F-MaxIP</t>
  </si>
  <si>
    <t>2022.02.10-2-13-S-MaxIP</t>
  </si>
  <si>
    <t>2022.02.10-A-3-P-MaxIP</t>
  </si>
  <si>
    <t>MAX_A1-1-P (2)-1.nd2:0001-0512-0465</t>
  </si>
  <si>
    <t>MAX_A1-14-P1-1.nd2:0001-0536-0512</t>
  </si>
  <si>
    <t>2022.02.10-A-3-S-MaxIP</t>
  </si>
  <si>
    <t>MAX_A1-1-S-1.nd2:0001-0468-0512</t>
  </si>
  <si>
    <t>MAX_A1-14-P-1.nd2:0001-0583-0512</t>
  </si>
  <si>
    <t>2022.02.10-A-2-T-MaxIP</t>
  </si>
  <si>
    <t>MAX_A1-1-T-1.nd2:0001-0477-0512</t>
  </si>
  <si>
    <t>MAX_A1-13-S-1.nd2:0001-0451-0512</t>
  </si>
  <si>
    <t>2022.02.10-A-2-S1-MaxIP</t>
  </si>
  <si>
    <t>MAX_A1-2-P-1.nd2:0001-0472-0512</t>
  </si>
  <si>
    <t>MAX_A1-13-P-1.nd2:0001-0679-0512</t>
  </si>
  <si>
    <t>2022.02.10-A-2-S-MaxIP</t>
  </si>
  <si>
    <t>MAX_A1-2-T-1.nd2:0001-0512-0524</t>
  </si>
  <si>
    <t>MAX_A1-12-T-1.nd2:0001-0512-0581</t>
  </si>
  <si>
    <t>2022.02.10-A-2-P1-MaxIP</t>
  </si>
  <si>
    <t>MAX_A1-3-P-1.nd2:0001-0512-0465</t>
  </si>
  <si>
    <t>MAX_A1-12-S-1.nd2:0001-0512-0632</t>
  </si>
  <si>
    <t>2022.02.10-A-2-P-MaxIP</t>
  </si>
  <si>
    <t>MAX_A1-4-S-1.nd2:0001-0512-0511</t>
  </si>
  <si>
    <t>MAX_A1-12-P-1.nd2:0001-0512-0597</t>
  </si>
  <si>
    <t>2022.02.10-A-1-s-MaxIP</t>
  </si>
  <si>
    <t>MAX_A1-5-P-1.nd2</t>
  </si>
  <si>
    <t>MAX_A1-11FT-1.nd2:0001-0512-0557</t>
  </si>
  <si>
    <t>2022.02.10-A-1-P-MaxIP</t>
  </si>
  <si>
    <t>MAX_A1-5-S-1.nd2:0001-0508-0512</t>
  </si>
  <si>
    <t>MAX_A1-11-T-1.nd2:0001-0512-0508</t>
  </si>
  <si>
    <t>2022.02.10-A-5-P1-MaxIP</t>
  </si>
  <si>
    <t>MAX_A1-5-T-1.nd2:0001-0512-0576</t>
  </si>
  <si>
    <t>MAX_A1-11-S-1.nd2:0001-0512-0479</t>
  </si>
  <si>
    <t>2022.02.10-A-5-P-MaxIP</t>
  </si>
  <si>
    <t>MAX_A1-6-P-1.nd2:0001-0546-0512</t>
  </si>
  <si>
    <t>MAX_A1-11-P-1.nd2:0001-0454-0512</t>
  </si>
  <si>
    <t>2022.02.10-A-4-S-MaxIP</t>
  </si>
  <si>
    <t>MAX_A1-6-S-1.nd2:0001-0512-0392</t>
  </si>
  <si>
    <t>MAX_A1-10-S-1.nd2:0001-0512-0480</t>
  </si>
  <si>
    <t>2022.02.10-A-4-P-MaxIP</t>
  </si>
  <si>
    <t>MAX_A1-7-P-1.nd2:0001-0512-0540</t>
  </si>
  <si>
    <t>MAX_A1-10-P1-1.nd2:0001-0451-0512</t>
  </si>
  <si>
    <t>MAX_A1-7-S-1.nd2:0001-0512-0437</t>
  </si>
  <si>
    <t>MAX_A1-10-P-1.nd2:0001-0512-0409</t>
  </si>
  <si>
    <t>2022.02.10-A-11-P-MaxIP</t>
  </si>
  <si>
    <t>MAX_A1-7-S1-1.nd2:0001-0542-0512</t>
  </si>
  <si>
    <t>MAX_A1-9-S-1.nd2:0001-0452-0538</t>
  </si>
  <si>
    <t>2022.02.10-A-10-P-MaxIP</t>
  </si>
  <si>
    <t>MAX_A1-8-P-1.nd2:0001-0472-0512</t>
  </si>
  <si>
    <t>MAX_A1-9-P-1.nd2:0001-0540-0512</t>
  </si>
  <si>
    <t>2022.02.10-A-9-T-MaxIP</t>
  </si>
  <si>
    <t>MAX_A1-8-S-1.nd2:0001-0512-0456</t>
  </si>
  <si>
    <t>2022.02.10-A-9-S1-MaxIP</t>
  </si>
  <si>
    <t>MAX_A1-9-P-1.nd2:0001-0530-0512</t>
  </si>
  <si>
    <t>MAX_A1-8-P-1.nd2:0001-0493-0512</t>
  </si>
  <si>
    <t>2022.02.10-A-9-S-MaxIP</t>
  </si>
  <si>
    <t>MAX_A1-10-P-1.nd2:0001-0512-0461</t>
  </si>
  <si>
    <t>MAX_A1-7-T-1.nd2:0001-0543-0512</t>
  </si>
  <si>
    <t>2022.02.10-A-9-P1-MaxIP</t>
  </si>
  <si>
    <t>MAX_A1-10-P1-1.nd2:0001-0592-0512</t>
  </si>
  <si>
    <t>MAX_A1-7-S-1.nd2:0001-0512-0475</t>
  </si>
  <si>
    <t>2022.02.10-A-9-P-MaxIP</t>
  </si>
  <si>
    <t>MAX_A1-7-P-1.nd2:0001-0512-0447</t>
  </si>
  <si>
    <t>2022.02.10-A-9-F-MaxIP</t>
  </si>
  <si>
    <t>MAX_A1-11-P-1.nd2:0001-0489-0512</t>
  </si>
  <si>
    <t>MAX_A1-6-S-1.nd2:0001-0512-0467</t>
  </si>
  <si>
    <t>2022.02.10-A-8-T-MaxIP</t>
  </si>
  <si>
    <t>MAX_A1-6-P-1.nd2:0001-0483-0512</t>
  </si>
  <si>
    <t>2022.02.10-A-8-S-MaxIP</t>
  </si>
  <si>
    <t>MAX_A1-11-T-1.nd2:0001-0512-0512</t>
  </si>
  <si>
    <t>MAX_A1-5-T-1.nd2:0001-0512-0571</t>
  </si>
  <si>
    <t>2022.02.10-A-8-P1-MaxIP</t>
  </si>
  <si>
    <t>MAX_A1-11FT-1.nd2:0001-0512-0556</t>
  </si>
  <si>
    <t>MAX_A1-5-S-1.nd2:0001-0452-0498</t>
  </si>
  <si>
    <t>2022.02.10-A-7-T-MaxIP</t>
  </si>
  <si>
    <t>MAX_A1-12-P-1.nd2:0001-0512-0634</t>
  </si>
  <si>
    <t>MAX_A1-5-P-1.nd2:0001-0480-0512</t>
  </si>
  <si>
    <t>MAX_A1-12-S-1.nd2:0001-0512-0644</t>
  </si>
  <si>
    <t>MAX_A1-3-P-1.nd2:0001-0512-0464</t>
  </si>
  <si>
    <t>2022.02.10-A-7-S-MaxIP</t>
  </si>
  <si>
    <t>2022.02.10-A-7-P-MaxIP</t>
  </si>
  <si>
    <t>MAX_A1-2-P-1.nd2:0001-0467-0512</t>
  </si>
  <si>
    <t>2022.02.10-A-7-F-MaxIP</t>
  </si>
  <si>
    <t>2022.02.10-A-6-S-MaxIP</t>
  </si>
  <si>
    <t>MAX_A1-1-S-1.nd2:0001-0461-0512</t>
  </si>
  <si>
    <t>2022.02.10-A-6-P-MaxIP</t>
  </si>
  <si>
    <t>MAX_A1-1-P-1.nd2:0001-0512-0516</t>
  </si>
  <si>
    <t>2022.02.10-A-5-T-MaxIP</t>
  </si>
  <si>
    <t>MAX_A1-1-P (2)-1.nd2:0001-0512-0413</t>
  </si>
  <si>
    <t>2022.02.10-A-15-S-MaxIP</t>
  </si>
  <si>
    <t>2022.02.10-A-15-P1-MaxIP</t>
  </si>
  <si>
    <t>2022.02.10-A-15-P-MaxIP</t>
  </si>
  <si>
    <t>2022.02.10-A-14-T-MaxIP</t>
  </si>
  <si>
    <t>2022.02.10-A-14-S-MaxIP</t>
  </si>
  <si>
    <t>2022.02.10-A-14-P-MaxIP</t>
  </si>
  <si>
    <t>2022.02.10-A-13-T-MaxIP</t>
  </si>
  <si>
    <t>2022.02.10-A-13-S-MaxIP</t>
  </si>
  <si>
    <t>2022.02.10-A-13-P1-MaxIP</t>
  </si>
  <si>
    <t>2022.02.10-A-13-P-MaxIP</t>
  </si>
  <si>
    <t>2022.02.10-A-12-S-MaxIP</t>
  </si>
  <si>
    <t>2022.02.10-A-12-P-MaxIP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</si>
</sst>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i/>
      <sz val="11"/>
      <color rgb="FF0000FF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name val="宋体"/>
      <family val="3"/>
      <charset val="134"/>
    </font>
    <font>
      <sz val="10"/>
      <name val="Arial"/>
      <family val="2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3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 vertical="center"/>
    </xf>
    <xf numFmtId="0" fontId="11" fillId="0" borderId="0" xfId="0" applyFont="1">
      <alignment vertical="center"/>
    </xf>
    <xf numFmtId="0" fontId="11" fillId="4" borderId="0" xfId="0" applyFont="1" applyFill="1">
      <alignment vertical="center"/>
    </xf>
    <xf numFmtId="0" fontId="9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7"/>
  <sheetViews>
    <sheetView zoomScale="60" zoomScaleNormal="60" workbookViewId="0">
      <selection activeCell="AA5" sqref="AA5"/>
    </sheetView>
  </sheetViews>
  <sheetFormatPr defaultColWidth="9.21875" defaultRowHeight="15.6" x14ac:dyDescent="0.25"/>
  <cols>
    <col min="1" max="1" width="22.44140625" style="1" customWidth="1"/>
    <col min="2" max="2" width="15" style="1" customWidth="1"/>
    <col min="3" max="4" width="9.21875" style="1"/>
    <col min="5" max="6" width="13.88671875" style="1"/>
    <col min="7" max="7" width="9.21875" style="1"/>
    <col min="8" max="8" width="16.6640625" style="1" customWidth="1"/>
    <col min="9" max="10" width="13.88671875" style="1"/>
    <col min="11" max="11" width="9.21875" style="1"/>
    <col min="12" max="14" width="13.88671875" style="1"/>
    <col min="15" max="18" width="9.21875" style="1"/>
    <col min="19" max="20" width="13.88671875" style="1"/>
    <col min="21" max="22" width="9.21875" style="1"/>
    <col min="23" max="23" width="12" style="1" customWidth="1"/>
    <col min="24" max="24" width="9.21875" style="1"/>
    <col min="25" max="25" width="13.88671875" style="1"/>
    <col min="26" max="27" width="11.6640625" style="13" customWidth="1"/>
    <col min="28" max="32" width="9.21875" style="1"/>
    <col min="33" max="33" width="9.21875" style="2"/>
    <col min="34" max="36" width="9.21875" style="1"/>
    <col min="37" max="37" width="9.21875" style="2"/>
    <col min="38" max="16384" width="9.21875" style="1"/>
  </cols>
  <sheetData>
    <row r="1" spans="1:37" x14ac:dyDescent="0.25">
      <c r="A1" s="23" t="s">
        <v>0</v>
      </c>
      <c r="B1" s="23"/>
      <c r="C1" s="23"/>
      <c r="D1" s="23"/>
      <c r="E1" s="23"/>
      <c r="F1" s="23"/>
      <c r="H1" s="23" t="s">
        <v>0</v>
      </c>
      <c r="I1" s="23"/>
      <c r="J1" s="23"/>
      <c r="K1" s="23"/>
      <c r="L1" s="23"/>
      <c r="M1" s="23"/>
      <c r="O1" s="23" t="s">
        <v>0</v>
      </c>
      <c r="P1" s="23"/>
      <c r="Q1" s="23"/>
      <c r="R1" s="23"/>
      <c r="S1" s="23"/>
      <c r="T1" s="23"/>
      <c r="W1" s="3" t="s">
        <v>1</v>
      </c>
      <c r="Z1" s="13" t="s">
        <v>2</v>
      </c>
      <c r="AG1" s="2" t="s">
        <v>3</v>
      </c>
    </row>
    <row r="2" spans="1:37" x14ac:dyDescent="0.25">
      <c r="A2" s="1" t="s">
        <v>4</v>
      </c>
      <c r="B2" s="1" t="s">
        <v>2</v>
      </c>
      <c r="C2" s="1" t="s">
        <v>5</v>
      </c>
      <c r="D2" s="1" t="s">
        <v>6</v>
      </c>
      <c r="F2" s="1" t="s">
        <v>7</v>
      </c>
      <c r="I2" s="1" t="s">
        <v>2</v>
      </c>
      <c r="J2" s="1" t="s">
        <v>5</v>
      </c>
      <c r="K2" s="1" t="s">
        <v>6</v>
      </c>
      <c r="M2" s="1" t="s">
        <v>7</v>
      </c>
      <c r="P2" s="1" t="s">
        <v>2</v>
      </c>
      <c r="Q2" s="1" t="s">
        <v>5</v>
      </c>
      <c r="R2" s="1" t="s">
        <v>6</v>
      </c>
      <c r="T2" s="1" t="s">
        <v>7</v>
      </c>
      <c r="W2" s="16" t="s">
        <v>8</v>
      </c>
      <c r="X2" s="16" t="s">
        <v>9</v>
      </c>
      <c r="Y2" s="16" t="s">
        <v>10</v>
      </c>
      <c r="Z2" s="19" t="s">
        <v>8</v>
      </c>
      <c r="AA2" s="19" t="s">
        <v>9</v>
      </c>
      <c r="AB2" s="16"/>
      <c r="AC2" s="16"/>
      <c r="AD2" s="16"/>
      <c r="AE2" s="16" t="s">
        <v>8</v>
      </c>
      <c r="AF2" s="16" t="s">
        <v>10</v>
      </c>
      <c r="AG2" s="22" t="s">
        <v>8</v>
      </c>
      <c r="AH2" s="16"/>
      <c r="AI2" s="16" t="s">
        <v>9</v>
      </c>
      <c r="AJ2" s="16" t="s">
        <v>10</v>
      </c>
      <c r="AK2" s="22" t="s">
        <v>9</v>
      </c>
    </row>
    <row r="3" spans="1:37" x14ac:dyDescent="0.25">
      <c r="A3" s="1" t="s">
        <v>11</v>
      </c>
      <c r="B3" s="1">
        <v>275.875</v>
      </c>
      <c r="C3" s="1">
        <v>369.72500000000002</v>
      </c>
      <c r="D3" s="1">
        <v>55</v>
      </c>
      <c r="E3" s="1">
        <f>D3/C3</f>
        <v>0.14875921292852801</v>
      </c>
      <c r="F3" s="1">
        <f>E3*30</f>
        <v>4.4627763878558397</v>
      </c>
      <c r="H3" s="1" t="s">
        <v>12</v>
      </c>
      <c r="I3" s="1">
        <v>252.82300000000001</v>
      </c>
      <c r="J3" s="1">
        <v>226.65</v>
      </c>
      <c r="K3" s="1">
        <v>22</v>
      </c>
      <c r="L3" s="1">
        <f>K3/J3</f>
        <v>9.7065960732406795E-2</v>
      </c>
      <c r="M3" s="1">
        <f>L3*30</f>
        <v>2.9119788219722</v>
      </c>
      <c r="O3" s="1" t="s">
        <v>13</v>
      </c>
      <c r="P3" s="1">
        <v>306.09899999999999</v>
      </c>
      <c r="Q3" s="1">
        <v>281.93700000000001</v>
      </c>
      <c r="R3" s="1">
        <v>6</v>
      </c>
      <c r="S3" s="1">
        <f>R3/Q3</f>
        <v>2.1281350088849599E-2</v>
      </c>
      <c r="T3" s="1">
        <f t="shared" ref="T3:T12" si="0">S3*30</f>
        <v>0.63844050266548902</v>
      </c>
      <c r="W3" s="17">
        <v>442.42500000000001</v>
      </c>
      <c r="X3" s="17">
        <v>515.63099999999997</v>
      </c>
      <c r="Y3" s="20">
        <v>315.90105882352901</v>
      </c>
      <c r="Z3" s="21">
        <f t="shared" ref="Z3:Z37" si="1">W3/Y3</f>
        <v>1.4005176229787499</v>
      </c>
      <c r="AA3" s="21">
        <f t="shared" ref="AA3:AA39" si="2">X3/Y3</f>
        <v>1.63225473798758</v>
      </c>
      <c r="AB3" s="16"/>
      <c r="AC3" s="16"/>
      <c r="AD3" s="16"/>
      <c r="AE3" s="16">
        <v>4.4627763878558397</v>
      </c>
      <c r="AF3" s="16">
        <v>4.8016430333681397</v>
      </c>
      <c r="AG3" s="22">
        <f>AE3/AF3</f>
        <v>0.92942693924612696</v>
      </c>
      <c r="AH3" s="16"/>
      <c r="AI3" s="16">
        <v>11.2604596079548</v>
      </c>
      <c r="AJ3" s="16">
        <v>4.8016430333681397</v>
      </c>
      <c r="AK3" s="22">
        <f>AI3/AJ3</f>
        <v>2.34512635148059</v>
      </c>
    </row>
    <row r="4" spans="1:37" x14ac:dyDescent="0.25">
      <c r="A4" s="1" t="s">
        <v>14</v>
      </c>
      <c r="B4" s="1">
        <v>269.81900000000002</v>
      </c>
      <c r="C4" s="1">
        <v>162.369</v>
      </c>
      <c r="D4" s="1">
        <v>33</v>
      </c>
      <c r="E4" s="1">
        <f t="shared" ref="E4:E15" si="3">D4/C4</f>
        <v>0.203240766402454</v>
      </c>
      <c r="F4" s="1">
        <f t="shared" ref="F4:F15" si="4">E4*30</f>
        <v>6.0972229920736103</v>
      </c>
      <c r="H4" s="1" t="s">
        <v>15</v>
      </c>
      <c r="I4" s="1">
        <v>298.02499999999998</v>
      </c>
      <c r="J4" s="1">
        <v>395.20499999999998</v>
      </c>
      <c r="K4" s="1">
        <v>25</v>
      </c>
      <c r="L4" s="1">
        <f t="shared" ref="L4:L13" si="5">K4/J4</f>
        <v>6.3258308978884403E-2</v>
      </c>
      <c r="M4" s="1">
        <f t="shared" ref="M4:M13" si="6">L4*30</f>
        <v>1.8977492693665301</v>
      </c>
      <c r="O4" s="1" t="s">
        <v>16</v>
      </c>
      <c r="P4" s="1">
        <v>293.339</v>
      </c>
      <c r="Q4" s="1">
        <v>401.43700000000001</v>
      </c>
      <c r="R4" s="1">
        <v>22</v>
      </c>
      <c r="S4" s="1">
        <f t="shared" ref="S4:S12" si="7">R4/Q4</f>
        <v>5.48031197921467E-2</v>
      </c>
      <c r="T4" s="1">
        <f t="shared" si="0"/>
        <v>1.6440935937643999</v>
      </c>
      <c r="W4" s="17">
        <v>418.49599999999998</v>
      </c>
      <c r="X4" s="17">
        <v>512.53899999999999</v>
      </c>
      <c r="Y4" s="20">
        <v>315.90105882352901</v>
      </c>
      <c r="Z4" s="21">
        <f t="shared" si="1"/>
        <v>1.32476922223228</v>
      </c>
      <c r="AA4" s="21">
        <f t="shared" si="2"/>
        <v>1.6224668632285799</v>
      </c>
      <c r="AB4" s="16"/>
      <c r="AC4" s="16"/>
      <c r="AD4" s="16"/>
      <c r="AE4" s="16">
        <v>6.0972229920736103</v>
      </c>
      <c r="AF4" s="16">
        <v>4.8016430333681397</v>
      </c>
      <c r="AG4" s="22">
        <f t="shared" ref="AG4:AG43" si="8">AE4/AF4</f>
        <v>1.2698201323384699</v>
      </c>
      <c r="AH4" s="16"/>
      <c r="AI4" s="16">
        <v>5.4783180346229701</v>
      </c>
      <c r="AJ4" s="16">
        <v>4.8016430333681397</v>
      </c>
      <c r="AK4" s="22">
        <f t="shared" ref="AK4:AK42" si="9">AI4/AJ4</f>
        <v>1.14092571991554</v>
      </c>
    </row>
    <row r="5" spans="1:37" x14ac:dyDescent="0.25">
      <c r="A5" s="1" t="s">
        <v>17</v>
      </c>
      <c r="B5" s="1">
        <v>351.69900000000001</v>
      </c>
      <c r="C5" s="1">
        <v>279.72000000000003</v>
      </c>
      <c r="D5" s="1">
        <v>64</v>
      </c>
      <c r="E5" s="1">
        <f t="shared" si="3"/>
        <v>0.22880022880022899</v>
      </c>
      <c r="F5" s="1">
        <f t="shared" si="4"/>
        <v>6.8640068640068597</v>
      </c>
      <c r="H5" s="1" t="s">
        <v>18</v>
      </c>
      <c r="I5" s="1">
        <v>352.15699999999998</v>
      </c>
      <c r="J5" s="1">
        <v>161.86199999999999</v>
      </c>
      <c r="K5" s="1">
        <v>30</v>
      </c>
      <c r="L5" s="1">
        <f t="shared" si="5"/>
        <v>0.18534307002261199</v>
      </c>
      <c r="M5" s="1">
        <f t="shared" si="6"/>
        <v>5.5602921006783603</v>
      </c>
      <c r="O5" s="1" t="s">
        <v>19</v>
      </c>
      <c r="P5" s="1">
        <v>310.95499999999998</v>
      </c>
      <c r="Q5" s="1">
        <v>98.031999999999996</v>
      </c>
      <c r="R5" s="1">
        <v>3</v>
      </c>
      <c r="S5" s="1">
        <f t="shared" si="7"/>
        <v>3.0602252325771202E-2</v>
      </c>
      <c r="T5" s="1">
        <f t="shared" si="0"/>
        <v>0.91806756977313497</v>
      </c>
      <c r="W5" s="17">
        <v>358.56599999999997</v>
      </c>
      <c r="X5" s="17">
        <v>496.202</v>
      </c>
      <c r="Y5" s="20">
        <v>315.90105882352901</v>
      </c>
      <c r="Z5" s="21">
        <f t="shared" si="1"/>
        <v>1.13505792394417</v>
      </c>
      <c r="AA5" s="21">
        <f t="shared" si="2"/>
        <v>1.5707513037403</v>
      </c>
      <c r="AB5" s="16"/>
      <c r="AC5" s="16"/>
      <c r="AD5" s="16"/>
      <c r="AE5" s="16">
        <v>6.8640068640068597</v>
      </c>
      <c r="AF5" s="16">
        <v>4.8016430333681397</v>
      </c>
      <c r="AG5" s="22">
        <f t="shared" si="8"/>
        <v>1.42951210998125</v>
      </c>
      <c r="AH5" s="16"/>
      <c r="AI5" s="16">
        <v>10.884024670455901</v>
      </c>
      <c r="AJ5" s="16">
        <v>4.8016430333681397</v>
      </c>
      <c r="AK5" s="22">
        <f t="shared" si="9"/>
        <v>2.26672924139078</v>
      </c>
    </row>
    <row r="6" spans="1:37" x14ac:dyDescent="0.25">
      <c r="A6" s="1" t="s">
        <v>20</v>
      </c>
      <c r="B6" s="1">
        <v>442.42500000000001</v>
      </c>
      <c r="C6" s="1">
        <v>222.267</v>
      </c>
      <c r="D6" s="1">
        <v>32</v>
      </c>
      <c r="E6" s="1">
        <f t="shared" si="3"/>
        <v>0.14397098984554599</v>
      </c>
      <c r="F6" s="1">
        <f t="shared" si="4"/>
        <v>4.3191296953663798</v>
      </c>
      <c r="H6" s="1" t="s">
        <v>21</v>
      </c>
      <c r="I6" s="1">
        <v>306.40600000000001</v>
      </c>
      <c r="J6" s="1">
        <v>350.42700000000002</v>
      </c>
      <c r="K6" s="1">
        <v>14</v>
      </c>
      <c r="L6" s="1">
        <f t="shared" si="5"/>
        <v>3.9951259463454597E-2</v>
      </c>
      <c r="M6" s="1">
        <f t="shared" si="6"/>
        <v>1.19853778390364</v>
      </c>
      <c r="O6" s="1" t="s">
        <v>22</v>
      </c>
      <c r="P6" s="1">
        <v>355.608</v>
      </c>
      <c r="Q6" s="1">
        <v>192.505</v>
      </c>
      <c r="R6" s="1">
        <v>22</v>
      </c>
      <c r="S6" s="1">
        <f t="shared" si="7"/>
        <v>0.114282745902704</v>
      </c>
      <c r="T6" s="1">
        <f t="shared" si="0"/>
        <v>3.4284823770811101</v>
      </c>
      <c r="W6" s="17">
        <v>355.608</v>
      </c>
      <c r="X6" s="17">
        <v>475.07600000000002</v>
      </c>
      <c r="Y6" s="20">
        <v>315.90105882352901</v>
      </c>
      <c r="Z6" s="21">
        <f t="shared" si="1"/>
        <v>1.1256942326320301</v>
      </c>
      <c r="AA6" s="21">
        <f t="shared" si="2"/>
        <v>1.50387593434877</v>
      </c>
      <c r="AB6" s="16"/>
      <c r="AC6" s="16"/>
      <c r="AD6" s="16"/>
      <c r="AE6" s="16">
        <v>4.3191296953663798</v>
      </c>
      <c r="AF6" s="16">
        <v>4.8016430333681397</v>
      </c>
      <c r="AG6" s="22">
        <f t="shared" si="8"/>
        <v>0.89951078523567396</v>
      </c>
      <c r="AH6" s="16"/>
      <c r="AI6" s="16">
        <v>14.4923160532593</v>
      </c>
      <c r="AJ6" s="16">
        <v>4.8016430333681397</v>
      </c>
      <c r="AK6" s="22">
        <f t="shared" si="9"/>
        <v>3.0181993856160498</v>
      </c>
    </row>
    <row r="7" spans="1:37" x14ac:dyDescent="0.25">
      <c r="A7" s="1" t="s">
        <v>23</v>
      </c>
      <c r="B7" s="1">
        <v>297.91399999999999</v>
      </c>
      <c r="C7" s="1">
        <v>164.036</v>
      </c>
      <c r="D7" s="1">
        <v>27</v>
      </c>
      <c r="E7" s="1">
        <f t="shared" si="3"/>
        <v>0.16459801506986299</v>
      </c>
      <c r="F7" s="1">
        <f t="shared" si="4"/>
        <v>4.9379404520958801</v>
      </c>
      <c r="H7" s="1" t="s">
        <v>24</v>
      </c>
      <c r="I7" s="1">
        <v>308.96499999999997</v>
      </c>
      <c r="J7" s="1">
        <v>96.177000000000007</v>
      </c>
      <c r="K7" s="1">
        <v>5</v>
      </c>
      <c r="L7" s="1">
        <f t="shared" si="5"/>
        <v>5.19874814144754E-2</v>
      </c>
      <c r="M7" s="1">
        <f t="shared" si="6"/>
        <v>1.55962444243426</v>
      </c>
      <c r="O7" s="1" t="s">
        <v>25</v>
      </c>
      <c r="P7" s="1">
        <v>299.67700000000002</v>
      </c>
      <c r="Q7" s="1">
        <v>308.45400000000001</v>
      </c>
      <c r="R7" s="1">
        <v>12</v>
      </c>
      <c r="S7" s="1">
        <f t="shared" si="7"/>
        <v>3.8903693905736399E-2</v>
      </c>
      <c r="T7" s="1">
        <f t="shared" si="0"/>
        <v>1.1671108171720901</v>
      </c>
      <c r="W7" s="17">
        <v>354.79599999999999</v>
      </c>
      <c r="X7" s="17">
        <v>429.66</v>
      </c>
      <c r="Y7" s="20">
        <v>315.90105882352901</v>
      </c>
      <c r="Z7" s="21">
        <f t="shared" si="1"/>
        <v>1.12312380756596</v>
      </c>
      <c r="AA7" s="21">
        <f t="shared" si="2"/>
        <v>1.36010940134271</v>
      </c>
      <c r="AB7" s="16"/>
      <c r="AC7" s="16"/>
      <c r="AD7" s="16"/>
      <c r="AE7" s="16">
        <v>4.9379404520958801</v>
      </c>
      <c r="AF7" s="16">
        <v>4.8016430333681397</v>
      </c>
      <c r="AG7" s="22">
        <f t="shared" si="8"/>
        <v>1.02838557922373</v>
      </c>
      <c r="AH7" s="16"/>
      <c r="AI7" s="16">
        <v>6.5936042039222</v>
      </c>
      <c r="AJ7" s="16">
        <v>4.8016430333681397</v>
      </c>
      <c r="AK7" s="22">
        <f t="shared" si="9"/>
        <v>1.37319749887719</v>
      </c>
    </row>
    <row r="8" spans="1:37" x14ac:dyDescent="0.25">
      <c r="A8" s="1" t="s">
        <v>26</v>
      </c>
      <c r="B8" s="1">
        <v>418.49599999999998</v>
      </c>
      <c r="C8" s="1">
        <v>237.90700000000001</v>
      </c>
      <c r="D8" s="1">
        <v>36</v>
      </c>
      <c r="E8" s="1">
        <f t="shared" si="3"/>
        <v>0.151319633302089</v>
      </c>
      <c r="F8" s="1">
        <f t="shared" si="4"/>
        <v>4.5395889990626603</v>
      </c>
      <c r="H8" s="1" t="s">
        <v>27</v>
      </c>
      <c r="I8" s="1">
        <v>345.69900000000001</v>
      </c>
      <c r="J8" s="1">
        <v>214.80699999999999</v>
      </c>
      <c r="K8" s="1">
        <v>30</v>
      </c>
      <c r="L8" s="1">
        <f t="shared" si="5"/>
        <v>0.13966025315748601</v>
      </c>
      <c r="M8" s="1">
        <f t="shared" si="6"/>
        <v>4.1898075947245701</v>
      </c>
      <c r="O8" s="1" t="s">
        <v>28</v>
      </c>
      <c r="P8" s="1">
        <v>295.13</v>
      </c>
      <c r="Q8" s="1">
        <v>122.151</v>
      </c>
      <c r="R8" s="1">
        <v>7</v>
      </c>
      <c r="S8" s="1">
        <f t="shared" si="7"/>
        <v>5.73061211123937E-2</v>
      </c>
      <c r="T8" s="1">
        <f t="shared" si="0"/>
        <v>1.71918363337181</v>
      </c>
      <c r="W8" s="17">
        <v>352.15699999999998</v>
      </c>
      <c r="X8" s="17">
        <v>424.846</v>
      </c>
      <c r="Y8" s="20">
        <v>315.90105882352901</v>
      </c>
      <c r="Z8" s="21">
        <f t="shared" si="1"/>
        <v>1.1147699261012101</v>
      </c>
      <c r="AA8" s="21">
        <f t="shared" si="2"/>
        <v>1.3448704527366899</v>
      </c>
      <c r="AB8" s="16"/>
      <c r="AC8" s="16"/>
      <c r="AD8" s="16"/>
      <c r="AE8" s="16">
        <v>4.5395889990626603</v>
      </c>
      <c r="AF8" s="16">
        <v>4.8016430333681397</v>
      </c>
      <c r="AG8" s="22">
        <f t="shared" si="8"/>
        <v>0.94542409077801404</v>
      </c>
      <c r="AH8" s="16"/>
      <c r="AI8" s="16">
        <v>5.0035358319879402</v>
      </c>
      <c r="AJ8" s="16">
        <v>4.8016430333681397</v>
      </c>
      <c r="AK8" s="22">
        <f t="shared" si="9"/>
        <v>1.0420466072168999</v>
      </c>
    </row>
    <row r="9" spans="1:37" x14ac:dyDescent="0.25">
      <c r="A9" s="1" t="s">
        <v>29</v>
      </c>
      <c r="B9" s="1">
        <v>358.56599999999997</v>
      </c>
      <c r="C9" s="1">
        <v>309.74200000000002</v>
      </c>
      <c r="D9" s="1">
        <v>56</v>
      </c>
      <c r="E9" s="1">
        <f t="shared" si="3"/>
        <v>0.18079562991134601</v>
      </c>
      <c r="F9" s="1">
        <f t="shared" si="4"/>
        <v>5.4238688973403697</v>
      </c>
      <c r="H9" s="1" t="s">
        <v>30</v>
      </c>
      <c r="I9" s="1">
        <v>347.42599999999999</v>
      </c>
      <c r="J9" s="1">
        <v>211.96799999999999</v>
      </c>
      <c r="K9" s="1">
        <v>30</v>
      </c>
      <c r="L9" s="1">
        <f t="shared" si="5"/>
        <v>0.141530797101449</v>
      </c>
      <c r="M9" s="1">
        <f t="shared" si="6"/>
        <v>4.2459239130434803</v>
      </c>
      <c r="O9" s="1" t="s">
        <v>31</v>
      </c>
      <c r="P9" s="1">
        <v>329.55799999999999</v>
      </c>
      <c r="Q9" s="1">
        <v>203.16</v>
      </c>
      <c r="R9" s="1">
        <v>7</v>
      </c>
      <c r="S9" s="1">
        <f t="shared" si="7"/>
        <v>3.4455601496357603E-2</v>
      </c>
      <c r="T9" s="1">
        <f t="shared" si="0"/>
        <v>1.0336680448907301</v>
      </c>
      <c r="W9" s="17">
        <v>351.69900000000001</v>
      </c>
      <c r="X9" s="17">
        <v>422.50599999999997</v>
      </c>
      <c r="Y9" s="20">
        <v>315.90105882352901</v>
      </c>
      <c r="Z9" s="21">
        <f t="shared" si="1"/>
        <v>1.1133201050663999</v>
      </c>
      <c r="AA9" s="21">
        <f t="shared" si="2"/>
        <v>1.33746307015711</v>
      </c>
      <c r="AB9" s="16"/>
      <c r="AC9" s="16"/>
      <c r="AD9" s="16"/>
      <c r="AE9" s="16">
        <v>5.4238688973403697</v>
      </c>
      <c r="AF9" s="16">
        <v>4.8016430333681397</v>
      </c>
      <c r="AG9" s="22">
        <f t="shared" si="8"/>
        <v>1.1295860312081101</v>
      </c>
      <c r="AH9" s="16"/>
      <c r="AI9" s="16">
        <v>8.9670079718887905</v>
      </c>
      <c r="AJ9" s="16">
        <v>4.8016430333681397</v>
      </c>
      <c r="AK9" s="22">
        <f t="shared" si="9"/>
        <v>1.8674874224456499</v>
      </c>
    </row>
    <row r="10" spans="1:37" x14ac:dyDescent="0.25">
      <c r="A10" s="1" t="s">
        <v>32</v>
      </c>
      <c r="B10" s="1">
        <v>284.18400000000003</v>
      </c>
      <c r="C10" s="1">
        <v>205.87200000000001</v>
      </c>
      <c r="D10" s="1">
        <v>21</v>
      </c>
      <c r="E10" s="1">
        <f t="shared" si="3"/>
        <v>0.102005129400793</v>
      </c>
      <c r="F10" s="1">
        <f t="shared" si="4"/>
        <v>3.0601538820237799</v>
      </c>
      <c r="H10" s="1" t="s">
        <v>33</v>
      </c>
      <c r="I10" s="1">
        <v>300.55099999999999</v>
      </c>
      <c r="J10" s="1">
        <v>321.69</v>
      </c>
      <c r="K10" s="1">
        <v>16</v>
      </c>
      <c r="L10" s="1">
        <f t="shared" si="5"/>
        <v>4.9737324753644799E-2</v>
      </c>
      <c r="M10" s="1">
        <f t="shared" si="6"/>
        <v>1.49211974260934</v>
      </c>
      <c r="O10" s="1" t="s">
        <v>34</v>
      </c>
      <c r="P10" s="1">
        <v>305.548</v>
      </c>
      <c r="Q10" s="1">
        <v>357.25</v>
      </c>
      <c r="R10" s="1">
        <v>15</v>
      </c>
      <c r="S10" s="1">
        <f t="shared" si="7"/>
        <v>4.1987403778866297E-2</v>
      </c>
      <c r="T10" s="1">
        <f t="shared" si="0"/>
        <v>1.2596221133659899</v>
      </c>
      <c r="W10" s="17">
        <v>347.42599999999999</v>
      </c>
      <c r="X10" s="17">
        <v>410.62400000000002</v>
      </c>
      <c r="Y10" s="20">
        <v>315.90105882352901</v>
      </c>
      <c r="Z10" s="21">
        <f t="shared" si="1"/>
        <v>1.0997937179883901</v>
      </c>
      <c r="AA10" s="21">
        <f t="shared" si="2"/>
        <v>1.29985002750303</v>
      </c>
      <c r="AB10" s="16"/>
      <c r="AC10" s="16"/>
      <c r="AD10" s="16"/>
      <c r="AE10" s="16">
        <v>3.0601538820237799</v>
      </c>
      <c r="AF10" s="16">
        <v>4.8016430333681397</v>
      </c>
      <c r="AG10" s="22">
        <f t="shared" si="8"/>
        <v>0.63731390708509605</v>
      </c>
      <c r="AH10" s="16"/>
      <c r="AI10" s="16">
        <v>9.1459646520825597</v>
      </c>
      <c r="AJ10" s="16">
        <v>4.8016430333681397</v>
      </c>
      <c r="AK10" s="22">
        <f t="shared" si="9"/>
        <v>1.9047573067227901</v>
      </c>
    </row>
    <row r="11" spans="1:37" x14ac:dyDescent="0.25">
      <c r="A11" s="1" t="s">
        <v>35</v>
      </c>
      <c r="B11" s="1">
        <v>303.91000000000003</v>
      </c>
      <c r="C11" s="1">
        <v>281.83800000000002</v>
      </c>
      <c r="D11" s="1">
        <v>51</v>
      </c>
      <c r="E11" s="1">
        <f t="shared" si="3"/>
        <v>0.18095501671172801</v>
      </c>
      <c r="F11" s="1">
        <f t="shared" si="4"/>
        <v>5.4286505013518402</v>
      </c>
      <c r="H11" s="1" t="s">
        <v>36</v>
      </c>
      <c r="I11" s="1">
        <v>300.80200000000002</v>
      </c>
      <c r="J11" s="1">
        <v>133.74100000000001</v>
      </c>
      <c r="K11" s="1">
        <v>9</v>
      </c>
      <c r="L11" s="1">
        <f t="shared" si="5"/>
        <v>6.72942478372376E-2</v>
      </c>
      <c r="M11" s="1">
        <f t="shared" si="6"/>
        <v>2.0188274351171298</v>
      </c>
      <c r="O11" s="1" t="s">
        <v>37</v>
      </c>
      <c r="P11" s="1">
        <v>354.79599999999999</v>
      </c>
      <c r="Q11" s="1">
        <v>167.47900000000001</v>
      </c>
      <c r="R11" s="1">
        <v>15</v>
      </c>
      <c r="S11" s="1">
        <f t="shared" si="7"/>
        <v>8.9563467658631796E-2</v>
      </c>
      <c r="T11" s="1">
        <f t="shared" si="0"/>
        <v>2.6869040297589502</v>
      </c>
      <c r="W11" s="17">
        <v>345.69900000000001</v>
      </c>
      <c r="X11" s="17">
        <v>401.755</v>
      </c>
      <c r="Y11" s="20">
        <v>315.90105882352901</v>
      </c>
      <c r="Z11" s="21">
        <f t="shared" si="1"/>
        <v>1.09432681640082</v>
      </c>
      <c r="AA11" s="21">
        <f t="shared" si="2"/>
        <v>1.27177478130718</v>
      </c>
      <c r="AB11" s="16"/>
      <c r="AC11" s="16"/>
      <c r="AD11" s="16"/>
      <c r="AE11" s="16">
        <v>5.4286505013518402</v>
      </c>
      <c r="AF11" s="16">
        <v>4.8016430333681397</v>
      </c>
      <c r="AG11" s="22">
        <f t="shared" si="8"/>
        <v>1.1305818578404201</v>
      </c>
      <c r="AH11" s="16"/>
      <c r="AI11" s="16">
        <v>4.6610963687839702</v>
      </c>
      <c r="AJ11" s="16">
        <v>4.8016430333681397</v>
      </c>
      <c r="AK11" s="22">
        <f t="shared" si="9"/>
        <v>0.97072946414228101</v>
      </c>
    </row>
    <row r="12" spans="1:37" x14ac:dyDescent="0.25">
      <c r="A12" s="1" t="s">
        <v>38</v>
      </c>
      <c r="B12" s="1">
        <v>279.81200000000001</v>
      </c>
      <c r="C12" s="1">
        <v>167.595</v>
      </c>
      <c r="D12" s="1">
        <v>22</v>
      </c>
      <c r="E12" s="1">
        <f t="shared" si="3"/>
        <v>0.13126883260240499</v>
      </c>
      <c r="F12" s="1">
        <f t="shared" si="4"/>
        <v>3.93806497807214</v>
      </c>
      <c r="H12" s="1" t="s">
        <v>39</v>
      </c>
      <c r="I12" s="1">
        <v>336.96499999999997</v>
      </c>
      <c r="J12" s="1">
        <v>272.733</v>
      </c>
      <c r="K12" s="1">
        <v>17</v>
      </c>
      <c r="L12" s="1">
        <f t="shared" si="5"/>
        <v>6.2332024360821803E-2</v>
      </c>
      <c r="M12" s="1">
        <f t="shared" si="6"/>
        <v>1.86996073082465</v>
      </c>
      <c r="O12" s="1" t="s">
        <v>40</v>
      </c>
      <c r="P12" s="1">
        <v>251.905</v>
      </c>
      <c r="Q12" s="1">
        <v>211.035</v>
      </c>
      <c r="R12" s="1">
        <v>15</v>
      </c>
      <c r="S12" s="1">
        <f t="shared" si="7"/>
        <v>7.1078257161134403E-2</v>
      </c>
      <c r="T12" s="1">
        <f t="shared" si="0"/>
        <v>2.13234771483403</v>
      </c>
      <c r="W12" s="17">
        <v>341.21300000000002</v>
      </c>
      <c r="X12" s="17">
        <v>380.03899999999999</v>
      </c>
      <c r="Y12" s="20">
        <v>315.90105882352901</v>
      </c>
      <c r="Z12" s="21">
        <f t="shared" si="1"/>
        <v>1.0801261675751801</v>
      </c>
      <c r="AA12" s="21">
        <f t="shared" si="2"/>
        <v>1.2030317385302001</v>
      </c>
      <c r="AB12" s="16"/>
      <c r="AC12" s="16"/>
      <c r="AD12" s="16"/>
      <c r="AE12" s="16">
        <v>3.93806497807214</v>
      </c>
      <c r="AF12" s="16">
        <v>4.8016430333681397</v>
      </c>
      <c r="AG12" s="22">
        <f t="shared" si="8"/>
        <v>0.82014946773537301</v>
      </c>
      <c r="AH12" s="16"/>
      <c r="AI12" s="16">
        <v>3.6457723402986</v>
      </c>
      <c r="AJ12" s="16">
        <v>4.8016430333681397</v>
      </c>
      <c r="AK12" s="22">
        <f t="shared" si="9"/>
        <v>0.75927600510137305</v>
      </c>
    </row>
    <row r="13" spans="1:37" x14ac:dyDescent="0.25">
      <c r="A13" s="1" t="s">
        <v>41</v>
      </c>
      <c r="B13" s="1">
        <v>341.21300000000002</v>
      </c>
      <c r="C13" s="1">
        <v>175.79</v>
      </c>
      <c r="D13" s="1">
        <v>33</v>
      </c>
      <c r="E13" s="1">
        <f t="shared" si="3"/>
        <v>0.18772398885033301</v>
      </c>
      <c r="F13" s="1">
        <f t="shared" si="4"/>
        <v>5.6317196655099799</v>
      </c>
      <c r="H13" s="1" t="s">
        <v>42</v>
      </c>
      <c r="I13" s="1">
        <v>305.76400000000001</v>
      </c>
      <c r="J13" s="1">
        <v>261.10000000000002</v>
      </c>
      <c r="K13" s="1">
        <v>20</v>
      </c>
      <c r="L13" s="1">
        <f t="shared" si="5"/>
        <v>7.6599004212945201E-2</v>
      </c>
      <c r="M13" s="1">
        <f t="shared" si="6"/>
        <v>2.2979701263883601</v>
      </c>
      <c r="W13" s="17">
        <v>336.96499999999997</v>
      </c>
      <c r="X13" s="17">
        <v>375.51799999999997</v>
      </c>
      <c r="Y13" s="20">
        <v>315.90105882352901</v>
      </c>
      <c r="Z13" s="21">
        <f t="shared" si="1"/>
        <v>1.06667891919994</v>
      </c>
      <c r="AA13" s="21">
        <f t="shared" si="2"/>
        <v>1.1887202955206799</v>
      </c>
      <c r="AB13" s="16"/>
      <c r="AC13" s="16"/>
      <c r="AD13" s="16"/>
      <c r="AE13" s="16">
        <v>5.6317196655099799</v>
      </c>
      <c r="AF13" s="16">
        <v>4.8016430333681397</v>
      </c>
      <c r="AG13" s="22">
        <f t="shared" si="8"/>
        <v>1.1728734573506101</v>
      </c>
      <c r="AH13" s="16"/>
      <c r="AI13" s="16">
        <v>5.1465081151646297</v>
      </c>
      <c r="AJ13" s="16">
        <v>4.8016430333681397</v>
      </c>
      <c r="AK13" s="22">
        <f t="shared" si="9"/>
        <v>1.07182230736436</v>
      </c>
    </row>
    <row r="14" spans="1:37" x14ac:dyDescent="0.25">
      <c r="A14" s="1" t="s">
        <v>43</v>
      </c>
      <c r="B14" s="1">
        <v>270.84800000000001</v>
      </c>
      <c r="C14" s="1">
        <v>356.23200000000003</v>
      </c>
      <c r="D14" s="1">
        <v>50</v>
      </c>
      <c r="E14" s="1">
        <f t="shared" si="3"/>
        <v>0.14035796896404601</v>
      </c>
      <c r="F14" s="1">
        <f t="shared" si="4"/>
        <v>4.2107390689213799</v>
      </c>
      <c r="H14" s="15"/>
      <c r="I14" s="15"/>
      <c r="J14" s="15"/>
      <c r="K14" s="15"/>
      <c r="L14" s="15"/>
      <c r="M14" s="15"/>
      <c r="N14" s="15"/>
      <c r="W14" s="17">
        <v>329.55799999999999</v>
      </c>
      <c r="X14" s="17">
        <v>372.80799999999999</v>
      </c>
      <c r="Y14" s="20">
        <v>315.90105882352901</v>
      </c>
      <c r="Z14" s="21">
        <f t="shared" si="1"/>
        <v>1.0432317043422801</v>
      </c>
      <c r="AA14" s="21">
        <f t="shared" si="2"/>
        <v>1.1801416601400501</v>
      </c>
      <c r="AB14" s="16"/>
      <c r="AC14" s="16"/>
      <c r="AD14" s="16"/>
      <c r="AE14" s="16">
        <v>4.2107390689213799</v>
      </c>
      <c r="AF14" s="16">
        <v>4.8016430333681397</v>
      </c>
      <c r="AG14" s="22">
        <f t="shared" si="8"/>
        <v>0.87693713165673104</v>
      </c>
      <c r="AH14" s="16"/>
      <c r="AI14" s="16">
        <v>3.76742433756122</v>
      </c>
      <c r="AJ14" s="16">
        <v>4.8016430333681397</v>
      </c>
      <c r="AK14" s="22">
        <f t="shared" si="9"/>
        <v>0.78461149889323201</v>
      </c>
    </row>
    <row r="15" spans="1:37" x14ac:dyDescent="0.25">
      <c r="A15" s="1" t="s">
        <v>44</v>
      </c>
      <c r="B15" s="1">
        <v>287.67700000000002</v>
      </c>
      <c r="C15" s="1">
        <v>555.952</v>
      </c>
      <c r="D15" s="1">
        <v>65</v>
      </c>
      <c r="E15" s="1">
        <f t="shared" si="3"/>
        <v>0.116916568336835</v>
      </c>
      <c r="F15" s="1">
        <f t="shared" si="4"/>
        <v>3.5074970501050502</v>
      </c>
      <c r="H15" s="15"/>
      <c r="I15" s="15"/>
      <c r="J15" s="15"/>
      <c r="K15" s="15"/>
      <c r="L15" s="15"/>
      <c r="M15" s="15"/>
      <c r="N15" s="15"/>
      <c r="W15" s="17">
        <v>310.95499999999998</v>
      </c>
      <c r="X15" s="17">
        <v>371.96199999999999</v>
      </c>
      <c r="Y15" s="20">
        <v>315.90105882352901</v>
      </c>
      <c r="Z15" s="21">
        <f t="shared" si="1"/>
        <v>0.984343012834622</v>
      </c>
      <c r="AA15" s="21">
        <f t="shared" si="2"/>
        <v>1.1774636064382</v>
      </c>
      <c r="AB15" s="16"/>
      <c r="AC15" s="16"/>
      <c r="AD15" s="16"/>
      <c r="AE15" s="16">
        <v>3.5074970501050502</v>
      </c>
      <c r="AF15" s="16">
        <v>4.8016430333681397</v>
      </c>
      <c r="AG15" s="22">
        <f t="shared" si="8"/>
        <v>0.73047851032039302</v>
      </c>
      <c r="AH15" s="16"/>
      <c r="AI15" s="16">
        <v>7.2539603979099496</v>
      </c>
      <c r="AJ15" s="16">
        <v>4.8016430333681397</v>
      </c>
      <c r="AK15" s="22">
        <f t="shared" si="9"/>
        <v>1.51072463061079</v>
      </c>
    </row>
    <row r="16" spans="1:37" x14ac:dyDescent="0.25">
      <c r="H16" s="15"/>
      <c r="I16" s="15"/>
      <c r="J16" s="15"/>
      <c r="K16" s="15"/>
      <c r="L16" s="15"/>
      <c r="M16" s="15"/>
      <c r="N16" s="15"/>
      <c r="W16" s="17">
        <v>308.96499999999997</v>
      </c>
      <c r="X16" s="17">
        <v>370.45800000000003</v>
      </c>
      <c r="Y16" s="20">
        <v>315.90105882352901</v>
      </c>
      <c r="Z16" s="21">
        <f t="shared" si="1"/>
        <v>0.97804357209386905</v>
      </c>
      <c r="AA16" s="21">
        <f t="shared" si="2"/>
        <v>1.1727026220793599</v>
      </c>
      <c r="AB16" s="16"/>
      <c r="AC16" s="16"/>
      <c r="AD16" s="16"/>
      <c r="AE16" s="16">
        <f>AVERAGE(AE3:AE15)</f>
        <v>4.8016430333681397</v>
      </c>
      <c r="AF16" s="16"/>
      <c r="AG16" s="22"/>
      <c r="AH16" s="16"/>
      <c r="AI16" s="16">
        <v>4.9481691774043597</v>
      </c>
      <c r="AJ16" s="16">
        <v>4.8016430333681397</v>
      </c>
      <c r="AK16" s="22">
        <f t="shared" si="9"/>
        <v>1.03051583447957</v>
      </c>
    </row>
    <row r="17" spans="1:37" x14ac:dyDescent="0.25">
      <c r="J17" s="15"/>
      <c r="K17" s="15"/>
      <c r="L17" s="15"/>
      <c r="M17" s="15"/>
      <c r="N17" s="15"/>
      <c r="W17" s="17">
        <v>306.40600000000001</v>
      </c>
      <c r="X17" s="17">
        <v>369.351</v>
      </c>
      <c r="Y17" s="20">
        <v>315.90105882352901</v>
      </c>
      <c r="Z17" s="21">
        <f t="shared" si="1"/>
        <v>0.96994293447799595</v>
      </c>
      <c r="AA17" s="21">
        <f t="shared" si="2"/>
        <v>1.16919836032056</v>
      </c>
      <c r="AB17" s="16"/>
      <c r="AC17" s="16"/>
      <c r="AD17" s="16"/>
      <c r="AE17" s="16"/>
      <c r="AF17" s="16"/>
      <c r="AG17" s="22"/>
      <c r="AH17" s="16"/>
      <c r="AI17" s="16">
        <v>6.7280078244239103</v>
      </c>
      <c r="AJ17" s="16">
        <v>4.8016430333681397</v>
      </c>
      <c r="AK17" s="22">
        <f t="shared" si="9"/>
        <v>1.40118867180856</v>
      </c>
    </row>
    <row r="18" spans="1:37" x14ac:dyDescent="0.25">
      <c r="W18" s="17">
        <v>306.09899999999999</v>
      </c>
      <c r="X18" s="17">
        <v>367.81</v>
      </c>
      <c r="Y18" s="20">
        <v>315.90105882352901</v>
      </c>
      <c r="Z18" s="21">
        <f t="shared" si="1"/>
        <v>0.96897111120793999</v>
      </c>
      <c r="AA18" s="21">
        <f t="shared" si="2"/>
        <v>1.1643202506816199</v>
      </c>
      <c r="AB18" s="16"/>
      <c r="AC18" s="16"/>
      <c r="AD18" s="16"/>
      <c r="AE18" s="16"/>
      <c r="AF18" s="16"/>
      <c r="AG18" s="22"/>
      <c r="AH18" s="16"/>
      <c r="AI18" s="16">
        <v>7.1984113058480697</v>
      </c>
      <c r="AJ18" s="16"/>
      <c r="AK18" s="22"/>
    </row>
    <row r="19" spans="1:37" x14ac:dyDescent="0.25">
      <c r="A19" s="23" t="s">
        <v>45</v>
      </c>
      <c r="B19" s="23"/>
      <c r="C19" s="23"/>
      <c r="D19" s="23"/>
      <c r="E19" s="23"/>
      <c r="F19" s="23"/>
      <c r="H19" s="23" t="s">
        <v>45</v>
      </c>
      <c r="I19" s="23"/>
      <c r="J19" s="23"/>
      <c r="K19" s="23"/>
      <c r="L19" s="23"/>
      <c r="M19" s="23"/>
      <c r="O19" s="23" t="s">
        <v>45</v>
      </c>
      <c r="P19" s="23"/>
      <c r="Q19" s="23"/>
      <c r="R19" s="23"/>
      <c r="S19" s="23"/>
      <c r="T19" s="23"/>
      <c r="W19" s="17">
        <v>305.76400000000001</v>
      </c>
      <c r="X19" s="17">
        <v>359.83100000000002</v>
      </c>
      <c r="Y19" s="20">
        <v>315.90105882352901</v>
      </c>
      <c r="Z19" s="21">
        <f t="shared" si="1"/>
        <v>0.96791065259077802</v>
      </c>
      <c r="AA19" s="21">
        <f t="shared" si="2"/>
        <v>1.1390623423045001</v>
      </c>
      <c r="AB19" s="16"/>
      <c r="AC19" s="16"/>
      <c r="AD19" s="16"/>
      <c r="AE19" s="16"/>
      <c r="AF19" s="16"/>
      <c r="AG19" s="22"/>
      <c r="AH19" s="16"/>
      <c r="AI19" s="16"/>
      <c r="AJ19" s="16"/>
      <c r="AK19" s="22"/>
    </row>
    <row r="20" spans="1:37" x14ac:dyDescent="0.25">
      <c r="B20" s="1" t="s">
        <v>2</v>
      </c>
      <c r="C20" s="1" t="s">
        <v>5</v>
      </c>
      <c r="D20" s="1" t="s">
        <v>6</v>
      </c>
      <c r="I20" s="1" t="s">
        <v>2</v>
      </c>
      <c r="J20" s="1" t="s">
        <v>5</v>
      </c>
      <c r="K20" s="1" t="s">
        <v>6</v>
      </c>
      <c r="M20" s="1" t="s">
        <v>7</v>
      </c>
      <c r="P20" s="1" t="s">
        <v>2</v>
      </c>
      <c r="Q20" s="1" t="s">
        <v>5</v>
      </c>
      <c r="R20" s="1" t="s">
        <v>6</v>
      </c>
      <c r="T20" s="1" t="s">
        <v>7</v>
      </c>
      <c r="W20" s="17">
        <v>305.548</v>
      </c>
      <c r="X20" s="17">
        <v>357.22199999999998</v>
      </c>
      <c r="Y20" s="20">
        <v>315.90105882352901</v>
      </c>
      <c r="Z20" s="21">
        <f t="shared" si="1"/>
        <v>0.96722689419881702</v>
      </c>
      <c r="AA20" s="21">
        <f t="shared" si="2"/>
        <v>1.13080342728308</v>
      </c>
      <c r="AB20" s="16"/>
      <c r="AC20" s="16"/>
      <c r="AD20" s="16"/>
      <c r="AE20" s="16">
        <v>0.63844050266548902</v>
      </c>
      <c r="AF20" s="16">
        <v>1.66279203966777</v>
      </c>
      <c r="AG20" s="22">
        <f t="shared" si="8"/>
        <v>0.38395691549801397</v>
      </c>
      <c r="AH20" s="16"/>
      <c r="AI20" s="16">
        <v>2.1036993943423501</v>
      </c>
      <c r="AJ20" s="16">
        <v>1.66279203966777</v>
      </c>
      <c r="AK20" s="22">
        <f t="shared" si="9"/>
        <v>1.2651608524435001</v>
      </c>
    </row>
    <row r="21" spans="1:37" x14ac:dyDescent="0.25">
      <c r="A21" s="1" t="s">
        <v>46</v>
      </c>
      <c r="B21" s="1">
        <v>369.351</v>
      </c>
      <c r="C21" s="1">
        <v>154.523</v>
      </c>
      <c r="D21" s="1">
        <v>58</v>
      </c>
      <c r="E21" s="1">
        <f t="shared" ref="E21:E35" si="10">D21/C21</f>
        <v>0.37534865359849301</v>
      </c>
      <c r="F21" s="1">
        <f t="shared" ref="F21:F35" si="11">E21*30</f>
        <v>11.2604596079548</v>
      </c>
      <c r="H21" s="1" t="s">
        <v>47</v>
      </c>
      <c r="I21" s="1">
        <v>515.63099999999997</v>
      </c>
      <c r="J21" s="1">
        <v>139.21799999999999</v>
      </c>
      <c r="K21" s="1">
        <v>58</v>
      </c>
      <c r="L21" s="1">
        <f t="shared" ref="L21:L31" si="12">K21/J21</f>
        <v>0.41661279432257298</v>
      </c>
      <c r="M21" s="1">
        <f>L21*30</f>
        <v>12.4983838296772</v>
      </c>
      <c r="O21" s="1" t="s">
        <v>48</v>
      </c>
      <c r="P21" s="1">
        <v>330.1</v>
      </c>
      <c r="Q21" s="1">
        <v>385.036</v>
      </c>
      <c r="R21" s="1">
        <v>27</v>
      </c>
      <c r="S21" s="1">
        <f t="shared" ref="S21:S31" si="13">R21/Q21</f>
        <v>7.0123313144744903E-2</v>
      </c>
      <c r="T21" s="1">
        <f t="shared" ref="T21:T31" si="14">S21*30</f>
        <v>2.1036993943423501</v>
      </c>
      <c r="W21" s="17">
        <v>303.91000000000003</v>
      </c>
      <c r="X21" s="17">
        <v>347.15300000000002</v>
      </c>
      <c r="Y21" s="20">
        <v>315.90105882352901</v>
      </c>
      <c r="Z21" s="21">
        <f t="shared" si="1"/>
        <v>0.96204172639311103</v>
      </c>
      <c r="AA21" s="21">
        <f t="shared" si="2"/>
        <v>1.0989295233541101</v>
      </c>
      <c r="AB21" s="16"/>
      <c r="AC21" s="16"/>
      <c r="AD21" s="16"/>
      <c r="AE21" s="16">
        <v>1.6440935937643999</v>
      </c>
      <c r="AF21" s="16">
        <v>1.66279203966777</v>
      </c>
      <c r="AG21" s="22">
        <f t="shared" si="8"/>
        <v>0.98875478986109</v>
      </c>
      <c r="AH21" s="16"/>
      <c r="AI21" s="16">
        <v>3.2972830387760501</v>
      </c>
      <c r="AJ21" s="16">
        <v>1.66279203966777</v>
      </c>
      <c r="AK21" s="22">
        <f t="shared" si="9"/>
        <v>1.9829798075259299</v>
      </c>
    </row>
    <row r="22" spans="1:37" x14ac:dyDescent="0.25">
      <c r="A22" s="1" t="s">
        <v>49</v>
      </c>
      <c r="B22" s="1">
        <v>238.04300000000001</v>
      </c>
      <c r="C22" s="1">
        <v>246.42599999999999</v>
      </c>
      <c r="D22" s="1">
        <v>45</v>
      </c>
      <c r="E22" s="1">
        <f t="shared" si="10"/>
        <v>0.18261060115409899</v>
      </c>
      <c r="F22" s="1">
        <f t="shared" si="11"/>
        <v>5.4783180346229701</v>
      </c>
      <c r="H22" s="1" t="s">
        <v>50</v>
      </c>
      <c r="I22" s="1">
        <v>359.83100000000002</v>
      </c>
      <c r="J22" s="1">
        <v>305.91300000000001</v>
      </c>
      <c r="K22" s="1">
        <v>70</v>
      </c>
      <c r="L22" s="1">
        <f t="shared" si="12"/>
        <v>0.228823227518935</v>
      </c>
      <c r="M22" s="1">
        <f t="shared" ref="M22:M31" si="15">L22*30</f>
        <v>6.8646968255680498</v>
      </c>
      <c r="O22" s="1" t="s">
        <v>51</v>
      </c>
      <c r="P22" s="1">
        <v>512.53899999999999</v>
      </c>
      <c r="Q22" s="1">
        <v>136.476</v>
      </c>
      <c r="R22" s="1">
        <v>15</v>
      </c>
      <c r="S22" s="1">
        <f t="shared" si="13"/>
        <v>0.109909434625868</v>
      </c>
      <c r="T22" s="1">
        <f t="shared" si="14"/>
        <v>3.2972830387760399</v>
      </c>
      <c r="W22" s="17">
        <v>300.80200000000002</v>
      </c>
      <c r="X22" s="17">
        <v>344.69600000000003</v>
      </c>
      <c r="Y22" s="20">
        <v>315.90105882352901</v>
      </c>
      <c r="Z22" s="21">
        <f t="shared" si="1"/>
        <v>0.95220320286433702</v>
      </c>
      <c r="AA22" s="21">
        <f t="shared" si="2"/>
        <v>1.0911517716455501</v>
      </c>
      <c r="AB22" s="16"/>
      <c r="AC22" s="16"/>
      <c r="AD22" s="16"/>
      <c r="AE22" s="16">
        <v>0.91806756977313497</v>
      </c>
      <c r="AF22" s="16">
        <v>1.66279203966777</v>
      </c>
      <c r="AG22" s="22">
        <f t="shared" si="8"/>
        <v>0.55212410684655899</v>
      </c>
      <c r="AH22" s="16"/>
      <c r="AI22" s="16">
        <v>1.7274316140308099</v>
      </c>
      <c r="AJ22" s="16">
        <v>1.66279203966777</v>
      </c>
      <c r="AK22" s="22">
        <f t="shared" si="9"/>
        <v>1.0388741182426799</v>
      </c>
    </row>
    <row r="23" spans="1:37" x14ac:dyDescent="0.25">
      <c r="A23" s="1" t="s">
        <v>52</v>
      </c>
      <c r="B23" s="1">
        <v>372.80799999999999</v>
      </c>
      <c r="C23" s="1">
        <v>132.304</v>
      </c>
      <c r="D23" s="1">
        <v>48</v>
      </c>
      <c r="E23" s="1">
        <f t="shared" si="10"/>
        <v>0.362800822348531</v>
      </c>
      <c r="F23" s="1">
        <f t="shared" si="11"/>
        <v>10.884024670455901</v>
      </c>
      <c r="H23" s="1" t="s">
        <v>53</v>
      </c>
      <c r="I23" s="1">
        <v>370.45800000000003</v>
      </c>
      <c r="J23" s="1">
        <v>163.096</v>
      </c>
      <c r="K23" s="1">
        <v>29</v>
      </c>
      <c r="L23" s="1">
        <f t="shared" si="12"/>
        <v>0.17780938833570401</v>
      </c>
      <c r="M23" s="1">
        <f t="shared" si="15"/>
        <v>5.3342816500711203</v>
      </c>
      <c r="O23" s="1" t="s">
        <v>54</v>
      </c>
      <c r="P23" s="1">
        <v>357.22199999999998</v>
      </c>
      <c r="Q23" s="1">
        <v>295.23599999999999</v>
      </c>
      <c r="R23" s="1">
        <v>17</v>
      </c>
      <c r="S23" s="1">
        <f t="shared" si="13"/>
        <v>5.7581053801027002E-2</v>
      </c>
      <c r="T23" s="1">
        <f t="shared" si="14"/>
        <v>1.7274316140308099</v>
      </c>
      <c r="W23" s="17">
        <v>300.55099999999999</v>
      </c>
      <c r="X23" s="17">
        <v>344.024</v>
      </c>
      <c r="Y23" s="20">
        <v>315.90105882352901</v>
      </c>
      <c r="Z23" s="21">
        <f t="shared" si="1"/>
        <v>0.95140865028849297</v>
      </c>
      <c r="AA23" s="21">
        <f t="shared" si="2"/>
        <v>1.08902452331501</v>
      </c>
      <c r="AB23" s="16"/>
      <c r="AC23" s="16"/>
      <c r="AD23" s="16"/>
      <c r="AE23" s="16">
        <v>3.4284823770811101</v>
      </c>
      <c r="AF23" s="16">
        <v>1.66279203966777</v>
      </c>
      <c r="AG23" s="22">
        <f t="shared" si="8"/>
        <v>2.0618828424065199</v>
      </c>
      <c r="AH23" s="16"/>
      <c r="AI23" s="16">
        <v>1.91869835503594</v>
      </c>
      <c r="AJ23" s="16">
        <v>1.66279203966777</v>
      </c>
      <c r="AK23" s="22">
        <f t="shared" si="9"/>
        <v>1.15390157594169</v>
      </c>
    </row>
    <row r="24" spans="1:37" x14ac:dyDescent="0.25">
      <c r="A24" s="1" t="s">
        <v>55</v>
      </c>
      <c r="B24" s="1">
        <v>270.411</v>
      </c>
      <c r="C24" s="1">
        <v>132.48400000000001</v>
      </c>
      <c r="D24" s="1">
        <v>64</v>
      </c>
      <c r="E24" s="1">
        <f t="shared" si="10"/>
        <v>0.483077201775309</v>
      </c>
      <c r="F24" s="1">
        <f t="shared" si="11"/>
        <v>14.4923160532593</v>
      </c>
      <c r="H24" s="1" t="s">
        <v>56</v>
      </c>
      <c r="I24" s="1">
        <v>304.58499999999998</v>
      </c>
      <c r="J24" s="1">
        <v>350.03500000000003</v>
      </c>
      <c r="K24" s="1">
        <v>39</v>
      </c>
      <c r="L24" s="1">
        <f t="shared" si="12"/>
        <v>0.111417429685603</v>
      </c>
      <c r="M24" s="1">
        <f t="shared" si="15"/>
        <v>3.3425228905680902</v>
      </c>
      <c r="O24" s="1" t="s">
        <v>57</v>
      </c>
      <c r="P24" s="1">
        <v>333.03</v>
      </c>
      <c r="Q24" s="1">
        <v>312.71199999999999</v>
      </c>
      <c r="R24" s="1">
        <v>20</v>
      </c>
      <c r="S24" s="1">
        <f t="shared" si="13"/>
        <v>6.3956611834531496E-2</v>
      </c>
      <c r="T24" s="1">
        <f t="shared" si="14"/>
        <v>1.91869835503594</v>
      </c>
      <c r="W24" s="17">
        <v>299.67700000000002</v>
      </c>
      <c r="X24" s="17">
        <v>333.03</v>
      </c>
      <c r="Y24" s="20">
        <v>315.90105882352901</v>
      </c>
      <c r="Z24" s="21">
        <f t="shared" si="1"/>
        <v>0.94864196123953903</v>
      </c>
      <c r="AA24" s="21">
        <f t="shared" si="2"/>
        <v>1.0542224873834301</v>
      </c>
      <c r="AB24" s="16"/>
      <c r="AC24" s="16"/>
      <c r="AD24" s="16"/>
      <c r="AE24" s="16">
        <v>1.1671108171720901</v>
      </c>
      <c r="AF24" s="16">
        <v>1.66279203966777</v>
      </c>
      <c r="AG24" s="22">
        <f t="shared" si="8"/>
        <v>0.70189824664140299</v>
      </c>
      <c r="AH24" s="16"/>
      <c r="AI24" s="16">
        <v>1.76826552799099</v>
      </c>
      <c r="AJ24" s="16">
        <v>1.66279203966777</v>
      </c>
      <c r="AK24" s="22">
        <f t="shared" si="9"/>
        <v>1.0634315571683199</v>
      </c>
    </row>
    <row r="25" spans="1:37" x14ac:dyDescent="0.25">
      <c r="A25" s="1" t="s">
        <v>58</v>
      </c>
      <c r="B25" s="1">
        <v>422.50599999999997</v>
      </c>
      <c r="C25" s="1">
        <v>300.291</v>
      </c>
      <c r="D25" s="1">
        <v>66</v>
      </c>
      <c r="E25" s="1">
        <f t="shared" si="10"/>
        <v>0.219786806797407</v>
      </c>
      <c r="F25" s="1">
        <f t="shared" si="11"/>
        <v>6.5936042039222</v>
      </c>
      <c r="H25" s="1" t="s">
        <v>59</v>
      </c>
      <c r="I25" s="1">
        <v>332.22699999999998</v>
      </c>
      <c r="J25" s="1">
        <v>298.13600000000002</v>
      </c>
      <c r="K25" s="1">
        <v>41</v>
      </c>
      <c r="L25" s="1">
        <f t="shared" si="12"/>
        <v>0.137521131295784</v>
      </c>
      <c r="M25" s="1">
        <f t="shared" si="15"/>
        <v>4.1256339388735297</v>
      </c>
      <c r="O25" s="1" t="s">
        <v>60</v>
      </c>
      <c r="P25" s="1">
        <v>371.96199999999999</v>
      </c>
      <c r="Q25" s="1">
        <v>152.69200000000001</v>
      </c>
      <c r="R25" s="1">
        <v>9</v>
      </c>
      <c r="S25" s="1">
        <f t="shared" si="13"/>
        <v>5.8942184266366299E-2</v>
      </c>
      <c r="T25" s="1">
        <f t="shared" si="14"/>
        <v>1.76826552799099</v>
      </c>
      <c r="W25" s="17">
        <v>298.02499999999998</v>
      </c>
      <c r="X25" s="17">
        <v>332.22699999999998</v>
      </c>
      <c r="Y25" s="20">
        <v>315.90105882352901</v>
      </c>
      <c r="Z25" s="21">
        <f t="shared" si="1"/>
        <v>0.94341247576028098</v>
      </c>
      <c r="AA25" s="21">
        <f t="shared" si="2"/>
        <v>1.0516805522503501</v>
      </c>
      <c r="AB25" s="16"/>
      <c r="AC25" s="16"/>
      <c r="AD25" s="16"/>
      <c r="AE25" s="16">
        <v>1.71918363337181</v>
      </c>
      <c r="AF25" s="16">
        <v>1.66279203966777</v>
      </c>
      <c r="AG25" s="22">
        <f t="shared" si="8"/>
        <v>1.03391379821334</v>
      </c>
      <c r="AH25" s="16"/>
      <c r="AI25" s="16">
        <v>0.96804001232050896</v>
      </c>
      <c r="AJ25" s="16">
        <v>1.66279203966777</v>
      </c>
      <c r="AK25" s="22">
        <f t="shared" si="9"/>
        <v>0.58217743964779001</v>
      </c>
    </row>
    <row r="26" spans="1:37" x14ac:dyDescent="0.25">
      <c r="A26" s="1" t="s">
        <v>61</v>
      </c>
      <c r="B26" s="1">
        <v>424.846</v>
      </c>
      <c r="C26" s="1">
        <v>299.78800000000001</v>
      </c>
      <c r="D26" s="1">
        <v>50</v>
      </c>
      <c r="E26" s="1">
        <f t="shared" si="10"/>
        <v>0.16678452773293101</v>
      </c>
      <c r="F26" s="1">
        <f t="shared" si="11"/>
        <v>5.0035358319879402</v>
      </c>
      <c r="H26" s="1" t="s">
        <v>62</v>
      </c>
      <c r="I26" s="1">
        <v>270.27699999999999</v>
      </c>
      <c r="J26" s="1">
        <v>268.63600000000002</v>
      </c>
      <c r="K26" s="1">
        <v>21</v>
      </c>
      <c r="L26" s="1">
        <f t="shared" si="12"/>
        <v>7.81726946500097E-2</v>
      </c>
      <c r="M26" s="1">
        <f t="shared" si="15"/>
        <v>2.3451808395002902</v>
      </c>
      <c r="O26" s="1" t="s">
        <v>63</v>
      </c>
      <c r="P26" s="1">
        <v>302.37</v>
      </c>
      <c r="Q26" s="1">
        <v>340.89499999999998</v>
      </c>
      <c r="R26" s="1">
        <v>11</v>
      </c>
      <c r="S26" s="1">
        <f t="shared" si="13"/>
        <v>3.2268000410683603E-2</v>
      </c>
      <c r="T26" s="1">
        <f t="shared" si="14"/>
        <v>0.96804001232050796</v>
      </c>
      <c r="W26" s="17">
        <v>297.91399999999999</v>
      </c>
      <c r="X26" s="17">
        <v>330.1</v>
      </c>
      <c r="Y26" s="20">
        <v>315.90105882352901</v>
      </c>
      <c r="Z26" s="21">
        <f t="shared" si="1"/>
        <v>0.943061099919968</v>
      </c>
      <c r="AA26" s="21">
        <f t="shared" si="2"/>
        <v>1.0449474314184</v>
      </c>
      <c r="AB26" s="16"/>
      <c r="AC26" s="16"/>
      <c r="AD26" s="16"/>
      <c r="AE26" s="16">
        <v>1.0336680448907301</v>
      </c>
      <c r="AF26" s="16">
        <v>1.66279203966777</v>
      </c>
      <c r="AG26" s="22">
        <f t="shared" si="8"/>
        <v>0.62164601479404502</v>
      </c>
      <c r="AH26" s="16"/>
      <c r="AI26" s="16">
        <v>0.65202271936942102</v>
      </c>
      <c r="AJ26" s="16">
        <v>1.66279203966777</v>
      </c>
      <c r="AK26" s="22">
        <f t="shared" si="9"/>
        <v>0.39212523503522201</v>
      </c>
    </row>
    <row r="27" spans="1:37" x14ac:dyDescent="0.25">
      <c r="A27" s="1" t="s">
        <v>64</v>
      </c>
      <c r="B27" s="1">
        <v>293.53899999999999</v>
      </c>
      <c r="C27" s="1">
        <v>274.339</v>
      </c>
      <c r="D27" s="1">
        <v>82</v>
      </c>
      <c r="E27" s="1">
        <f t="shared" si="10"/>
        <v>0.29890026572962602</v>
      </c>
      <c r="F27" s="1">
        <f t="shared" si="11"/>
        <v>8.9670079718887905</v>
      </c>
      <c r="H27" s="1" t="s">
        <v>65</v>
      </c>
      <c r="I27" s="1">
        <v>289.94299999999998</v>
      </c>
      <c r="J27" s="1">
        <v>210.535</v>
      </c>
      <c r="K27" s="1">
        <v>28</v>
      </c>
      <c r="L27" s="1">
        <f t="shared" si="12"/>
        <v>0.132994513976298</v>
      </c>
      <c r="M27" s="1">
        <f t="shared" si="15"/>
        <v>3.98983541928895</v>
      </c>
      <c r="O27" s="1" t="s">
        <v>66</v>
      </c>
      <c r="P27" s="1">
        <v>307.85300000000001</v>
      </c>
      <c r="Q27" s="1">
        <v>276.06400000000002</v>
      </c>
      <c r="R27" s="1">
        <v>6</v>
      </c>
      <c r="S27" s="1">
        <f t="shared" si="13"/>
        <v>2.1734090645647401E-2</v>
      </c>
      <c r="T27" s="1">
        <f t="shared" si="14"/>
        <v>0.65202271936942202</v>
      </c>
      <c r="W27" s="17">
        <v>295.13</v>
      </c>
      <c r="X27" s="17">
        <v>323.96699999999998</v>
      </c>
      <c r="Y27" s="20">
        <v>315.90105882352901</v>
      </c>
      <c r="Z27" s="21">
        <f t="shared" si="1"/>
        <v>0.93424821397913504</v>
      </c>
      <c r="AA27" s="21">
        <f t="shared" si="2"/>
        <v>1.02553312485406</v>
      </c>
      <c r="AB27" s="16"/>
      <c r="AC27" s="16"/>
      <c r="AD27" s="16"/>
      <c r="AE27" s="16">
        <v>1.2596221133659899</v>
      </c>
      <c r="AF27" s="16">
        <v>1.66279203966777</v>
      </c>
      <c r="AG27" s="22">
        <f t="shared" si="8"/>
        <v>0.75753436588358103</v>
      </c>
      <c r="AH27" s="16"/>
      <c r="AI27" s="16">
        <v>1.72367564254798</v>
      </c>
      <c r="AJ27" s="16">
        <v>1.66279203966777</v>
      </c>
      <c r="AK27" s="22">
        <f t="shared" si="9"/>
        <v>1.0366152840690599</v>
      </c>
    </row>
    <row r="28" spans="1:37" x14ac:dyDescent="0.25">
      <c r="A28" s="1" t="s">
        <v>67</v>
      </c>
      <c r="B28" s="1">
        <v>496.202</v>
      </c>
      <c r="C28" s="1">
        <v>364.09500000000003</v>
      </c>
      <c r="D28" s="1">
        <v>111</v>
      </c>
      <c r="E28" s="1">
        <f t="shared" si="10"/>
        <v>0.30486548840275202</v>
      </c>
      <c r="F28" s="1">
        <f t="shared" si="11"/>
        <v>9.1459646520825597</v>
      </c>
      <c r="H28" s="1" t="s">
        <v>68</v>
      </c>
      <c r="I28" s="1">
        <v>288.77800000000002</v>
      </c>
      <c r="J28" s="1">
        <v>246.184</v>
      </c>
      <c r="K28" s="1">
        <v>12</v>
      </c>
      <c r="L28" s="1">
        <f t="shared" si="12"/>
        <v>4.8744028856465102E-2</v>
      </c>
      <c r="M28" s="1">
        <f t="shared" si="15"/>
        <v>1.4623208656939499</v>
      </c>
      <c r="O28" s="1" t="s">
        <v>69</v>
      </c>
      <c r="P28" s="1">
        <v>289.858</v>
      </c>
      <c r="Q28" s="1">
        <v>156.642</v>
      </c>
      <c r="R28" s="1">
        <v>9</v>
      </c>
      <c r="S28" s="1">
        <f t="shared" si="13"/>
        <v>5.74558547515992E-2</v>
      </c>
      <c r="T28" s="1">
        <f t="shared" si="14"/>
        <v>1.72367564254798</v>
      </c>
      <c r="W28" s="17">
        <v>293.339</v>
      </c>
      <c r="X28" s="17">
        <v>312.26900000000001</v>
      </c>
      <c r="Y28" s="20">
        <v>315.90105882352901</v>
      </c>
      <c r="Z28" s="21">
        <f t="shared" si="1"/>
        <v>0.928578717312457</v>
      </c>
      <c r="AA28" s="21">
        <f t="shared" si="2"/>
        <v>0.98850254305238505</v>
      </c>
      <c r="AB28" s="16"/>
      <c r="AC28" s="16"/>
      <c r="AD28" s="16"/>
      <c r="AE28" s="16">
        <v>2.6869040297589502</v>
      </c>
      <c r="AF28" s="16">
        <v>1.66279203966777</v>
      </c>
      <c r="AG28" s="22">
        <f t="shared" si="8"/>
        <v>1.6158990214409501</v>
      </c>
      <c r="AH28" s="16"/>
      <c r="AI28" s="16">
        <v>0.57410774088604</v>
      </c>
      <c r="AJ28" s="16">
        <v>1.66279203966777</v>
      </c>
      <c r="AK28" s="22">
        <f t="shared" si="9"/>
        <v>0.34526731376507402</v>
      </c>
    </row>
    <row r="29" spans="1:37" x14ac:dyDescent="0.25">
      <c r="A29" s="1" t="s">
        <v>70</v>
      </c>
      <c r="B29" s="1">
        <v>344.69600000000003</v>
      </c>
      <c r="C29" s="1">
        <v>405.48399999999998</v>
      </c>
      <c r="D29" s="1">
        <v>63</v>
      </c>
      <c r="E29" s="1">
        <f t="shared" si="10"/>
        <v>0.155369878959466</v>
      </c>
      <c r="F29" s="1">
        <f t="shared" si="11"/>
        <v>4.6610963687839702</v>
      </c>
      <c r="H29" s="1" t="s">
        <v>71</v>
      </c>
      <c r="I29" s="1">
        <v>347.15300000000002</v>
      </c>
      <c r="J29" s="1">
        <v>164.28299999999999</v>
      </c>
      <c r="K29" s="1">
        <v>29</v>
      </c>
      <c r="L29" s="1">
        <f t="shared" si="12"/>
        <v>0.17652465562474501</v>
      </c>
      <c r="M29" s="1">
        <f t="shared" si="15"/>
        <v>5.2957396687423497</v>
      </c>
      <c r="O29" s="1" t="s">
        <v>72</v>
      </c>
      <c r="P29" s="1">
        <v>284.22899999999998</v>
      </c>
      <c r="Q29" s="1">
        <v>261.27499999999998</v>
      </c>
      <c r="R29" s="1">
        <v>5</v>
      </c>
      <c r="S29" s="1">
        <f t="shared" si="13"/>
        <v>1.9136924696201301E-2</v>
      </c>
      <c r="T29" s="1">
        <f t="shared" si="14"/>
        <v>0.574107740886039</v>
      </c>
      <c r="W29" s="17">
        <v>287.67700000000002</v>
      </c>
      <c r="X29" s="17">
        <v>307.85300000000001</v>
      </c>
      <c r="Y29" s="20">
        <v>315.90105882352901</v>
      </c>
      <c r="Z29" s="21">
        <f t="shared" si="1"/>
        <v>0.91065538390836498</v>
      </c>
      <c r="AA29" s="21">
        <f t="shared" si="2"/>
        <v>0.97452348259451305</v>
      </c>
      <c r="AB29" s="16"/>
      <c r="AC29" s="16"/>
      <c r="AD29" s="16"/>
      <c r="AE29" s="16">
        <v>2.13234771483403</v>
      </c>
      <c r="AF29" s="16">
        <v>1.66279203966777</v>
      </c>
      <c r="AG29" s="22">
        <f t="shared" si="8"/>
        <v>1.2823898984145199</v>
      </c>
      <c r="AH29" s="16"/>
      <c r="AI29" s="16">
        <v>1.25528639956962</v>
      </c>
      <c r="AJ29" s="16">
        <v>1.66279203966777</v>
      </c>
      <c r="AK29" s="22">
        <f t="shared" si="9"/>
        <v>0.75492687577481399</v>
      </c>
    </row>
    <row r="30" spans="1:37" x14ac:dyDescent="0.25">
      <c r="A30" s="1" t="s">
        <v>73</v>
      </c>
      <c r="B30" s="1">
        <v>312.26900000000001</v>
      </c>
      <c r="C30" s="1">
        <v>452.57900000000001</v>
      </c>
      <c r="D30" s="1">
        <v>55</v>
      </c>
      <c r="E30" s="1">
        <f t="shared" si="10"/>
        <v>0.12152574467662</v>
      </c>
      <c r="F30" s="1">
        <f t="shared" si="11"/>
        <v>3.6457723402986</v>
      </c>
      <c r="H30" s="1" t="s">
        <v>74</v>
      </c>
      <c r="I30" s="1">
        <v>475.07600000000002</v>
      </c>
      <c r="J30" s="1">
        <v>325.44299999999998</v>
      </c>
      <c r="K30" s="1">
        <v>75</v>
      </c>
      <c r="L30" s="1">
        <f t="shared" si="12"/>
        <v>0.23045510273688499</v>
      </c>
      <c r="M30" s="1">
        <f t="shared" si="15"/>
        <v>6.9136530821065403</v>
      </c>
      <c r="O30" s="1" t="s">
        <v>75</v>
      </c>
      <c r="P30" s="1">
        <v>375.51799999999997</v>
      </c>
      <c r="Q30" s="1">
        <v>334.58499999999998</v>
      </c>
      <c r="R30" s="1">
        <v>14</v>
      </c>
      <c r="S30" s="1">
        <f t="shared" si="13"/>
        <v>4.1842879985653898E-2</v>
      </c>
      <c r="T30" s="1">
        <f t="shared" si="14"/>
        <v>1.25528639956962</v>
      </c>
      <c r="W30" s="17">
        <v>284.18400000000003</v>
      </c>
      <c r="X30" s="17">
        <v>304.58499999999998</v>
      </c>
      <c r="Y30" s="20">
        <v>315.90105882352901</v>
      </c>
      <c r="Z30" s="21">
        <f t="shared" si="1"/>
        <v>0.89959812435688202</v>
      </c>
      <c r="AA30" s="21">
        <f t="shared" si="2"/>
        <v>0.96417847136798995</v>
      </c>
      <c r="AB30" s="16"/>
      <c r="AC30" s="16"/>
      <c r="AD30" s="16"/>
      <c r="AE30" s="16">
        <f>AVERAGE(AE20:AE29)</f>
        <v>1.66279203966777</v>
      </c>
      <c r="AF30" s="16"/>
      <c r="AG30" s="22"/>
      <c r="AH30" s="16"/>
      <c r="AI30" s="16">
        <v>2.1117176868088001</v>
      </c>
      <c r="AJ30" s="16">
        <v>1.66279203966777</v>
      </c>
      <c r="AK30" s="22">
        <f t="shared" si="9"/>
        <v>1.26998303842658</v>
      </c>
    </row>
    <row r="31" spans="1:37" x14ac:dyDescent="0.25">
      <c r="A31" s="1" t="s">
        <v>76</v>
      </c>
      <c r="B31" s="1">
        <v>401.755</v>
      </c>
      <c r="C31" s="1">
        <v>238.99700000000001</v>
      </c>
      <c r="D31" s="1">
        <v>41</v>
      </c>
      <c r="E31" s="1">
        <f t="shared" si="10"/>
        <v>0.17155027050548799</v>
      </c>
      <c r="F31" s="1">
        <f t="shared" si="11"/>
        <v>5.1465081151646297</v>
      </c>
      <c r="H31" s="1" t="s">
        <v>77</v>
      </c>
      <c r="I31" s="1">
        <v>429.66</v>
      </c>
      <c r="J31" s="1">
        <v>406.108</v>
      </c>
      <c r="K31" s="1">
        <v>62</v>
      </c>
      <c r="L31" s="1">
        <f t="shared" si="12"/>
        <v>0.15266874821476101</v>
      </c>
      <c r="M31" s="1">
        <f t="shared" si="15"/>
        <v>4.5800624464428203</v>
      </c>
      <c r="O31" s="1" t="s">
        <v>78</v>
      </c>
      <c r="P31" s="1">
        <v>344.024</v>
      </c>
      <c r="Q31" s="1">
        <v>127.858</v>
      </c>
      <c r="R31" s="1">
        <v>9</v>
      </c>
      <c r="S31" s="1">
        <f t="shared" si="13"/>
        <v>7.0390589560293496E-2</v>
      </c>
      <c r="T31" s="1">
        <f t="shared" si="14"/>
        <v>2.1117176868088001</v>
      </c>
      <c r="W31" s="17">
        <v>279.81200000000001</v>
      </c>
      <c r="X31" s="17">
        <v>302.37</v>
      </c>
      <c r="Y31" s="20">
        <v>315.90105882352901</v>
      </c>
      <c r="Z31" s="21">
        <f t="shared" si="1"/>
        <v>0.88575834801589004</v>
      </c>
      <c r="AA31" s="21">
        <f t="shared" si="2"/>
        <v>0.95716678230227703</v>
      </c>
      <c r="AB31" s="16"/>
      <c r="AC31" s="16"/>
      <c r="AD31" s="16"/>
      <c r="AE31" s="16"/>
      <c r="AF31" s="16"/>
      <c r="AG31" s="22"/>
      <c r="AH31" s="16"/>
      <c r="AI31" s="16"/>
      <c r="AJ31" s="16"/>
      <c r="AK31" s="22"/>
    </row>
    <row r="32" spans="1:37" x14ac:dyDescent="0.25">
      <c r="A32" s="1" t="s">
        <v>79</v>
      </c>
      <c r="B32" s="1">
        <v>323.96699999999998</v>
      </c>
      <c r="C32" s="1">
        <v>430.00200000000001</v>
      </c>
      <c r="D32" s="1">
        <v>54</v>
      </c>
      <c r="E32" s="1">
        <f t="shared" si="10"/>
        <v>0.12558081125204101</v>
      </c>
      <c r="F32" s="1">
        <f t="shared" si="11"/>
        <v>3.76742433756122</v>
      </c>
      <c r="W32" s="17">
        <v>275.875</v>
      </c>
      <c r="X32" s="17">
        <v>293.53899999999999</v>
      </c>
      <c r="Y32" s="20">
        <v>315.90105882352901</v>
      </c>
      <c r="Z32" s="21">
        <f t="shared" si="1"/>
        <v>0.87329558510315397</v>
      </c>
      <c r="AA32" s="21">
        <f t="shared" si="2"/>
        <v>0.92921182693464299</v>
      </c>
      <c r="AB32" s="16"/>
      <c r="AC32" s="16"/>
      <c r="AD32" s="16"/>
      <c r="AE32" s="16">
        <v>2.9119788199999999</v>
      </c>
      <c r="AF32" s="16">
        <v>2.6584356318181799</v>
      </c>
      <c r="AG32" s="22">
        <f t="shared" si="8"/>
        <v>1.0953730777406201</v>
      </c>
      <c r="AH32" s="16"/>
      <c r="AI32" s="16">
        <v>12.498383799999999</v>
      </c>
      <c r="AJ32" s="16">
        <v>2.6584356318181799</v>
      </c>
      <c r="AK32" s="22">
        <f t="shared" si="9"/>
        <v>4.7014054620732004</v>
      </c>
    </row>
    <row r="33" spans="1:37" x14ac:dyDescent="0.25">
      <c r="A33" s="1" t="s">
        <v>80</v>
      </c>
      <c r="B33" s="1">
        <v>367.81</v>
      </c>
      <c r="C33" s="1">
        <v>264.68299999999999</v>
      </c>
      <c r="D33" s="1">
        <v>64</v>
      </c>
      <c r="E33" s="1">
        <f t="shared" si="10"/>
        <v>0.24179867993033199</v>
      </c>
      <c r="F33" s="1">
        <f t="shared" si="11"/>
        <v>7.2539603979099496</v>
      </c>
      <c r="W33" s="17">
        <v>270.84800000000001</v>
      </c>
      <c r="X33" s="17">
        <v>289.94299999999998</v>
      </c>
      <c r="Y33" s="20">
        <v>315.90105882352901</v>
      </c>
      <c r="Z33" s="21">
        <f t="shared" si="1"/>
        <v>0.85738237474950296</v>
      </c>
      <c r="AA33" s="21">
        <f t="shared" si="2"/>
        <v>0.91782851592773496</v>
      </c>
      <c r="AB33" s="16"/>
      <c r="AC33" s="16"/>
      <c r="AD33" s="16"/>
      <c r="AE33" s="16">
        <v>1.89774927</v>
      </c>
      <c r="AF33" s="16">
        <v>2.6584356318181799</v>
      </c>
      <c r="AG33" s="22">
        <f t="shared" si="8"/>
        <v>0.713859401855096</v>
      </c>
      <c r="AH33" s="16"/>
      <c r="AI33" s="16">
        <v>6.8646968299999997</v>
      </c>
      <c r="AJ33" s="16">
        <v>2.6584356318181799</v>
      </c>
      <c r="AK33" s="22">
        <f t="shared" si="9"/>
        <v>2.5822317259963299</v>
      </c>
    </row>
    <row r="34" spans="1:37" x14ac:dyDescent="0.25">
      <c r="A34" s="1" t="s">
        <v>81</v>
      </c>
      <c r="B34" s="1">
        <v>410.62400000000002</v>
      </c>
      <c r="C34" s="1">
        <v>400.14800000000002</v>
      </c>
      <c r="D34" s="1">
        <v>66</v>
      </c>
      <c r="E34" s="1">
        <f t="shared" si="10"/>
        <v>0.164938972580145</v>
      </c>
      <c r="F34" s="1">
        <f t="shared" si="11"/>
        <v>4.9481691774043597</v>
      </c>
      <c r="W34" s="17">
        <v>269.81900000000002</v>
      </c>
      <c r="X34" s="17">
        <v>289.858</v>
      </c>
      <c r="Y34" s="20">
        <v>315.90105882352901</v>
      </c>
      <c r="Z34" s="21">
        <f t="shared" si="1"/>
        <v>0.85412502574335503</v>
      </c>
      <c r="AA34" s="21">
        <f t="shared" si="2"/>
        <v>0.91755944433830605</v>
      </c>
      <c r="AB34" s="16"/>
      <c r="AC34" s="16"/>
      <c r="AD34" s="16"/>
      <c r="AE34" s="16">
        <v>5.5602920999999998</v>
      </c>
      <c r="AF34" s="16">
        <v>2.6584356318181799</v>
      </c>
      <c r="AG34" s="22">
        <f t="shared" si="8"/>
        <v>2.0915654430185202</v>
      </c>
      <c r="AH34" s="16"/>
      <c r="AI34" s="16">
        <v>5.3342816500000003</v>
      </c>
      <c r="AJ34" s="16">
        <v>2.6584356318181799</v>
      </c>
      <c r="AK34" s="22">
        <f t="shared" si="9"/>
        <v>2.0065491096174202</v>
      </c>
    </row>
    <row r="35" spans="1:37" x14ac:dyDescent="0.25">
      <c r="A35" s="1" t="s">
        <v>82</v>
      </c>
      <c r="B35" s="1">
        <v>380.03899999999999</v>
      </c>
      <c r="C35" s="1">
        <v>321.04599999999999</v>
      </c>
      <c r="D35" s="1">
        <v>72</v>
      </c>
      <c r="E35" s="1">
        <f t="shared" si="10"/>
        <v>0.22426692748079699</v>
      </c>
      <c r="F35" s="1">
        <f t="shared" si="11"/>
        <v>6.7280078244239103</v>
      </c>
      <c r="W35" s="17">
        <v>252.82300000000001</v>
      </c>
      <c r="X35" s="17">
        <v>288.77800000000002</v>
      </c>
      <c r="Y35" s="20">
        <v>315.90105882352901</v>
      </c>
      <c r="Z35" s="21">
        <f t="shared" si="1"/>
        <v>0.80032337004996701</v>
      </c>
      <c r="AA35" s="21">
        <f t="shared" si="2"/>
        <v>0.91414065237849995</v>
      </c>
      <c r="AB35" s="16"/>
      <c r="AC35" s="16"/>
      <c r="AD35" s="16"/>
      <c r="AE35" s="16">
        <v>1.1985377800000001</v>
      </c>
      <c r="AF35" s="16">
        <v>2.6584356318181799</v>
      </c>
      <c r="AG35" s="22">
        <f t="shared" si="8"/>
        <v>0.45084325746126303</v>
      </c>
      <c r="AH35" s="16"/>
      <c r="AI35" s="16">
        <v>3.3425228900000001</v>
      </c>
      <c r="AJ35" s="16">
        <v>2.6584356318181799</v>
      </c>
      <c r="AK35" s="22">
        <f t="shared" si="9"/>
        <v>1.25732699712348</v>
      </c>
    </row>
    <row r="36" spans="1:37" x14ac:dyDescent="0.25">
      <c r="W36" s="17">
        <v>251.905</v>
      </c>
      <c r="X36" s="17">
        <v>284.22899999999998</v>
      </c>
      <c r="Y36" s="20">
        <v>315.90105882352901</v>
      </c>
      <c r="Z36" s="21">
        <f t="shared" si="1"/>
        <v>0.79741739688413205</v>
      </c>
      <c r="AA36" s="21">
        <f t="shared" si="2"/>
        <v>0.89974057402187402</v>
      </c>
      <c r="AB36" s="16"/>
      <c r="AC36" s="16"/>
      <c r="AD36" s="16"/>
      <c r="AE36" s="16">
        <v>1.5596244399999999</v>
      </c>
      <c r="AF36" s="16">
        <v>2.6584356318181799</v>
      </c>
      <c r="AG36" s="22">
        <f t="shared" si="8"/>
        <v>0.58667000296461103</v>
      </c>
      <c r="AH36" s="16"/>
      <c r="AI36" s="16">
        <v>4.1256339400000002</v>
      </c>
      <c r="AJ36" s="16">
        <v>2.6584356318181799</v>
      </c>
      <c r="AK36" s="22">
        <f t="shared" si="9"/>
        <v>1.5519028900385201</v>
      </c>
    </row>
    <row r="37" spans="1:37" x14ac:dyDescent="0.25">
      <c r="W37" s="18">
        <f>AVERAGE(W3:W36)</f>
        <v>315.90105882352901</v>
      </c>
      <c r="X37" s="17">
        <v>270.411</v>
      </c>
      <c r="Y37" s="20">
        <v>315.90105882352901</v>
      </c>
      <c r="Z37" s="21">
        <f t="shared" si="1"/>
        <v>1</v>
      </c>
      <c r="AA37" s="21">
        <f t="shared" si="2"/>
        <v>0.85599903022502599</v>
      </c>
      <c r="AB37" s="16"/>
      <c r="AC37" s="16"/>
      <c r="AD37" s="16"/>
      <c r="AE37" s="16">
        <v>4.18980759</v>
      </c>
      <c r="AF37" s="16">
        <v>2.6584356318181799</v>
      </c>
      <c r="AG37" s="22">
        <f t="shared" si="8"/>
        <v>1.57604251908649</v>
      </c>
      <c r="AH37" s="16"/>
      <c r="AI37" s="16">
        <v>2.3451808399999998</v>
      </c>
      <c r="AJ37" s="16">
        <v>2.6584356318181799</v>
      </c>
      <c r="AK37" s="22">
        <f t="shared" si="9"/>
        <v>0.88216574135972703</v>
      </c>
    </row>
    <row r="38" spans="1:37" x14ac:dyDescent="0.25">
      <c r="W38" s="17"/>
      <c r="X38" s="17">
        <v>270.27699999999999</v>
      </c>
      <c r="Y38" s="20">
        <v>315.90105882352901</v>
      </c>
      <c r="Z38" s="21"/>
      <c r="AA38" s="21">
        <f t="shared" si="2"/>
        <v>0.85557484677816098</v>
      </c>
      <c r="AB38" s="16"/>
      <c r="AC38" s="16"/>
      <c r="AD38" s="16"/>
      <c r="AE38" s="16">
        <v>4.2459239100000001</v>
      </c>
      <c r="AF38" s="16">
        <v>2.6584356318181799</v>
      </c>
      <c r="AG38" s="22">
        <f t="shared" si="8"/>
        <v>1.59715129423543</v>
      </c>
      <c r="AH38" s="16"/>
      <c r="AI38" s="16">
        <v>3.9898354199999999</v>
      </c>
      <c r="AJ38" s="16">
        <v>2.6584356318181799</v>
      </c>
      <c r="AK38" s="22">
        <f t="shared" si="9"/>
        <v>1.5008207730315599</v>
      </c>
    </row>
    <row r="39" spans="1:37" x14ac:dyDescent="0.25">
      <c r="W39" s="17"/>
      <c r="X39" s="17">
        <v>238.04300000000001</v>
      </c>
      <c r="Y39" s="20">
        <v>315.90105882352901</v>
      </c>
      <c r="Z39" s="21"/>
      <c r="AA39" s="21">
        <f t="shared" si="2"/>
        <v>0.753536568970404</v>
      </c>
      <c r="AB39" s="16"/>
      <c r="AC39" s="16"/>
      <c r="AD39" s="16"/>
      <c r="AE39" s="16">
        <v>1.4921197399999999</v>
      </c>
      <c r="AF39" s="16">
        <v>2.6584356318181799</v>
      </c>
      <c r="AG39" s="22">
        <f t="shared" si="8"/>
        <v>0.56127736257412997</v>
      </c>
      <c r="AH39" s="16"/>
      <c r="AI39" s="16">
        <v>1.4623208700000001</v>
      </c>
      <c r="AJ39" s="16">
        <v>2.6584356318181799</v>
      </c>
      <c r="AK39" s="22">
        <f t="shared" si="9"/>
        <v>0.55006818765812204</v>
      </c>
    </row>
    <row r="40" spans="1:37" x14ac:dyDescent="0.25">
      <c r="W40" s="16"/>
      <c r="X40" s="16"/>
      <c r="Y40" s="16"/>
      <c r="Z40" s="19"/>
      <c r="AA40" s="19"/>
      <c r="AB40" s="16"/>
      <c r="AC40" s="16"/>
      <c r="AD40" s="16"/>
      <c r="AE40" s="16">
        <v>2.0188274399999999</v>
      </c>
      <c r="AF40" s="16">
        <v>2.6584356318181799</v>
      </c>
      <c r="AG40" s="22">
        <f t="shared" si="8"/>
        <v>0.75940429620982297</v>
      </c>
      <c r="AH40" s="16"/>
      <c r="AI40" s="16">
        <v>5.2957396699999997</v>
      </c>
      <c r="AJ40" s="16">
        <v>2.6584356318181799</v>
      </c>
      <c r="AK40" s="22">
        <f t="shared" si="9"/>
        <v>1.9920511170616899</v>
      </c>
    </row>
    <row r="41" spans="1:37" x14ac:dyDescent="0.25">
      <c r="Z41" s="19"/>
      <c r="AA41" s="19"/>
      <c r="AB41" s="16"/>
      <c r="AC41" s="16"/>
      <c r="AD41" s="16"/>
      <c r="AE41" s="16">
        <v>1.8699607300000001</v>
      </c>
      <c r="AF41" s="16">
        <v>2.6584356318181799</v>
      </c>
      <c r="AG41" s="22">
        <f t="shared" si="8"/>
        <v>0.703406434829148</v>
      </c>
      <c r="AH41" s="16"/>
      <c r="AI41" s="16">
        <v>6.9136530799999996</v>
      </c>
      <c r="AJ41" s="16">
        <v>2.6584356318181799</v>
      </c>
      <c r="AK41" s="22">
        <f t="shared" si="9"/>
        <v>2.6006471615306901</v>
      </c>
    </row>
    <row r="42" spans="1:37" x14ac:dyDescent="0.25">
      <c r="Z42" s="19"/>
      <c r="AA42" s="19"/>
      <c r="AB42" s="16"/>
      <c r="AC42" s="16"/>
      <c r="AD42" s="16"/>
      <c r="AE42" s="16">
        <v>2.2979701299999999</v>
      </c>
      <c r="AF42" s="16">
        <v>2.6584356318181799</v>
      </c>
      <c r="AG42" s="22">
        <f t="shared" si="8"/>
        <v>0.86440691002488301</v>
      </c>
      <c r="AH42" s="16"/>
      <c r="AI42" s="16">
        <v>4.5800624499999998</v>
      </c>
      <c r="AJ42" s="16">
        <v>2.6584356318181799</v>
      </c>
      <c r="AK42" s="22">
        <f t="shared" si="9"/>
        <v>1.7228412060018801</v>
      </c>
    </row>
    <row r="43" spans="1:37" x14ac:dyDescent="0.25">
      <c r="Z43" s="19"/>
      <c r="AA43" s="19"/>
      <c r="AB43" s="16"/>
      <c r="AC43" s="16"/>
      <c r="AD43" s="16"/>
      <c r="AE43" s="16">
        <f>AVERAGE(AE32:AE42)</f>
        <v>2.6584356318181799</v>
      </c>
      <c r="AF43" s="16">
        <v>2.6584356318181799</v>
      </c>
      <c r="AG43" s="22">
        <f t="shared" si="8"/>
        <v>1</v>
      </c>
      <c r="AH43" s="16"/>
      <c r="AI43" s="16"/>
      <c r="AJ43" s="16">
        <v>2.6584356318181799</v>
      </c>
      <c r="AK43" s="22"/>
    </row>
    <row r="44" spans="1:37" x14ac:dyDescent="0.25">
      <c r="D44" s="14"/>
      <c r="E44" s="14"/>
      <c r="F44" s="14"/>
      <c r="G44" s="14"/>
      <c r="H44" s="14"/>
      <c r="I44" s="14"/>
      <c r="J44" s="14"/>
      <c r="Z44" s="19"/>
      <c r="AA44" s="19"/>
      <c r="AB44" s="16"/>
      <c r="AC44" s="16"/>
      <c r="AD44" s="16"/>
      <c r="AE44" s="16"/>
      <c r="AF44" s="16"/>
      <c r="AG44" s="22"/>
      <c r="AH44" s="16"/>
      <c r="AI44" s="16"/>
      <c r="AJ44" s="16"/>
      <c r="AK44" s="22"/>
    </row>
    <row r="45" spans="1:37" x14ac:dyDescent="0.25">
      <c r="D45" s="14"/>
      <c r="E45" s="14"/>
      <c r="F45" s="14"/>
      <c r="G45" s="14"/>
      <c r="H45" s="14"/>
      <c r="I45" s="14"/>
      <c r="J45" s="14"/>
      <c r="Z45" s="19"/>
      <c r="AA45" s="19"/>
      <c r="AB45" s="16"/>
      <c r="AC45" s="16"/>
      <c r="AD45" s="16"/>
      <c r="AE45" s="16"/>
      <c r="AF45" s="16"/>
      <c r="AG45" s="22"/>
      <c r="AH45" s="16"/>
      <c r="AI45" s="16"/>
      <c r="AJ45" s="16"/>
      <c r="AK45" s="22"/>
    </row>
    <row r="46" spans="1:37" x14ac:dyDescent="0.25">
      <c r="D46" s="14"/>
      <c r="E46" s="14"/>
      <c r="F46" s="14"/>
      <c r="G46" s="14"/>
      <c r="H46" s="14"/>
      <c r="I46" s="14"/>
      <c r="J46" s="14"/>
      <c r="Z46" s="19"/>
      <c r="AA46" s="19"/>
      <c r="AB46" s="16"/>
      <c r="AC46" s="16"/>
      <c r="AD46" s="16"/>
      <c r="AE46" s="16"/>
      <c r="AF46" s="16"/>
      <c r="AG46" s="22"/>
      <c r="AH46" s="16"/>
      <c r="AI46" s="16"/>
      <c r="AJ46" s="16"/>
      <c r="AK46" s="22"/>
    </row>
    <row r="47" spans="1:37" x14ac:dyDescent="0.25">
      <c r="D47" s="14"/>
      <c r="E47" s="14"/>
      <c r="F47" s="14"/>
      <c r="G47" s="14"/>
      <c r="H47" s="14"/>
      <c r="I47" s="14"/>
      <c r="J47" s="14"/>
    </row>
  </sheetData>
  <mergeCells count="6">
    <mergeCell ref="A1:F1"/>
    <mergeCell ref="H1:M1"/>
    <mergeCell ref="O1:T1"/>
    <mergeCell ref="A19:F19"/>
    <mergeCell ref="H19:M19"/>
    <mergeCell ref="O19:T19"/>
  </mergeCells>
  <phoneticPr fontId="12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97"/>
  <sheetViews>
    <sheetView tabSelected="1" zoomScale="60" zoomScaleNormal="60" workbookViewId="0">
      <selection activeCell="Y11" sqref="Y11"/>
    </sheetView>
  </sheetViews>
  <sheetFormatPr defaultColWidth="9.21875" defaultRowHeight="15.6" x14ac:dyDescent="0.25"/>
  <cols>
    <col min="1" max="1" width="19.109375" style="1" customWidth="1"/>
    <col min="2" max="2" width="14" style="1" customWidth="1"/>
    <col min="3" max="3" width="14.21875" style="1" customWidth="1"/>
    <col min="4" max="7" width="9.21875" style="1"/>
    <col min="8" max="8" width="26.109375" style="1" customWidth="1"/>
    <col min="9" max="9" width="16.5546875" style="1" customWidth="1"/>
    <col min="10" max="25" width="9.21875" style="1"/>
    <col min="26" max="26" width="12.77734375" style="1" customWidth="1"/>
    <col min="27" max="27" width="12.6640625" style="1" customWidth="1"/>
    <col min="28" max="28" width="11.109375" style="1" customWidth="1"/>
    <col min="29" max="29" width="13.5546875" style="2" customWidth="1"/>
    <col min="30" max="30" width="13.88671875" style="2" customWidth="1"/>
    <col min="31" max="34" width="9.21875" style="1"/>
    <col min="35" max="35" width="12.21875" style="2" customWidth="1"/>
    <col min="36" max="36" width="13.77734375" style="2" customWidth="1"/>
    <col min="37" max="16384" width="9.21875" style="1"/>
  </cols>
  <sheetData>
    <row r="1" spans="1:36" x14ac:dyDescent="0.25">
      <c r="A1" s="23" t="s">
        <v>0</v>
      </c>
      <c r="B1" s="23"/>
      <c r="C1" s="23"/>
      <c r="D1" s="23"/>
      <c r="E1" s="23"/>
      <c r="F1" s="23"/>
      <c r="G1" s="23"/>
      <c r="I1" s="23" t="s">
        <v>0</v>
      </c>
      <c r="J1" s="23"/>
      <c r="K1" s="23"/>
      <c r="L1" s="23"/>
      <c r="M1" s="23"/>
      <c r="N1" s="23"/>
      <c r="O1" s="23"/>
      <c r="Z1" s="3" t="s">
        <v>1</v>
      </c>
    </row>
    <row r="2" spans="1:36" x14ac:dyDescent="0.25">
      <c r="A2" s="1" t="s">
        <v>4</v>
      </c>
      <c r="B2" s="1" t="s">
        <v>83</v>
      </c>
      <c r="C2" s="1" t="s">
        <v>84</v>
      </c>
      <c r="D2" s="1" t="s">
        <v>85</v>
      </c>
      <c r="E2" s="1" t="s">
        <v>6</v>
      </c>
      <c r="F2" s="1" t="s">
        <v>86</v>
      </c>
      <c r="G2" s="1" t="s">
        <v>7</v>
      </c>
      <c r="I2" s="1" t="s">
        <v>4</v>
      </c>
      <c r="J2" s="1" t="s">
        <v>87</v>
      </c>
      <c r="K2" s="1" t="s">
        <v>84</v>
      </c>
      <c r="L2" s="1" t="s">
        <v>85</v>
      </c>
      <c r="M2" s="1" t="s">
        <v>6</v>
      </c>
      <c r="N2" s="1" t="s">
        <v>86</v>
      </c>
      <c r="O2" s="1" t="s">
        <v>7</v>
      </c>
      <c r="Q2" s="1" t="s">
        <v>4</v>
      </c>
      <c r="R2" s="1" t="s">
        <v>87</v>
      </c>
      <c r="S2" s="1" t="s">
        <v>84</v>
      </c>
      <c r="T2" s="1" t="s">
        <v>85</v>
      </c>
      <c r="U2" s="1" t="s">
        <v>6</v>
      </c>
      <c r="V2" s="1" t="s">
        <v>86</v>
      </c>
      <c r="W2" s="1" t="s">
        <v>7</v>
      </c>
      <c r="Z2" s="4" t="s">
        <v>2</v>
      </c>
      <c r="AA2" s="5"/>
      <c r="AB2" s="6"/>
      <c r="AC2" s="8"/>
      <c r="AD2" s="8"/>
      <c r="AE2" s="6"/>
      <c r="AF2" s="9" t="s">
        <v>6</v>
      </c>
      <c r="AG2" s="6"/>
      <c r="AH2" s="6"/>
      <c r="AI2" s="8"/>
      <c r="AJ2" s="8"/>
    </row>
    <row r="3" spans="1:36" x14ac:dyDescent="0.25">
      <c r="A3" s="1" t="s">
        <v>88</v>
      </c>
      <c r="B3" s="1">
        <v>858.19</v>
      </c>
      <c r="D3" s="1">
        <v>32.21</v>
      </c>
      <c r="E3" s="1">
        <v>36</v>
      </c>
      <c r="F3" s="1">
        <f t="shared" ref="F3:F9" si="0">E3/D3*10</f>
        <v>11.1766532132878</v>
      </c>
      <c r="I3" s="1" t="s">
        <v>89</v>
      </c>
      <c r="J3" s="1">
        <v>372.94799999999998</v>
      </c>
      <c r="L3" s="1">
        <v>31.573</v>
      </c>
      <c r="M3" s="1">
        <v>11</v>
      </c>
      <c r="N3" s="1">
        <v>3.4839894846862798</v>
      </c>
      <c r="Q3" s="1" t="s">
        <v>90</v>
      </c>
      <c r="R3" s="1">
        <v>380.87799999999999</v>
      </c>
      <c r="T3" s="1">
        <v>30.908999999999999</v>
      </c>
      <c r="U3" s="1">
        <v>18</v>
      </c>
      <c r="V3" s="1">
        <v>5.8235465398427602</v>
      </c>
      <c r="Z3" s="6" t="s">
        <v>8</v>
      </c>
      <c r="AA3" s="6" t="s">
        <v>9</v>
      </c>
      <c r="AB3" s="6" t="s">
        <v>10</v>
      </c>
      <c r="AC3" s="8" t="s">
        <v>8</v>
      </c>
      <c r="AD3" s="8" t="s">
        <v>9</v>
      </c>
      <c r="AE3" s="6"/>
      <c r="AF3" s="7" t="s">
        <v>8</v>
      </c>
      <c r="AG3" s="7" t="s">
        <v>9</v>
      </c>
      <c r="AH3" s="6" t="s">
        <v>10</v>
      </c>
      <c r="AI3" s="11" t="s">
        <v>8</v>
      </c>
      <c r="AJ3" s="11" t="s">
        <v>9</v>
      </c>
    </row>
    <row r="4" spans="1:36" x14ac:dyDescent="0.25">
      <c r="A4" s="1" t="s">
        <v>91</v>
      </c>
      <c r="B4" s="1">
        <v>735.5</v>
      </c>
      <c r="D4" s="1">
        <v>32.01</v>
      </c>
      <c r="E4" s="1">
        <v>20</v>
      </c>
      <c r="F4" s="1">
        <f t="shared" si="0"/>
        <v>6.2480474851608898</v>
      </c>
      <c r="I4" s="1" t="s">
        <v>92</v>
      </c>
      <c r="J4" s="1">
        <v>340.637</v>
      </c>
      <c r="K4" s="1">
        <f>AVERAGE(J3:J4)</f>
        <v>356.79250000000002</v>
      </c>
      <c r="L4" s="1">
        <v>31.535</v>
      </c>
      <c r="M4" s="1">
        <v>14</v>
      </c>
      <c r="N4" s="1">
        <v>4.4395116537180899</v>
      </c>
      <c r="O4" s="1">
        <v>3.9617505692021902</v>
      </c>
      <c r="Q4" s="1" t="s">
        <v>93</v>
      </c>
      <c r="R4" s="1">
        <v>339.322</v>
      </c>
      <c r="S4" s="1">
        <f>AVERAGE(R3:R4)</f>
        <v>360.1</v>
      </c>
      <c r="T4" s="1">
        <v>31.398</v>
      </c>
      <c r="U4" s="1">
        <v>35</v>
      </c>
      <c r="V4" s="1">
        <v>11.1472068284604</v>
      </c>
      <c r="W4" s="1">
        <v>8.4853766841515892</v>
      </c>
      <c r="Z4" s="7">
        <v>767.64250000000004</v>
      </c>
      <c r="AA4" s="7">
        <v>855.43</v>
      </c>
      <c r="AB4" s="6">
        <v>430.12126663964</v>
      </c>
      <c r="AC4" s="8">
        <f t="shared" ref="AC4:AC41" si="1">Z4/AB4</f>
        <v>1.7847117999937001</v>
      </c>
      <c r="AD4" s="8">
        <f t="shared" ref="AD4:AD38" si="2">AA4/AB4</f>
        <v>1.9888112175506301</v>
      </c>
      <c r="AE4" s="6"/>
      <c r="AF4" s="10">
        <v>11.47115</v>
      </c>
      <c r="AG4" s="10">
        <v>23.077226</v>
      </c>
      <c r="AH4" s="7">
        <v>4.85443944764706</v>
      </c>
      <c r="AI4" s="11">
        <f t="shared" ref="AI4:AI38" si="3">AF4/AH4</f>
        <v>2.3630225742253401</v>
      </c>
      <c r="AJ4" s="11">
        <f t="shared" ref="AJ4:AJ40" si="4">AG4/AH4</f>
        <v>4.7538395007039398</v>
      </c>
    </row>
    <row r="5" spans="1:36" x14ac:dyDescent="0.25">
      <c r="A5" s="1" t="s">
        <v>94</v>
      </c>
      <c r="B5" s="1">
        <v>796.02</v>
      </c>
      <c r="D5" s="1">
        <v>32.01</v>
      </c>
      <c r="E5" s="1">
        <v>28</v>
      </c>
      <c r="F5" s="1">
        <f t="shared" si="0"/>
        <v>8.7472664792252406</v>
      </c>
      <c r="I5" s="1" t="s">
        <v>95</v>
      </c>
      <c r="J5" s="1">
        <v>366.54899999999998</v>
      </c>
      <c r="L5" s="1">
        <v>31.013999999999999</v>
      </c>
      <c r="M5" s="1">
        <v>12</v>
      </c>
      <c r="N5" s="1">
        <v>3.8692203520990498</v>
      </c>
      <c r="Q5" s="1" t="s">
        <v>96</v>
      </c>
      <c r="R5" s="1">
        <v>370.68799999999999</v>
      </c>
      <c r="T5" s="1">
        <v>32.121000000000002</v>
      </c>
      <c r="U5" s="1">
        <v>18</v>
      </c>
      <c r="V5" s="1">
        <v>5.60381059120202</v>
      </c>
      <c r="Z5" s="7">
        <v>659.23</v>
      </c>
      <c r="AA5" s="7">
        <v>837.44500000000005</v>
      </c>
      <c r="AB5" s="6">
        <v>430.12126663964</v>
      </c>
      <c r="AC5" s="8">
        <f t="shared" si="1"/>
        <v>1.5326607892474</v>
      </c>
      <c r="AD5" s="8">
        <f t="shared" si="2"/>
        <v>1.9469974282895</v>
      </c>
      <c r="AE5" s="6"/>
      <c r="AF5" s="10">
        <v>10.68924</v>
      </c>
      <c r="AG5" s="10">
        <v>18.991510000000002</v>
      </c>
      <c r="AH5" s="7">
        <v>4.85443944764706</v>
      </c>
      <c r="AI5" s="11">
        <f t="shared" si="3"/>
        <v>2.2019514539791101</v>
      </c>
      <c r="AJ5" s="11">
        <f t="shared" si="4"/>
        <v>3.9121942306243298</v>
      </c>
    </row>
    <row r="6" spans="1:36" x14ac:dyDescent="0.25">
      <c r="A6" s="1" t="s">
        <v>97</v>
      </c>
      <c r="B6" s="1">
        <v>680.86</v>
      </c>
      <c r="C6" s="1">
        <f>AVERAGE(B3:B5)</f>
        <v>796.57</v>
      </c>
      <c r="D6" s="1">
        <v>35.61</v>
      </c>
      <c r="E6" s="1">
        <v>14</v>
      </c>
      <c r="F6" s="1">
        <f t="shared" si="0"/>
        <v>3.9314799213703999</v>
      </c>
      <c r="G6" s="1">
        <v>7.5258617747610801</v>
      </c>
      <c r="I6" s="1" t="s">
        <v>98</v>
      </c>
      <c r="J6" s="1">
        <v>425.82600000000002</v>
      </c>
      <c r="L6" s="1">
        <v>40.576999999999998</v>
      </c>
      <c r="M6" s="1">
        <v>17</v>
      </c>
      <c r="N6" s="1">
        <v>4.1895655174113404</v>
      </c>
      <c r="Q6" s="1" t="s">
        <v>99</v>
      </c>
      <c r="R6" s="1">
        <v>413.31299999999999</v>
      </c>
      <c r="T6" s="1">
        <v>38.677</v>
      </c>
      <c r="U6" s="1">
        <v>23</v>
      </c>
      <c r="V6" s="1">
        <v>5.9466866613232696</v>
      </c>
      <c r="Z6" s="7">
        <v>650.51670000000001</v>
      </c>
      <c r="AA6" s="7">
        <v>794.52670000000001</v>
      </c>
      <c r="AB6" s="6">
        <v>430.12126663964</v>
      </c>
      <c r="AC6" s="8">
        <f t="shared" si="1"/>
        <v>1.51240301388076</v>
      </c>
      <c r="AD6" s="8">
        <f t="shared" si="2"/>
        <v>1.84721556831474</v>
      </c>
      <c r="AE6" s="6"/>
      <c r="AF6" s="10">
        <v>9.7533609999999999</v>
      </c>
      <c r="AG6" s="10">
        <v>15.691032699999999</v>
      </c>
      <c r="AH6" s="7">
        <v>4.85443944764706</v>
      </c>
      <c r="AI6" s="11">
        <f t="shared" si="3"/>
        <v>2.0091631804630801</v>
      </c>
      <c r="AJ6" s="11">
        <f t="shared" si="4"/>
        <v>3.2323057830302999</v>
      </c>
    </row>
    <row r="7" spans="1:36" x14ac:dyDescent="0.25">
      <c r="A7" s="1" t="s">
        <v>100</v>
      </c>
      <c r="B7" s="1">
        <v>430.42</v>
      </c>
      <c r="D7" s="1">
        <v>33.5</v>
      </c>
      <c r="E7" s="1">
        <v>12</v>
      </c>
      <c r="F7" s="1">
        <f t="shared" si="0"/>
        <v>3.5820895522388101</v>
      </c>
      <c r="I7" s="1" t="s">
        <v>101</v>
      </c>
      <c r="J7" s="1">
        <v>446.13299999999998</v>
      </c>
      <c r="K7" s="1">
        <f>AVERAGE(J5:J7)</f>
        <v>412.83600000000001</v>
      </c>
      <c r="L7" s="1">
        <v>31.257000000000001</v>
      </c>
      <c r="M7" s="1">
        <v>20</v>
      </c>
      <c r="N7" s="1">
        <v>6.3985667210544799</v>
      </c>
      <c r="O7" s="1">
        <v>4.81911753018829</v>
      </c>
      <c r="Q7" s="1" t="s">
        <v>102</v>
      </c>
      <c r="R7" s="1">
        <v>450.77300000000002</v>
      </c>
      <c r="S7" s="1">
        <f>AVERAGE(R5:R7)</f>
        <v>411.59133333333301</v>
      </c>
      <c r="T7" s="1">
        <v>31.033000000000001</v>
      </c>
      <c r="U7" s="1">
        <v>26</v>
      </c>
      <c r="V7" s="1">
        <v>8.3781780685077205</v>
      </c>
      <c r="W7" s="1">
        <v>6.64289177367767</v>
      </c>
      <c r="Z7" s="7">
        <f>AVERAGE(Z2:Z6)</f>
        <v>692.46306666666703</v>
      </c>
      <c r="AA7" s="7">
        <v>685.26</v>
      </c>
      <c r="AB7" s="6">
        <v>430.12126663964</v>
      </c>
      <c r="AC7" s="8">
        <f t="shared" si="1"/>
        <v>1.60992520104062</v>
      </c>
      <c r="AD7" s="8">
        <f t="shared" si="2"/>
        <v>1.5931786060095401</v>
      </c>
      <c r="AE7" s="6"/>
      <c r="AF7" s="10">
        <v>8.4853766799999999</v>
      </c>
      <c r="AG7" s="10">
        <v>15.04077</v>
      </c>
      <c r="AH7" s="7">
        <v>4.85443944764706</v>
      </c>
      <c r="AI7" s="11">
        <f t="shared" si="3"/>
        <v>1.7479622048046899</v>
      </c>
      <c r="AJ7" s="11">
        <f t="shared" si="4"/>
        <v>3.09835361264836</v>
      </c>
    </row>
    <row r="8" spans="1:36" x14ac:dyDescent="0.25">
      <c r="A8" s="1" t="s">
        <v>103</v>
      </c>
      <c r="B8" s="1">
        <v>371.9</v>
      </c>
      <c r="D8" s="1">
        <v>31.89</v>
      </c>
      <c r="E8" s="1">
        <v>11</v>
      </c>
      <c r="F8" s="1">
        <f t="shared" si="0"/>
        <v>3.4493571652555701</v>
      </c>
      <c r="I8" s="1" t="s">
        <v>104</v>
      </c>
      <c r="J8" s="1">
        <v>420.47</v>
      </c>
      <c r="L8" s="1">
        <v>31.317</v>
      </c>
      <c r="M8" s="1">
        <v>10</v>
      </c>
      <c r="N8" s="1">
        <v>3.1931538780853801</v>
      </c>
      <c r="Q8" s="1" t="s">
        <v>105</v>
      </c>
      <c r="R8" s="1">
        <v>431.85199999999998</v>
      </c>
      <c r="T8" s="1">
        <v>32.085000000000001</v>
      </c>
      <c r="U8" s="1">
        <v>13</v>
      </c>
      <c r="V8" s="1">
        <v>4.0517375720741802</v>
      </c>
      <c r="Z8" s="7">
        <v>555.94000000000005</v>
      </c>
      <c r="AA8" s="7">
        <v>681.84</v>
      </c>
      <c r="AB8" s="6">
        <v>430.12126663964</v>
      </c>
      <c r="AC8" s="8">
        <f t="shared" si="1"/>
        <v>1.29251921055504</v>
      </c>
      <c r="AD8" s="8">
        <f t="shared" si="2"/>
        <v>1.5852273600116</v>
      </c>
      <c r="AE8" s="6"/>
      <c r="AF8" s="10">
        <v>8.1178840000000001</v>
      </c>
      <c r="AG8" s="10">
        <v>13.6459665</v>
      </c>
      <c r="AH8" s="7">
        <v>4.85443944764706</v>
      </c>
      <c r="AI8" s="11">
        <f t="shared" si="3"/>
        <v>1.6722598123939401</v>
      </c>
      <c r="AJ8" s="11">
        <f t="shared" si="4"/>
        <v>2.8110282653982201</v>
      </c>
    </row>
    <row r="9" spans="1:36" x14ac:dyDescent="0.25">
      <c r="A9" s="1" t="s">
        <v>106</v>
      </c>
      <c r="B9" s="1">
        <v>440.47</v>
      </c>
      <c r="C9" s="1">
        <f>AVERAGE(B7:B9)</f>
        <v>414.26333333333298</v>
      </c>
      <c r="D9" s="1">
        <v>33.18</v>
      </c>
      <c r="E9" s="1">
        <v>16</v>
      </c>
      <c r="F9" s="1">
        <f t="shared" si="0"/>
        <v>4.8221820373719098</v>
      </c>
      <c r="G9" s="1">
        <v>3.9512095849554298</v>
      </c>
      <c r="I9" s="1" t="s">
        <v>107</v>
      </c>
      <c r="J9" s="1">
        <v>322.947</v>
      </c>
      <c r="K9" s="1">
        <f>AVERAGE(J8:J9)</f>
        <v>371.70850000000002</v>
      </c>
      <c r="L9" s="1">
        <v>32.912999999999997</v>
      </c>
      <c r="M9" s="1">
        <v>4</v>
      </c>
      <c r="N9" s="1">
        <v>1.21532525142041</v>
      </c>
      <c r="O9" s="1">
        <v>2.2042395647528998</v>
      </c>
      <c r="Q9" s="1" t="s">
        <v>108</v>
      </c>
      <c r="R9" s="1">
        <v>326.29899999999998</v>
      </c>
      <c r="S9" s="1">
        <f>AVERAGE(R8:R9)</f>
        <v>379.07549999999998</v>
      </c>
      <c r="T9" s="1">
        <v>32.984999999999999</v>
      </c>
      <c r="U9" s="1">
        <v>6</v>
      </c>
      <c r="V9" s="1">
        <v>1.8190086402910399</v>
      </c>
      <c r="W9" s="1">
        <v>2.93537310618261</v>
      </c>
      <c r="Z9" s="7">
        <v>554.8433</v>
      </c>
      <c r="AA9" s="7">
        <v>679.74199999999996</v>
      </c>
      <c r="AB9" s="6">
        <v>430.12126663964</v>
      </c>
      <c r="AC9" s="8">
        <f t="shared" si="1"/>
        <v>1.2899694645065101</v>
      </c>
      <c r="AD9" s="8">
        <f t="shared" si="2"/>
        <v>1.58034966582923</v>
      </c>
      <c r="AE9" s="6"/>
      <c r="AF9" s="10">
        <v>7.5258620000000001</v>
      </c>
      <c r="AG9" s="10">
        <v>12.926573299999999</v>
      </c>
      <c r="AH9" s="7">
        <v>4.85443944764706</v>
      </c>
      <c r="AI9" s="11">
        <f t="shared" si="3"/>
        <v>1.5503050519350401</v>
      </c>
      <c r="AJ9" s="11">
        <f t="shared" si="4"/>
        <v>2.6628354188794101</v>
      </c>
    </row>
    <row r="10" spans="1:36" x14ac:dyDescent="0.25">
      <c r="A10" s="1" t="s">
        <v>109</v>
      </c>
      <c r="B10" s="1">
        <v>609.20000000000005</v>
      </c>
      <c r="D10" s="1">
        <v>33.64</v>
      </c>
      <c r="E10" s="1">
        <v>12</v>
      </c>
      <c r="F10" s="1">
        <v>3.56718192627824</v>
      </c>
      <c r="I10" s="1" t="s">
        <v>110</v>
      </c>
      <c r="J10" s="1">
        <v>334.55799999999999</v>
      </c>
      <c r="L10" s="1">
        <v>31.117999999999999</v>
      </c>
      <c r="M10" s="1">
        <v>2</v>
      </c>
      <c r="N10" s="1">
        <v>0.642714827431069</v>
      </c>
      <c r="Q10" s="1" t="s">
        <v>111</v>
      </c>
      <c r="R10" s="1">
        <v>554.42499999999995</v>
      </c>
      <c r="T10" s="1">
        <v>31.318000000000001</v>
      </c>
      <c r="U10" s="1">
        <v>15</v>
      </c>
      <c r="V10" s="1">
        <v>4.7895778785363001</v>
      </c>
      <c r="Z10" s="7">
        <v>520.74199999999996</v>
      </c>
      <c r="AA10" s="7">
        <v>657.69500000000005</v>
      </c>
      <c r="AB10" s="6">
        <v>430.12126663964</v>
      </c>
      <c r="AC10" s="8">
        <f t="shared" si="1"/>
        <v>1.2106864746966399</v>
      </c>
      <c r="AD10" s="8">
        <f t="shared" si="2"/>
        <v>1.5290920282512399</v>
      </c>
      <c r="AE10" s="6"/>
      <c r="AF10" s="10">
        <v>7.343369</v>
      </c>
      <c r="AG10" s="10">
        <v>12.7878936</v>
      </c>
      <c r="AH10" s="7">
        <v>4.85443944764706</v>
      </c>
      <c r="AI10" s="11">
        <f t="shared" si="3"/>
        <v>1.51271204001923</v>
      </c>
      <c r="AJ10" s="11">
        <f t="shared" si="4"/>
        <v>2.6342678156585699</v>
      </c>
    </row>
    <row r="11" spans="1:36" x14ac:dyDescent="0.25">
      <c r="A11" s="1" t="s">
        <v>112</v>
      </c>
      <c r="B11" s="1">
        <v>523.35</v>
      </c>
      <c r="D11" s="1">
        <v>32.53</v>
      </c>
      <c r="E11" s="1">
        <v>17</v>
      </c>
      <c r="F11" s="1">
        <v>5.2259452812788201</v>
      </c>
      <c r="I11" s="1" t="s">
        <v>113</v>
      </c>
      <c r="J11" s="1">
        <v>314.68200000000002</v>
      </c>
      <c r="L11" s="1">
        <v>33.447000000000003</v>
      </c>
      <c r="M11" s="1">
        <v>5</v>
      </c>
      <c r="N11" s="1">
        <v>1.4949023828743999</v>
      </c>
      <c r="Q11" s="1" t="s">
        <v>113</v>
      </c>
      <c r="R11" s="1">
        <v>317.55</v>
      </c>
      <c r="T11" s="1">
        <v>30.673999999999999</v>
      </c>
      <c r="U11" s="1">
        <v>5</v>
      </c>
      <c r="V11" s="1">
        <v>1.6300449892416999</v>
      </c>
      <c r="Z11" s="7">
        <v>515.41999999999996</v>
      </c>
      <c r="AA11" s="7">
        <v>610.16800000000001</v>
      </c>
      <c r="AB11" s="6">
        <v>430.12126663964</v>
      </c>
      <c r="AC11" s="8">
        <f t="shared" si="1"/>
        <v>1.1983132199594899</v>
      </c>
      <c r="AD11" s="8">
        <f t="shared" si="2"/>
        <v>1.4185952830628199</v>
      </c>
      <c r="AE11" s="6"/>
      <c r="AF11" s="10">
        <v>7.1120049999999999</v>
      </c>
      <c r="AG11" s="10">
        <v>12.572929200000001</v>
      </c>
      <c r="AH11" s="7">
        <v>4.85443944764706</v>
      </c>
      <c r="AI11" s="11">
        <f t="shared" si="3"/>
        <v>1.46505174834289</v>
      </c>
      <c r="AJ11" s="11">
        <f t="shared" si="4"/>
        <v>2.5899857925087701</v>
      </c>
    </row>
    <row r="12" spans="1:36" x14ac:dyDescent="0.25">
      <c r="A12" s="1" t="s">
        <v>114</v>
      </c>
      <c r="B12" s="1">
        <v>535.27</v>
      </c>
      <c r="C12" s="1">
        <f>AVERAGE(B10:B12)</f>
        <v>555.94000000000005</v>
      </c>
      <c r="D12" s="1">
        <v>31.64</v>
      </c>
      <c r="E12" s="1">
        <v>18</v>
      </c>
      <c r="F12" s="1">
        <v>5.6890012642225001</v>
      </c>
      <c r="I12" s="1" t="s">
        <v>115</v>
      </c>
      <c r="J12" s="1">
        <v>374.98200000000003</v>
      </c>
      <c r="K12" s="1">
        <f>AVERAGE(J10:J12)</f>
        <v>341.40733333333299</v>
      </c>
      <c r="L12" s="1">
        <v>33.65</v>
      </c>
      <c r="M12" s="1">
        <v>8</v>
      </c>
      <c r="N12" s="1">
        <v>2.3774145616641902</v>
      </c>
      <c r="O12" s="1">
        <v>1.5050105906565501</v>
      </c>
      <c r="Q12" s="1" t="s">
        <v>116</v>
      </c>
      <c r="R12" s="1">
        <v>542.01300000000003</v>
      </c>
      <c r="S12" s="1">
        <f>AVERAGE(R10:R12)</f>
        <v>471.32933333333301</v>
      </c>
      <c r="T12" s="1">
        <v>33.909999999999997</v>
      </c>
      <c r="U12" s="1">
        <v>8</v>
      </c>
      <c r="V12" s="1">
        <v>2.3591860808021199</v>
      </c>
      <c r="W12" s="1">
        <v>2.9262696495267102</v>
      </c>
      <c r="Z12" s="7">
        <v>489.99200000000002</v>
      </c>
      <c r="AA12" s="7">
        <v>563.62199999999996</v>
      </c>
      <c r="AB12" s="6">
        <v>430.12126663964</v>
      </c>
      <c r="AC12" s="8">
        <f t="shared" si="1"/>
        <v>1.1391950084870399</v>
      </c>
      <c r="AD12" s="8">
        <f t="shared" si="2"/>
        <v>1.3103792900159199</v>
      </c>
      <c r="AE12" s="6"/>
      <c r="AF12" s="10">
        <v>6.6428917700000003</v>
      </c>
      <c r="AG12" s="10">
        <v>12.496407400000001</v>
      </c>
      <c r="AH12" s="7">
        <v>4.85443944764706</v>
      </c>
      <c r="AI12" s="11">
        <f t="shared" si="3"/>
        <v>1.3684158267170901</v>
      </c>
      <c r="AJ12" s="11">
        <f t="shared" si="4"/>
        <v>2.5742225306892998</v>
      </c>
    </row>
    <row r="13" spans="1:36" x14ac:dyDescent="0.25">
      <c r="A13" s="1" t="s">
        <v>117</v>
      </c>
      <c r="B13" s="1">
        <v>552.84</v>
      </c>
      <c r="D13" s="1">
        <v>32.590000000000003</v>
      </c>
      <c r="E13" s="1">
        <v>17</v>
      </c>
      <c r="F13" s="1">
        <v>5.2163240257747798</v>
      </c>
      <c r="I13" s="1" t="s">
        <v>118</v>
      </c>
      <c r="J13" s="1">
        <v>260.404</v>
      </c>
      <c r="L13" s="1">
        <v>31.521999999999998</v>
      </c>
      <c r="M13" s="1">
        <v>12</v>
      </c>
      <c r="N13" s="1">
        <v>3.8068650466340999</v>
      </c>
      <c r="Q13" s="1" t="s">
        <v>119</v>
      </c>
      <c r="R13" s="1">
        <v>378.77699999999999</v>
      </c>
      <c r="T13" s="1">
        <v>31.317</v>
      </c>
      <c r="U13" s="1">
        <v>10</v>
      </c>
      <c r="V13" s="1">
        <v>3.1931538780853801</v>
      </c>
      <c r="Z13" s="7">
        <v>473.17</v>
      </c>
      <c r="AA13" s="7">
        <v>560.77049999999997</v>
      </c>
      <c r="AB13" s="6">
        <v>430.12126663964</v>
      </c>
      <c r="AC13" s="8">
        <f t="shared" si="1"/>
        <v>1.10008510785036</v>
      </c>
      <c r="AD13" s="8">
        <f t="shared" si="2"/>
        <v>1.3037497642957001</v>
      </c>
      <c r="AE13" s="6"/>
      <c r="AF13" s="10">
        <v>6.0508360000000003</v>
      </c>
      <c r="AG13" s="10">
        <v>12.213520000000001</v>
      </c>
      <c r="AH13" s="7">
        <v>4.85443944764706</v>
      </c>
      <c r="AI13" s="11">
        <f t="shared" si="3"/>
        <v>1.2464541097392501</v>
      </c>
      <c r="AJ13" s="11">
        <f t="shared" si="4"/>
        <v>2.5159485727893598</v>
      </c>
    </row>
    <row r="14" spans="1:36" x14ac:dyDescent="0.25">
      <c r="A14" s="1" t="s">
        <v>120</v>
      </c>
      <c r="B14" s="1">
        <v>559.34</v>
      </c>
      <c r="D14" s="1">
        <v>32.21</v>
      </c>
      <c r="E14" s="1">
        <v>34</v>
      </c>
      <c r="F14" s="1">
        <v>10.5557280347718</v>
      </c>
      <c r="G14" s="1">
        <v>6.0508361064652298</v>
      </c>
      <c r="I14" s="1" t="s">
        <v>121</v>
      </c>
      <c r="J14" s="1">
        <v>363.971</v>
      </c>
      <c r="L14" s="1">
        <v>32.408999999999999</v>
      </c>
      <c r="M14" s="1">
        <v>9</v>
      </c>
      <c r="N14" s="1">
        <v>2.7770063871146902</v>
      </c>
      <c r="Q14" s="1" t="s">
        <v>122</v>
      </c>
      <c r="R14" s="1">
        <v>366.904</v>
      </c>
      <c r="S14" s="1">
        <f>AVERAGE(R13:R14)</f>
        <v>372.84050000000002</v>
      </c>
      <c r="T14" s="1">
        <v>31.611999999999998</v>
      </c>
      <c r="U14" s="1">
        <v>12</v>
      </c>
      <c r="V14" s="1">
        <v>3.7960268252562299</v>
      </c>
      <c r="W14" s="1">
        <v>3.4945903516708099</v>
      </c>
      <c r="Z14" s="7">
        <v>471.32933300000002</v>
      </c>
      <c r="AA14" s="7">
        <v>548.745</v>
      </c>
      <c r="AB14" s="6">
        <v>430.12126663964</v>
      </c>
      <c r="AC14" s="8">
        <f t="shared" si="1"/>
        <v>1.0958056937809699</v>
      </c>
      <c r="AD14" s="8">
        <f t="shared" si="2"/>
        <v>1.27579136992485</v>
      </c>
      <c r="AE14" s="6"/>
      <c r="AF14" s="10">
        <v>5.5411840000000003</v>
      </c>
      <c r="AG14" s="10">
        <v>11.99933</v>
      </c>
      <c r="AH14" s="7">
        <v>4.85443944764706</v>
      </c>
      <c r="AI14" s="11">
        <f t="shared" si="3"/>
        <v>1.1414673227999199</v>
      </c>
      <c r="AJ14" s="11">
        <f t="shared" si="4"/>
        <v>2.4718260737222799</v>
      </c>
    </row>
    <row r="15" spans="1:36" x14ac:dyDescent="0.25">
      <c r="A15" s="1" t="s">
        <v>123</v>
      </c>
      <c r="B15" s="1">
        <v>503.72</v>
      </c>
      <c r="C15" s="1">
        <f>AVERAGE(B13:B15)</f>
        <v>538.63333333333298</v>
      </c>
      <c r="D15" s="1">
        <v>63.73</v>
      </c>
      <c r="E15" s="1">
        <v>18</v>
      </c>
      <c r="F15" s="1">
        <v>2.8244155029028701</v>
      </c>
      <c r="I15" s="1" t="s">
        <v>124</v>
      </c>
      <c r="J15" s="1">
        <v>392.38099999999997</v>
      </c>
      <c r="L15" s="1">
        <v>30.673999999999999</v>
      </c>
      <c r="M15" s="1">
        <v>12</v>
      </c>
      <c r="N15" s="1">
        <v>3.9121079741800902</v>
      </c>
      <c r="Q15" s="1" t="s">
        <v>125</v>
      </c>
      <c r="R15" s="1">
        <v>327.096</v>
      </c>
      <c r="T15" s="1">
        <v>31.352</v>
      </c>
      <c r="U15" s="1">
        <v>5</v>
      </c>
      <c r="V15" s="1">
        <v>1.59479459045675</v>
      </c>
      <c r="Z15" s="7">
        <v>461.18774999999999</v>
      </c>
      <c r="AA15" s="7">
        <v>527.01139999999998</v>
      </c>
      <c r="AB15" s="6">
        <v>430.12126663964</v>
      </c>
      <c r="AC15" s="8">
        <f t="shared" si="1"/>
        <v>1.07222726651735</v>
      </c>
      <c r="AD15" s="8">
        <f t="shared" si="2"/>
        <v>1.22526236407077</v>
      </c>
      <c r="AE15" s="6"/>
      <c r="AF15" s="10">
        <v>4.8191175299999998</v>
      </c>
      <c r="AG15" s="10">
        <v>11.505750000000001</v>
      </c>
      <c r="AH15" s="7">
        <v>4.85443944764706</v>
      </c>
      <c r="AI15" s="11">
        <f t="shared" si="3"/>
        <v>0.99272379066048899</v>
      </c>
      <c r="AJ15" s="11">
        <f t="shared" si="4"/>
        <v>2.3701500706897898</v>
      </c>
    </row>
    <row r="16" spans="1:36" x14ac:dyDescent="0.25">
      <c r="A16" s="1" t="s">
        <v>126</v>
      </c>
      <c r="B16" s="1">
        <v>426.85</v>
      </c>
      <c r="D16" s="1">
        <v>31.5</v>
      </c>
      <c r="E16" s="1">
        <v>14</v>
      </c>
      <c r="F16" s="1">
        <v>4.4444444444444402</v>
      </c>
      <c r="G16" s="1">
        <v>4.0017344967107604</v>
      </c>
      <c r="I16" s="1" t="s">
        <v>127</v>
      </c>
      <c r="J16" s="1">
        <v>364.91699999999997</v>
      </c>
      <c r="K16" s="1">
        <f>AVERAGE(J13:J16)</f>
        <v>345.41825</v>
      </c>
      <c r="L16" s="1">
        <v>31.302</v>
      </c>
      <c r="M16" s="1">
        <v>7</v>
      </c>
      <c r="N16" s="1">
        <v>2.2362788320235101</v>
      </c>
      <c r="O16" s="1">
        <v>3.1830645599880998</v>
      </c>
      <c r="Q16" s="1" t="s">
        <v>128</v>
      </c>
      <c r="R16" s="1">
        <v>281.935</v>
      </c>
      <c r="T16" s="1">
        <v>31.567</v>
      </c>
      <c r="U16" s="1">
        <v>7</v>
      </c>
      <c r="V16" s="1">
        <v>2.2175056229606902</v>
      </c>
      <c r="Z16" s="7">
        <v>414.26330000000002</v>
      </c>
      <c r="AA16" s="7">
        <v>526.78499999999997</v>
      </c>
      <c r="AB16" s="6">
        <v>430.12126663964</v>
      </c>
      <c r="AC16" s="8">
        <f t="shared" si="1"/>
        <v>0.96313140532777697</v>
      </c>
      <c r="AD16" s="8">
        <f t="shared" si="2"/>
        <v>1.22473600088541</v>
      </c>
      <c r="AE16" s="6"/>
      <c r="AF16" s="10">
        <v>4.61540617</v>
      </c>
      <c r="AG16" s="10">
        <v>11.45351</v>
      </c>
      <c r="AH16" s="7">
        <v>4.85443944764706</v>
      </c>
      <c r="AI16" s="11">
        <f t="shared" si="3"/>
        <v>0.95075986007757896</v>
      </c>
      <c r="AJ16" s="11">
        <f t="shared" si="4"/>
        <v>2.3593887870105199</v>
      </c>
    </row>
    <row r="17" spans="1:36" x14ac:dyDescent="0.25">
      <c r="A17" s="1" t="s">
        <v>129</v>
      </c>
      <c r="B17" s="1">
        <v>560.96</v>
      </c>
      <c r="C17" s="1">
        <f>AVERAGE(B16:B17)</f>
        <v>493.90499999999997</v>
      </c>
      <c r="D17" s="1">
        <v>31.67</v>
      </c>
      <c r="E17" s="1">
        <v>15</v>
      </c>
      <c r="F17" s="1">
        <v>4.7363435427849696</v>
      </c>
      <c r="I17" s="1" t="s">
        <v>130</v>
      </c>
      <c r="J17" s="1">
        <v>419.666</v>
      </c>
      <c r="L17" s="1">
        <v>35.796999999999997</v>
      </c>
      <c r="M17" s="1">
        <v>7</v>
      </c>
      <c r="N17" s="1">
        <v>1.95547112886555</v>
      </c>
      <c r="Q17" s="1" t="s">
        <v>131</v>
      </c>
      <c r="R17" s="1">
        <v>289.541</v>
      </c>
      <c r="S17" s="1">
        <f>AVERAGE(R15:R17)</f>
        <v>299.524</v>
      </c>
      <c r="T17" s="1">
        <v>37.116999999999997</v>
      </c>
      <c r="U17" s="1">
        <v>6</v>
      </c>
      <c r="V17" s="1">
        <v>1.61650995500714</v>
      </c>
      <c r="W17" s="1">
        <v>1.80960338947486</v>
      </c>
      <c r="Z17" s="7">
        <v>414.08966700000002</v>
      </c>
      <c r="AA17" s="7">
        <v>524.09033299999999</v>
      </c>
      <c r="AB17" s="6">
        <v>430.12126663964</v>
      </c>
      <c r="AC17" s="8">
        <f t="shared" si="1"/>
        <v>0.962727721498432</v>
      </c>
      <c r="AD17" s="8">
        <f t="shared" si="2"/>
        <v>1.2184711002422699</v>
      </c>
      <c r="AE17" s="6"/>
      <c r="AF17" s="10">
        <v>4.3695577500000002</v>
      </c>
      <c r="AG17" s="10">
        <v>10.688678299999999</v>
      </c>
      <c r="AH17" s="7">
        <v>4.85443944764706</v>
      </c>
      <c r="AI17" s="11">
        <f t="shared" si="3"/>
        <v>0.90011582122379097</v>
      </c>
      <c r="AJ17" s="11">
        <f t="shared" si="4"/>
        <v>2.20183574545992</v>
      </c>
    </row>
    <row r="18" spans="1:36" x14ac:dyDescent="0.25">
      <c r="A18" s="1" t="s">
        <v>132</v>
      </c>
      <c r="B18" s="1">
        <v>361.22</v>
      </c>
      <c r="D18" s="1">
        <v>31.62</v>
      </c>
      <c r="E18" s="1">
        <v>30</v>
      </c>
      <c r="F18" s="1">
        <v>9.4876660341556001</v>
      </c>
      <c r="G18" s="1">
        <v>7.1120047884702799</v>
      </c>
      <c r="I18" s="1" t="s">
        <v>133</v>
      </c>
      <c r="J18" s="1">
        <v>357.77</v>
      </c>
      <c r="L18" s="1">
        <v>31.643000000000001</v>
      </c>
      <c r="M18" s="1">
        <v>11</v>
      </c>
      <c r="N18" s="1">
        <v>3.4762822741206598</v>
      </c>
      <c r="Q18" s="1" t="s">
        <v>134</v>
      </c>
      <c r="R18" s="1">
        <v>396.01</v>
      </c>
      <c r="T18" s="1">
        <v>31.811</v>
      </c>
      <c r="U18" s="1">
        <v>21</v>
      </c>
      <c r="V18" s="1">
        <v>6.60149005061142</v>
      </c>
      <c r="Z18" s="7">
        <v>412.83600000000001</v>
      </c>
      <c r="AA18" s="7">
        <v>520.27099999999996</v>
      </c>
      <c r="AB18" s="6">
        <v>430.12126663964</v>
      </c>
      <c r="AC18" s="8">
        <f t="shared" si="1"/>
        <v>0.95981303883278601</v>
      </c>
      <c r="AD18" s="8">
        <f t="shared" si="2"/>
        <v>1.20959143467763</v>
      </c>
      <c r="AE18" s="6"/>
      <c r="AF18" s="10">
        <v>4.3146250799999999</v>
      </c>
      <c r="AG18" s="10">
        <v>9.8033899299999998</v>
      </c>
      <c r="AH18" s="7">
        <v>4.85443944764706</v>
      </c>
      <c r="AI18" s="11">
        <f t="shared" si="3"/>
        <v>0.88879985558194396</v>
      </c>
      <c r="AJ18" s="11">
        <f t="shared" si="4"/>
        <v>2.01946899033867</v>
      </c>
    </row>
    <row r="19" spans="1:36" x14ac:dyDescent="0.25">
      <c r="A19" s="1" t="s">
        <v>135</v>
      </c>
      <c r="B19" s="1">
        <v>441.95</v>
      </c>
      <c r="C19" s="1">
        <f>AVERAGE(B18:B19)</f>
        <v>401.58499999999998</v>
      </c>
      <c r="D19" s="1">
        <v>35.22</v>
      </c>
      <c r="E19" s="1">
        <v>9</v>
      </c>
      <c r="F19" s="1">
        <f t="shared" ref="F19:F22" si="5">E19/D19*10</f>
        <v>2.5553662691652499</v>
      </c>
      <c r="I19" s="1" t="s">
        <v>136</v>
      </c>
      <c r="J19" s="1">
        <v>460.20600000000002</v>
      </c>
      <c r="K19" s="1">
        <f>AVERAGE(J17:J19)</f>
        <v>412.54733333333297</v>
      </c>
      <c r="L19" s="1">
        <v>29.286000000000001</v>
      </c>
      <c r="M19" s="1">
        <v>22</v>
      </c>
      <c r="N19" s="1">
        <v>7.5121218329577299</v>
      </c>
      <c r="O19" s="1">
        <v>4.3146250786479801</v>
      </c>
      <c r="Q19" s="1" t="s">
        <v>137</v>
      </c>
      <c r="R19" s="1">
        <v>425.54399999999998</v>
      </c>
      <c r="T19" s="1">
        <v>46.88</v>
      </c>
      <c r="U19" s="1">
        <v>9</v>
      </c>
      <c r="V19" s="1">
        <v>1.9197952218430001</v>
      </c>
      <c r="Z19" s="7">
        <v>412.54733299999998</v>
      </c>
      <c r="AA19" s="7">
        <v>516.51</v>
      </c>
      <c r="AB19" s="6">
        <v>430.12126663964</v>
      </c>
      <c r="AC19" s="8">
        <f t="shared" si="1"/>
        <v>0.95914190949697098</v>
      </c>
      <c r="AD19" s="8">
        <f t="shared" si="2"/>
        <v>1.2008473890056199</v>
      </c>
      <c r="AE19" s="6"/>
      <c r="AF19" s="10">
        <v>4.0749884999999999</v>
      </c>
      <c r="AG19" s="10">
        <v>9.6891533600000006</v>
      </c>
      <c r="AH19" s="7">
        <v>4.85443944764706</v>
      </c>
      <c r="AI19" s="11">
        <f t="shared" si="3"/>
        <v>0.83943543718011404</v>
      </c>
      <c r="AJ19" s="11">
        <f t="shared" si="4"/>
        <v>1.99593659875525</v>
      </c>
    </row>
    <row r="20" spans="1:36" x14ac:dyDescent="0.25">
      <c r="A20" s="1" t="s">
        <v>138</v>
      </c>
      <c r="B20" s="1">
        <v>315.88</v>
      </c>
      <c r="D20" s="1">
        <v>32.049999999999997</v>
      </c>
      <c r="E20" s="1">
        <v>23</v>
      </c>
      <c r="F20" s="1">
        <f t="shared" si="5"/>
        <v>7.1762870514820598</v>
      </c>
      <c r="I20" s="1" t="s">
        <v>139</v>
      </c>
      <c r="J20" s="1">
        <v>474.92099999999999</v>
      </c>
      <c r="L20" s="1">
        <v>33.331000000000003</v>
      </c>
      <c r="M20" s="1">
        <v>13</v>
      </c>
      <c r="N20" s="1">
        <v>3.9002730191113399</v>
      </c>
      <c r="Q20" s="1" t="s">
        <v>140</v>
      </c>
      <c r="R20" s="1">
        <v>347.37599999999998</v>
      </c>
      <c r="T20" s="1">
        <v>32.078000000000003</v>
      </c>
      <c r="U20" s="1">
        <v>11</v>
      </c>
      <c r="V20" s="1">
        <v>3.42914146767255</v>
      </c>
      <c r="Z20" s="7">
        <v>411.59133300000002</v>
      </c>
      <c r="AA20" s="7">
        <v>503.13</v>
      </c>
      <c r="AB20" s="6">
        <v>430.12126663964</v>
      </c>
      <c r="AC20" s="8">
        <f t="shared" si="1"/>
        <v>0.956919280498714</v>
      </c>
      <c r="AD20" s="8">
        <f t="shared" si="2"/>
        <v>1.1697398827329499</v>
      </c>
      <c r="AE20" s="6"/>
      <c r="AF20" s="10">
        <v>4.0380993600000004</v>
      </c>
      <c r="AG20" s="10">
        <v>9.3576101900000008</v>
      </c>
      <c r="AH20" s="7">
        <v>4.85443944764706</v>
      </c>
      <c r="AI20" s="11">
        <f t="shared" si="3"/>
        <v>0.83183638472558596</v>
      </c>
      <c r="AJ20" s="11">
        <f t="shared" si="4"/>
        <v>1.92763969783074</v>
      </c>
    </row>
    <row r="21" spans="1:36" x14ac:dyDescent="0.25">
      <c r="A21" s="1" t="s">
        <v>141</v>
      </c>
      <c r="B21" s="1">
        <v>322.33</v>
      </c>
      <c r="D21" s="1">
        <v>32.24</v>
      </c>
      <c r="E21" s="1">
        <v>24</v>
      </c>
      <c r="F21" s="1">
        <f t="shared" si="5"/>
        <v>7.4441687344913099</v>
      </c>
      <c r="I21" s="1" t="s">
        <v>142</v>
      </c>
      <c r="J21" s="1">
        <v>392.31</v>
      </c>
      <c r="L21" s="1">
        <v>30.521999999999998</v>
      </c>
      <c r="M21" s="1">
        <v>13</v>
      </c>
      <c r="N21" s="1">
        <v>4.2592228556451097</v>
      </c>
      <c r="Q21" s="1" t="s">
        <v>143</v>
      </c>
      <c r="R21" s="1">
        <v>340.87799999999999</v>
      </c>
      <c r="T21" s="1">
        <v>30.670999999999999</v>
      </c>
      <c r="U21" s="1">
        <v>9</v>
      </c>
      <c r="V21" s="1">
        <v>2.93436796974341</v>
      </c>
      <c r="Z21" s="7">
        <v>409.7645</v>
      </c>
      <c r="AA21" s="7">
        <v>498.09633300000002</v>
      </c>
      <c r="AB21" s="6">
        <v>430.12126663964</v>
      </c>
      <c r="AC21" s="8">
        <f t="shared" si="1"/>
        <v>0.95267202945188201</v>
      </c>
      <c r="AD21" s="8">
        <f t="shared" si="2"/>
        <v>1.1580369808064199</v>
      </c>
      <c r="AE21" s="6"/>
      <c r="AF21" s="10">
        <v>4.0017339999999999</v>
      </c>
      <c r="AG21" s="10">
        <v>9.1276659999999996</v>
      </c>
      <c r="AH21" s="7">
        <v>4.85443944764706</v>
      </c>
      <c r="AI21" s="11">
        <f t="shared" si="3"/>
        <v>0.82434522938372101</v>
      </c>
      <c r="AJ21" s="11">
        <f t="shared" si="4"/>
        <v>1.88027188276582</v>
      </c>
    </row>
    <row r="22" spans="1:36" x14ac:dyDescent="0.25">
      <c r="A22" s="1" t="s">
        <v>144</v>
      </c>
      <c r="B22" s="1">
        <v>430.09</v>
      </c>
      <c r="D22" s="1">
        <v>36.08</v>
      </c>
      <c r="E22" s="1">
        <v>18</v>
      </c>
      <c r="F22" s="1">
        <f t="shared" si="5"/>
        <v>4.9889135254988899</v>
      </c>
      <c r="G22" s="1">
        <f>AVERAGE(F19:F22)</f>
        <v>5.5411838951593797</v>
      </c>
      <c r="I22" s="1" t="s">
        <v>145</v>
      </c>
      <c r="J22" s="1">
        <v>353.28</v>
      </c>
      <c r="L22" s="1">
        <v>30.151</v>
      </c>
      <c r="M22" s="1">
        <v>8</v>
      </c>
      <c r="N22" s="1">
        <v>2.6533116646214099</v>
      </c>
      <c r="Q22" s="1" t="s">
        <v>146</v>
      </c>
      <c r="R22" s="1">
        <v>415.05200000000002</v>
      </c>
      <c r="S22" s="1">
        <f>AVERAGE(R18:R22)</f>
        <v>384.97199999999998</v>
      </c>
      <c r="T22" s="1">
        <v>32.040999999999997</v>
      </c>
      <c r="U22" s="1">
        <v>17</v>
      </c>
      <c r="V22" s="1">
        <v>5.3057020692238099</v>
      </c>
      <c r="W22" s="1">
        <v>4.0380993558188401</v>
      </c>
      <c r="Z22" s="7">
        <v>401.58499999999998</v>
      </c>
      <c r="AA22" s="7">
        <v>485.42475000000002</v>
      </c>
      <c r="AB22" s="6">
        <v>430.12126663964</v>
      </c>
      <c r="AC22" s="8">
        <f t="shared" si="1"/>
        <v>0.93365529944012704</v>
      </c>
      <c r="AD22" s="8">
        <f t="shared" si="2"/>
        <v>1.1285764914448999</v>
      </c>
      <c r="AE22" s="6"/>
      <c r="AF22" s="10">
        <v>3.96175057</v>
      </c>
      <c r="AG22" s="10">
        <v>8.7824870700000002</v>
      </c>
      <c r="AH22" s="7">
        <v>4.85443944764706</v>
      </c>
      <c r="AI22" s="11">
        <f t="shared" si="3"/>
        <v>0.81610876244841302</v>
      </c>
      <c r="AJ22" s="11">
        <f t="shared" si="4"/>
        <v>1.8091660560843701</v>
      </c>
    </row>
    <row r="23" spans="1:36" x14ac:dyDescent="0.25">
      <c r="A23" s="1" t="s">
        <v>147</v>
      </c>
      <c r="B23" s="1">
        <v>400.43</v>
      </c>
      <c r="C23" s="1">
        <f>AVERAGE(B20:B23)</f>
        <v>367.1825</v>
      </c>
      <c r="D23" s="1">
        <v>32.020000000000003</v>
      </c>
      <c r="E23" s="1">
        <v>18</v>
      </c>
      <c r="F23" s="1">
        <v>5.6214865708931896</v>
      </c>
      <c r="I23" s="1" t="s">
        <v>148</v>
      </c>
      <c r="J23" s="1">
        <v>418.54700000000003</v>
      </c>
      <c r="K23" s="1">
        <f>AVERAGE(J20:J23)</f>
        <v>409.7645</v>
      </c>
      <c r="L23" s="1">
        <v>30.956</v>
      </c>
      <c r="M23" s="1">
        <v>12</v>
      </c>
      <c r="N23" s="1">
        <v>3.8764698281431702</v>
      </c>
      <c r="O23" s="1">
        <v>3.67231934188026</v>
      </c>
      <c r="Q23" s="1" t="s">
        <v>149</v>
      </c>
      <c r="R23" s="1">
        <v>328.24</v>
      </c>
      <c r="T23" s="1">
        <v>31.4</v>
      </c>
      <c r="U23" s="1">
        <v>14</v>
      </c>
      <c r="V23" s="1">
        <v>4.4585987261146496</v>
      </c>
      <c r="Z23" s="7">
        <v>384.97199999999998</v>
      </c>
      <c r="AA23" s="7">
        <v>479.04674999999997</v>
      </c>
      <c r="AB23" s="6">
        <v>430.12126663964</v>
      </c>
      <c r="AC23" s="8">
        <f t="shared" si="1"/>
        <v>0.895031308281098</v>
      </c>
      <c r="AD23" s="8">
        <f t="shared" si="2"/>
        <v>1.1137481151364499</v>
      </c>
      <c r="AE23" s="6"/>
      <c r="AF23" s="10">
        <v>3.9512100000000001</v>
      </c>
      <c r="AG23" s="10">
        <v>8.1194000000000006</v>
      </c>
      <c r="AH23" s="7">
        <v>4.85443944764706</v>
      </c>
      <c r="AI23" s="11">
        <f t="shared" si="3"/>
        <v>0.81393743656955997</v>
      </c>
      <c r="AJ23" s="11">
        <f t="shared" si="4"/>
        <v>1.6725721038575201</v>
      </c>
    </row>
    <row r="24" spans="1:36" x14ac:dyDescent="0.25">
      <c r="A24" s="1" t="s">
        <v>150</v>
      </c>
      <c r="B24" s="1">
        <v>506.05</v>
      </c>
      <c r="D24" s="1">
        <v>32.57</v>
      </c>
      <c r="E24" s="1">
        <v>33</v>
      </c>
      <c r="F24" s="1">
        <v>10.1320233343568</v>
      </c>
      <c r="I24" s="1" t="s">
        <v>151</v>
      </c>
      <c r="J24" s="1">
        <v>362.61700000000002</v>
      </c>
      <c r="L24" s="1">
        <v>42.66</v>
      </c>
      <c r="M24" s="1">
        <v>7</v>
      </c>
      <c r="N24" s="1">
        <v>1.64088138771683</v>
      </c>
      <c r="Q24" s="1" t="s">
        <v>152</v>
      </c>
      <c r="R24" s="1">
        <v>399.08</v>
      </c>
      <c r="T24" s="1">
        <v>31.876000000000001</v>
      </c>
      <c r="U24" s="1">
        <v>18</v>
      </c>
      <c r="V24" s="1">
        <v>5.6468816664575199</v>
      </c>
      <c r="Z24" s="7">
        <v>379.07549999999998</v>
      </c>
      <c r="AA24" s="7">
        <v>473.02050000000003</v>
      </c>
      <c r="AB24" s="6">
        <v>430.12126663964</v>
      </c>
      <c r="AC24" s="8">
        <f t="shared" si="1"/>
        <v>0.88132238371183202</v>
      </c>
      <c r="AD24" s="8">
        <f t="shared" si="2"/>
        <v>1.0997375314536599</v>
      </c>
      <c r="AE24" s="6"/>
      <c r="AF24" s="10">
        <v>3.7408089100000002</v>
      </c>
      <c r="AG24" s="10">
        <v>7.7092651600000002</v>
      </c>
      <c r="AH24" s="7">
        <v>4.85443944764706</v>
      </c>
      <c r="AI24" s="11">
        <f t="shared" si="3"/>
        <v>0.77059544162471005</v>
      </c>
      <c r="AJ24" s="11">
        <f t="shared" si="4"/>
        <v>1.58808555408734</v>
      </c>
    </row>
    <row r="25" spans="1:36" x14ac:dyDescent="0.25">
      <c r="A25" s="1" t="s">
        <v>153</v>
      </c>
      <c r="B25" s="1">
        <v>689.93</v>
      </c>
      <c r="D25" s="1">
        <v>32.04</v>
      </c>
      <c r="E25" s="1">
        <v>24</v>
      </c>
      <c r="F25" s="1">
        <v>7.4906367041198498</v>
      </c>
      <c r="I25" s="1" t="s">
        <v>154</v>
      </c>
      <c r="J25" s="1">
        <v>394.31200000000001</v>
      </c>
      <c r="L25" s="1">
        <v>29.135000000000002</v>
      </c>
      <c r="M25" s="1">
        <v>14</v>
      </c>
      <c r="N25" s="1">
        <v>4.8052170928436597</v>
      </c>
      <c r="Q25" s="1" t="s">
        <v>155</v>
      </c>
      <c r="R25" s="1">
        <v>353.262</v>
      </c>
      <c r="S25" s="1">
        <f>AVERAGE(R23:R25)</f>
        <v>360.19400000000002</v>
      </c>
      <c r="T25" s="1">
        <v>63.265999999999998</v>
      </c>
      <c r="U25" s="1">
        <v>19</v>
      </c>
      <c r="V25" s="1">
        <v>3.00319286820725</v>
      </c>
      <c r="W25" s="1">
        <v>4.3695577535931402</v>
      </c>
      <c r="Z25" s="7">
        <v>375.66449999999998</v>
      </c>
      <c r="AA25" s="7">
        <v>437.08266700000001</v>
      </c>
      <c r="AB25" s="6">
        <v>430.12126663964</v>
      </c>
      <c r="AC25" s="8">
        <f t="shared" si="1"/>
        <v>0.87339206204545905</v>
      </c>
      <c r="AD25" s="8">
        <f t="shared" si="2"/>
        <v>1.0161847388173699</v>
      </c>
      <c r="AE25" s="6"/>
      <c r="AF25" s="10">
        <v>3.67231934</v>
      </c>
      <c r="AG25" s="10">
        <v>7.6829775800000002</v>
      </c>
      <c r="AH25" s="7">
        <v>4.85443944764706</v>
      </c>
      <c r="AI25" s="11">
        <f t="shared" si="3"/>
        <v>0.75648679514994599</v>
      </c>
      <c r="AJ25" s="11">
        <f t="shared" si="4"/>
        <v>1.58267039126916</v>
      </c>
    </row>
    <row r="26" spans="1:36" x14ac:dyDescent="0.25">
      <c r="A26" s="1" t="s">
        <v>156</v>
      </c>
      <c r="B26" s="1">
        <v>672.6</v>
      </c>
      <c r="D26" s="1">
        <v>32.630000000000003</v>
      </c>
      <c r="E26" s="1">
        <v>20</v>
      </c>
      <c r="F26" s="1">
        <v>6.1293288384921896</v>
      </c>
      <c r="G26" s="1">
        <f>AVERAGE(F23:F26)</f>
        <v>7.3433688619655104</v>
      </c>
      <c r="I26" s="1" t="s">
        <v>157</v>
      </c>
      <c r="J26" s="1">
        <v>331.56099999999998</v>
      </c>
      <c r="K26" s="1">
        <f>AVERAGE(J24:J26)</f>
        <v>362.83</v>
      </c>
      <c r="L26" s="1">
        <v>31.594000000000001</v>
      </c>
      <c r="M26" s="1">
        <v>8</v>
      </c>
      <c r="N26" s="1">
        <v>2.5321263531050202</v>
      </c>
      <c r="O26" s="1">
        <v>2.9927416112218399</v>
      </c>
      <c r="Q26" s="1" t="s">
        <v>158</v>
      </c>
      <c r="R26" s="1">
        <v>401.64299999999997</v>
      </c>
      <c r="T26" s="1">
        <v>31.236999999999998</v>
      </c>
      <c r="U26" s="1">
        <v>14</v>
      </c>
      <c r="V26" s="1">
        <v>4.4818644556135396</v>
      </c>
      <c r="Z26" s="7">
        <v>372.84050000000002</v>
      </c>
      <c r="AA26" s="7">
        <v>433.73099999999999</v>
      </c>
      <c r="AB26" s="6">
        <v>430.12126663964</v>
      </c>
      <c r="AC26" s="8">
        <f t="shared" si="1"/>
        <v>0.86682647178282801</v>
      </c>
      <c r="AD26" s="8">
        <f t="shared" si="2"/>
        <v>1.00839236196936</v>
      </c>
      <c r="AE26" s="6"/>
      <c r="AF26" s="10">
        <v>3.4945903500000002</v>
      </c>
      <c r="AG26" s="10">
        <v>7.6348140000000004</v>
      </c>
      <c r="AH26" s="7">
        <v>4.85443944764706</v>
      </c>
      <c r="AI26" s="11">
        <f t="shared" si="3"/>
        <v>0.71987515503851296</v>
      </c>
      <c r="AJ26" s="11">
        <f t="shared" si="4"/>
        <v>1.57274883791178</v>
      </c>
    </row>
    <row r="27" spans="1:36" x14ac:dyDescent="0.25">
      <c r="A27" s="1" t="s">
        <v>159</v>
      </c>
      <c r="B27" s="1">
        <v>589.02</v>
      </c>
      <c r="C27" s="1">
        <f>AVERAGE(B24:B27)</f>
        <v>614.4</v>
      </c>
      <c r="D27" s="1">
        <v>31.74</v>
      </c>
      <c r="E27" s="1">
        <v>10</v>
      </c>
      <c r="F27" s="1">
        <v>3.15059861373661</v>
      </c>
      <c r="I27" s="1" t="s">
        <v>160</v>
      </c>
      <c r="J27" s="1">
        <v>413.91899999999998</v>
      </c>
      <c r="L27" s="1">
        <v>32.442999999999998</v>
      </c>
      <c r="M27" s="1">
        <v>11</v>
      </c>
      <c r="N27" s="1">
        <v>3.3905619085781198</v>
      </c>
      <c r="Q27" s="1" t="s">
        <v>161</v>
      </c>
      <c r="R27" s="1">
        <v>363.154</v>
      </c>
      <c r="T27" s="1">
        <v>31.192</v>
      </c>
      <c r="U27" s="1">
        <v>7</v>
      </c>
      <c r="V27" s="1">
        <v>2.24416517055655</v>
      </c>
      <c r="Z27" s="7">
        <v>371.70850000000002</v>
      </c>
      <c r="AA27" s="7">
        <v>428.77800000000002</v>
      </c>
      <c r="AB27" s="6">
        <v>430.12126663964</v>
      </c>
      <c r="AC27" s="8">
        <f t="shared" si="1"/>
        <v>0.86419465585602195</v>
      </c>
      <c r="AD27" s="8">
        <f t="shared" si="2"/>
        <v>0.99687700482672204</v>
      </c>
      <c r="AE27" s="6"/>
      <c r="AF27" s="10">
        <v>3.18306456</v>
      </c>
      <c r="AG27" s="10">
        <v>7.6154212299999999</v>
      </c>
      <c r="AH27" s="7">
        <v>4.85443944764706</v>
      </c>
      <c r="AI27" s="11">
        <f t="shared" si="3"/>
        <v>0.65570177449485501</v>
      </c>
      <c r="AJ27" s="11">
        <f t="shared" si="4"/>
        <v>1.5687539853218699</v>
      </c>
    </row>
    <row r="28" spans="1:36" x14ac:dyDescent="0.25">
      <c r="A28" s="1" t="s">
        <v>162</v>
      </c>
      <c r="B28" s="1">
        <v>659.23</v>
      </c>
      <c r="C28" s="1">
        <v>659.23</v>
      </c>
      <c r="D28" s="1">
        <v>31.23</v>
      </c>
      <c r="E28" s="1">
        <v>35</v>
      </c>
      <c r="F28" s="1">
        <v>11.207172590457899</v>
      </c>
      <c r="I28" s="1" t="s">
        <v>163</v>
      </c>
      <c r="J28" s="1">
        <v>345.89400000000001</v>
      </c>
      <c r="L28" s="1">
        <v>31.027000000000001</v>
      </c>
      <c r="M28" s="1">
        <v>7</v>
      </c>
      <c r="N28" s="1">
        <v>2.2560995262191001</v>
      </c>
      <c r="Q28" s="1" t="s">
        <v>164</v>
      </c>
      <c r="R28" s="1">
        <v>420.60899999999998</v>
      </c>
      <c r="T28" s="1">
        <v>31.545000000000002</v>
      </c>
      <c r="U28" s="1">
        <v>15</v>
      </c>
      <c r="V28" s="1">
        <v>4.7551117451260101</v>
      </c>
      <c r="Z28" s="7">
        <v>367.1825</v>
      </c>
      <c r="AA28" s="7">
        <v>394.26</v>
      </c>
      <c r="AB28" s="6">
        <v>430.12126663964</v>
      </c>
      <c r="AC28" s="8">
        <f t="shared" si="1"/>
        <v>0.85367204200026003</v>
      </c>
      <c r="AD28" s="8">
        <f t="shared" si="2"/>
        <v>0.91662521846499401</v>
      </c>
      <c r="AE28" s="6"/>
      <c r="AF28" s="10">
        <v>2.9927416099999999</v>
      </c>
      <c r="AG28" s="10">
        <v>7.4663964500000004</v>
      </c>
      <c r="AH28" s="7">
        <v>4.85443944764706</v>
      </c>
      <c r="AI28" s="11">
        <f t="shared" si="3"/>
        <v>0.61649581630904404</v>
      </c>
      <c r="AJ28" s="11">
        <f t="shared" si="4"/>
        <v>1.5380553265771899</v>
      </c>
    </row>
    <row r="29" spans="1:36" x14ac:dyDescent="0.25">
      <c r="A29" s="1" t="s">
        <v>165</v>
      </c>
      <c r="B29" s="1">
        <v>1074.48</v>
      </c>
      <c r="D29" s="1">
        <v>33.6</v>
      </c>
      <c r="E29" s="1">
        <v>36</v>
      </c>
      <c r="F29" s="1">
        <v>10.714285714285699</v>
      </c>
      <c r="I29" s="1" t="s">
        <v>166</v>
      </c>
      <c r="J29" s="1">
        <v>362.37</v>
      </c>
      <c r="L29" s="1">
        <v>32.140999999999998</v>
      </c>
      <c r="M29" s="1">
        <v>9</v>
      </c>
      <c r="N29" s="1">
        <v>2.80016178712548</v>
      </c>
      <c r="Q29" s="1" t="s">
        <v>167</v>
      </c>
      <c r="R29" s="1">
        <v>659.34500000000003</v>
      </c>
      <c r="S29" s="1">
        <f>AVERAGE(R26:R29)</f>
        <v>461.18774999999999</v>
      </c>
      <c r="T29" s="1">
        <v>31.128</v>
      </c>
      <c r="U29" s="1">
        <v>15</v>
      </c>
      <c r="V29" s="1">
        <v>4.81881264456438</v>
      </c>
      <c r="W29" s="1">
        <v>4.0749885039651197</v>
      </c>
      <c r="Z29" s="7">
        <v>367.10874999999999</v>
      </c>
      <c r="AA29" s="7">
        <v>392.39499999999998</v>
      </c>
      <c r="AB29" s="6">
        <v>430.12126663964</v>
      </c>
      <c r="AC29" s="8">
        <f t="shared" si="1"/>
        <v>0.85350057872764395</v>
      </c>
      <c r="AD29" s="8">
        <f t="shared" si="2"/>
        <v>0.91228923197780998</v>
      </c>
      <c r="AE29" s="6"/>
      <c r="AF29" s="10">
        <v>2.93537311</v>
      </c>
      <c r="AG29" s="10">
        <v>6.1769980000000002</v>
      </c>
      <c r="AH29" s="7">
        <v>4.85443944764706</v>
      </c>
      <c r="AI29" s="11">
        <f t="shared" si="3"/>
        <v>0.60467807697607001</v>
      </c>
      <c r="AJ29" s="11">
        <f t="shared" si="4"/>
        <v>1.2724431042175199</v>
      </c>
    </row>
    <row r="30" spans="1:36" x14ac:dyDescent="0.25">
      <c r="A30" s="1" t="s">
        <v>168</v>
      </c>
      <c r="B30" s="1">
        <v>1136.83</v>
      </c>
      <c r="D30" s="1">
        <v>32.26</v>
      </c>
      <c r="E30" s="1">
        <v>76</v>
      </c>
      <c r="F30" s="1">
        <v>23.558586484810899</v>
      </c>
      <c r="I30" s="1" t="s">
        <v>169</v>
      </c>
      <c r="J30" s="1">
        <v>346.25200000000001</v>
      </c>
      <c r="K30" s="1">
        <f>AVERAGE(J27:J30)</f>
        <v>367.10874999999999</v>
      </c>
      <c r="L30" s="1">
        <v>31.844999999999999</v>
      </c>
      <c r="M30" s="1">
        <v>5</v>
      </c>
      <c r="N30" s="1">
        <v>1.5701051970482001</v>
      </c>
      <c r="O30" s="1">
        <v>2.5042321047427301</v>
      </c>
      <c r="Q30" s="1" t="s">
        <v>136</v>
      </c>
      <c r="R30" s="1">
        <v>465.47199999999998</v>
      </c>
      <c r="T30" s="1">
        <v>31.834</v>
      </c>
      <c r="U30" s="1">
        <v>22</v>
      </c>
      <c r="V30" s="1">
        <v>6.9108500345542501</v>
      </c>
      <c r="Z30" s="7">
        <v>362.83</v>
      </c>
      <c r="AA30" s="7">
        <v>390.036</v>
      </c>
      <c r="AB30" s="6">
        <v>430.12126663964</v>
      </c>
      <c r="AC30" s="8">
        <f t="shared" si="1"/>
        <v>0.84355280275872202</v>
      </c>
      <c r="AD30" s="8">
        <f t="shared" si="2"/>
        <v>0.90680473217981095</v>
      </c>
      <c r="AE30" s="6"/>
      <c r="AF30" s="10">
        <v>2.9262696500000001</v>
      </c>
      <c r="AG30" s="10">
        <v>5.7102768700000004</v>
      </c>
      <c r="AH30" s="7">
        <v>4.85443944764706</v>
      </c>
      <c r="AI30" s="11">
        <f t="shared" si="3"/>
        <v>0.60280279145687099</v>
      </c>
      <c r="AJ30" s="11">
        <f t="shared" si="4"/>
        <v>1.1762999480337</v>
      </c>
    </row>
    <row r="31" spans="1:36" x14ac:dyDescent="0.25">
      <c r="A31" s="1" t="s">
        <v>170</v>
      </c>
      <c r="B31" s="1">
        <v>1453.06</v>
      </c>
      <c r="D31" s="1">
        <v>97.6</v>
      </c>
      <c r="E31" s="1">
        <v>47</v>
      </c>
      <c r="F31" s="1">
        <v>4.8155737704917998</v>
      </c>
      <c r="G31" s="1">
        <f>AVERAGE(F27:F31)</f>
        <v>10.6892434347566</v>
      </c>
      <c r="I31" s="1" t="s">
        <v>171</v>
      </c>
      <c r="J31" s="1">
        <v>378.07100000000003</v>
      </c>
      <c r="L31" s="1">
        <v>32.658000000000001</v>
      </c>
      <c r="M31" s="1">
        <v>13</v>
      </c>
      <c r="N31" s="1">
        <v>3.9806479270010402</v>
      </c>
      <c r="Q31" s="1" t="s">
        <v>172</v>
      </c>
      <c r="R31" s="1">
        <v>355.166</v>
      </c>
      <c r="T31" s="1">
        <v>31.757999999999999</v>
      </c>
      <c r="U31" s="1">
        <v>11</v>
      </c>
      <c r="V31" s="1">
        <v>3.4636941872913898</v>
      </c>
      <c r="Z31" s="7">
        <v>360.19400000000002</v>
      </c>
      <c r="AA31" s="7">
        <v>386.83066700000001</v>
      </c>
      <c r="AB31" s="6">
        <v>430.12126663964</v>
      </c>
      <c r="AC31" s="8">
        <f t="shared" si="1"/>
        <v>0.83742429853340505</v>
      </c>
      <c r="AD31" s="8">
        <f t="shared" si="2"/>
        <v>0.89935257101363197</v>
      </c>
      <c r="AE31" s="6"/>
      <c r="AF31" s="10">
        <v>2.7272289999999999</v>
      </c>
      <c r="AG31" s="10">
        <v>5.6456721099999996</v>
      </c>
      <c r="AH31" s="7">
        <v>4.85443944764706</v>
      </c>
      <c r="AI31" s="11">
        <f t="shared" si="3"/>
        <v>0.56180101315752995</v>
      </c>
      <c r="AJ31" s="11">
        <f t="shared" si="4"/>
        <v>1.1629915607942001</v>
      </c>
    </row>
    <row r="32" spans="1:36" x14ac:dyDescent="0.25">
      <c r="A32" s="1" t="s">
        <v>173</v>
      </c>
      <c r="B32" s="1">
        <v>1483.01</v>
      </c>
      <c r="C32" s="1">
        <f>AVERAGE(B29:B32)</f>
        <v>1286.845</v>
      </c>
      <c r="D32" s="1">
        <v>26.76</v>
      </c>
      <c r="E32" s="1">
        <v>25</v>
      </c>
      <c r="F32" s="1">
        <v>9.3423019431987999</v>
      </c>
      <c r="I32" s="1" t="s">
        <v>174</v>
      </c>
      <c r="J32" s="1">
        <v>285.76100000000002</v>
      </c>
      <c r="L32" s="1">
        <v>56.359000000000002</v>
      </c>
      <c r="M32" s="1">
        <v>5</v>
      </c>
      <c r="N32" s="1">
        <v>0.88716975106016804</v>
      </c>
      <c r="Q32" s="1" t="s">
        <v>175</v>
      </c>
      <c r="R32" s="1">
        <v>421.63099999999997</v>
      </c>
      <c r="S32" s="1">
        <f>AVERAGE(R30:R32)</f>
        <v>414.08966666666697</v>
      </c>
      <c r="T32" s="1">
        <v>31.684999999999999</v>
      </c>
      <c r="U32" s="1">
        <v>11</v>
      </c>
      <c r="V32" s="1">
        <v>3.4716742938298899</v>
      </c>
      <c r="W32" s="1">
        <v>4.6154061718918404</v>
      </c>
      <c r="Z32" s="7">
        <v>360.1</v>
      </c>
      <c r="AA32" s="7">
        <v>371.291</v>
      </c>
      <c r="AB32" s="6">
        <v>430.12126663964</v>
      </c>
      <c r="AC32" s="8">
        <f t="shared" si="1"/>
        <v>0.83720575551474796</v>
      </c>
      <c r="AD32" s="8">
        <f t="shared" si="2"/>
        <v>0.86322399936358296</v>
      </c>
      <c r="AE32" s="6"/>
      <c r="AF32" s="10">
        <v>2.5042320999999998</v>
      </c>
      <c r="AG32" s="10">
        <v>5.463222</v>
      </c>
      <c r="AH32" s="7">
        <v>4.85443944764706</v>
      </c>
      <c r="AI32" s="11">
        <f t="shared" si="3"/>
        <v>0.515864319043839</v>
      </c>
      <c r="AJ32" s="11">
        <f t="shared" si="4"/>
        <v>1.12540738409004</v>
      </c>
    </row>
    <row r="33" spans="1:36" x14ac:dyDescent="0.25">
      <c r="A33" s="1" t="s">
        <v>176</v>
      </c>
      <c r="B33" s="1">
        <v>1124.56</v>
      </c>
      <c r="D33" s="1">
        <v>37.5</v>
      </c>
      <c r="E33" s="1">
        <v>51</v>
      </c>
      <c r="F33" s="1">
        <v>13.6</v>
      </c>
      <c r="G33" s="1">
        <f>AVERAGE(F32:F33)</f>
        <v>11.4711509715994</v>
      </c>
      <c r="I33" s="1" t="s">
        <v>177</v>
      </c>
      <c r="J33" s="1">
        <v>312.25299999999999</v>
      </c>
      <c r="L33" s="1">
        <v>29.898</v>
      </c>
      <c r="M33" s="1">
        <v>6</v>
      </c>
      <c r="N33" s="1">
        <v>2.0068231988761802</v>
      </c>
      <c r="Q33" s="1" t="s">
        <v>178</v>
      </c>
      <c r="R33" s="1">
        <v>372.83499999999998</v>
      </c>
      <c r="T33" s="1">
        <v>31.135999999999999</v>
      </c>
      <c r="U33" s="1">
        <v>7</v>
      </c>
      <c r="V33" s="1">
        <v>2.2482014388489202</v>
      </c>
      <c r="Z33" s="7">
        <v>356.79250000000002</v>
      </c>
      <c r="AA33" s="7">
        <v>365.40899999999999</v>
      </c>
      <c r="AB33" s="6">
        <v>430.12126663964</v>
      </c>
      <c r="AC33" s="8">
        <f t="shared" si="1"/>
        <v>0.82951606366147101</v>
      </c>
      <c r="AD33" s="8">
        <f t="shared" si="2"/>
        <v>0.84954878621740704</v>
      </c>
      <c r="AE33" s="6"/>
      <c r="AF33" s="10">
        <v>2.3485067900000001</v>
      </c>
      <c r="AG33" s="10">
        <v>5.3197930400000004</v>
      </c>
      <c r="AH33" s="7">
        <v>4.85443944764706</v>
      </c>
      <c r="AI33" s="11">
        <f t="shared" si="3"/>
        <v>0.48378537116954201</v>
      </c>
      <c r="AJ33" s="11">
        <f t="shared" si="4"/>
        <v>1.09586144752068</v>
      </c>
    </row>
    <row r="34" spans="1:36" x14ac:dyDescent="0.25">
      <c r="A34" s="1" t="s">
        <v>179</v>
      </c>
      <c r="B34" s="1">
        <v>888.49</v>
      </c>
      <c r="C34" s="1">
        <f>AVERAGE(B33:B34)</f>
        <v>1006.525</v>
      </c>
      <c r="D34" s="1">
        <v>32.700000000000003</v>
      </c>
      <c r="E34" s="1">
        <v>7</v>
      </c>
      <c r="F34" s="1">
        <v>2.1406727828746202</v>
      </c>
      <c r="I34" s="1" t="s">
        <v>180</v>
      </c>
      <c r="J34" s="1">
        <v>325.99400000000003</v>
      </c>
      <c r="K34" s="1">
        <f>AVERAGE(J31:J34)</f>
        <v>325.51974999999999</v>
      </c>
      <c r="L34" s="1">
        <v>30.588999999999999</v>
      </c>
      <c r="M34" s="1">
        <v>5</v>
      </c>
      <c r="N34" s="1">
        <v>1.63457452025238</v>
      </c>
      <c r="O34" s="1">
        <v>2.1273038492974399</v>
      </c>
      <c r="Q34" s="1" t="s">
        <v>181</v>
      </c>
      <c r="R34" s="1">
        <v>402.51799999999997</v>
      </c>
      <c r="T34" s="1">
        <v>31.544</v>
      </c>
      <c r="U34" s="1">
        <v>16</v>
      </c>
      <c r="V34" s="1">
        <v>5.0722799898554403</v>
      </c>
      <c r="Z34" s="7">
        <v>345.41825</v>
      </c>
      <c r="AA34" s="7">
        <v>359.6225</v>
      </c>
      <c r="AB34" s="6">
        <v>430.12126663964</v>
      </c>
      <c r="AC34" s="8">
        <f t="shared" si="1"/>
        <v>0.80307177717254097</v>
      </c>
      <c r="AD34" s="8">
        <f t="shared" si="2"/>
        <v>0.83609560347848499</v>
      </c>
      <c r="AE34" s="6"/>
      <c r="AF34" s="10">
        <v>2.20423956</v>
      </c>
      <c r="AG34" s="10">
        <v>5.1583930100000002</v>
      </c>
      <c r="AH34" s="7">
        <v>4.85443944764706</v>
      </c>
      <c r="AI34" s="11">
        <f t="shared" si="3"/>
        <v>0.454066753488581</v>
      </c>
      <c r="AJ34" s="11">
        <f t="shared" si="4"/>
        <v>1.0626135243071699</v>
      </c>
    </row>
    <row r="35" spans="1:36" x14ac:dyDescent="0.25">
      <c r="A35" s="1" t="s">
        <v>182</v>
      </c>
      <c r="B35" s="1">
        <v>295.52999999999997</v>
      </c>
      <c r="D35" s="1">
        <v>31.68</v>
      </c>
      <c r="E35" s="1">
        <v>15</v>
      </c>
      <c r="F35" s="1">
        <v>4.7348484848484897</v>
      </c>
      <c r="I35" s="1" t="s">
        <v>122</v>
      </c>
      <c r="J35" s="1">
        <v>367.95800000000003</v>
      </c>
      <c r="L35" s="1">
        <v>29.457000000000001</v>
      </c>
      <c r="M35" s="1">
        <v>9</v>
      </c>
      <c r="N35" s="1">
        <v>3.0553009471432899</v>
      </c>
      <c r="Q35" s="1" t="s">
        <v>183</v>
      </c>
      <c r="R35" s="1">
        <v>377.23599999999999</v>
      </c>
      <c r="T35" s="1">
        <v>32.036999999999999</v>
      </c>
      <c r="U35" s="1">
        <v>14</v>
      </c>
      <c r="V35" s="1">
        <v>4.3699472484939301</v>
      </c>
      <c r="Z35" s="7">
        <v>341.40733299999999</v>
      </c>
      <c r="AA35" s="7">
        <v>346.95</v>
      </c>
      <c r="AB35" s="6">
        <v>430.12126663964</v>
      </c>
      <c r="AC35" s="8">
        <f t="shared" si="1"/>
        <v>0.79374669303676804</v>
      </c>
      <c r="AD35" s="8">
        <f t="shared" si="2"/>
        <v>0.80663298216007095</v>
      </c>
      <c r="AE35" s="6"/>
      <c r="AF35" s="10">
        <v>2.1273038500000001</v>
      </c>
      <c r="AG35" s="10">
        <v>5.0750393499999999</v>
      </c>
      <c r="AH35" s="7">
        <v>4.85443944764706</v>
      </c>
      <c r="AI35" s="11">
        <f t="shared" si="3"/>
        <v>0.43821822744768202</v>
      </c>
      <c r="AJ35" s="11">
        <f t="shared" si="4"/>
        <v>1.04544291977107</v>
      </c>
    </row>
    <row r="36" spans="1:36" x14ac:dyDescent="0.25">
      <c r="A36" s="1" t="s">
        <v>184</v>
      </c>
      <c r="B36" s="1">
        <v>224.05</v>
      </c>
      <c r="D36" s="1">
        <v>76.56</v>
      </c>
      <c r="E36" s="1">
        <v>10</v>
      </c>
      <c r="F36" s="1">
        <v>1.3061650992685501</v>
      </c>
      <c r="G36" s="1">
        <f>AVERAGE(F34:F36)</f>
        <v>2.7272287889972202</v>
      </c>
      <c r="I36" s="1" t="s">
        <v>185</v>
      </c>
      <c r="J36" s="1">
        <v>383.37099999999998</v>
      </c>
      <c r="K36" s="1">
        <f>AVERAGE(J35:J36)</f>
        <v>375.66449999999998</v>
      </c>
      <c r="L36" s="1">
        <v>30.456</v>
      </c>
      <c r="M36" s="1">
        <v>5</v>
      </c>
      <c r="N36" s="1">
        <v>1.64171263462044</v>
      </c>
      <c r="O36" s="1">
        <v>2.34850679088186</v>
      </c>
      <c r="Q36" s="1" t="s">
        <v>121</v>
      </c>
      <c r="R36" s="1">
        <v>362.15499999999997</v>
      </c>
      <c r="T36" s="1">
        <v>31.074999999999999</v>
      </c>
      <c r="U36" s="1">
        <v>13</v>
      </c>
      <c r="V36" s="1">
        <v>4.1834271922767501</v>
      </c>
      <c r="Z36" s="7">
        <v>330.09</v>
      </c>
      <c r="AA36" s="7">
        <v>339.80399999999997</v>
      </c>
      <c r="AB36" s="6">
        <v>430.12126663964</v>
      </c>
      <c r="AC36" s="8">
        <f t="shared" si="1"/>
        <v>0.76743473434563503</v>
      </c>
      <c r="AD36" s="8">
        <f t="shared" si="2"/>
        <v>0.79001906289067803</v>
      </c>
      <c r="AE36" s="6"/>
      <c r="AF36" s="10">
        <v>1.8096033899999999</v>
      </c>
      <c r="AG36" s="10">
        <v>4.8072780000000002</v>
      </c>
      <c r="AH36" s="7">
        <v>4.85443944764706</v>
      </c>
      <c r="AI36" s="11">
        <f t="shared" si="3"/>
        <v>0.37277288336084002</v>
      </c>
      <c r="AJ36" s="11">
        <f t="shared" si="4"/>
        <v>0.99028488290858796</v>
      </c>
    </row>
    <row r="37" spans="1:36" x14ac:dyDescent="0.25">
      <c r="A37" s="1" t="s">
        <v>186</v>
      </c>
      <c r="B37" s="1">
        <v>221.69</v>
      </c>
      <c r="C37" s="1">
        <f>AVERAGE(B36:B37)</f>
        <v>222.87</v>
      </c>
      <c r="D37" s="1">
        <v>32.22</v>
      </c>
      <c r="E37" s="1">
        <v>17</v>
      </c>
      <c r="F37" s="1">
        <v>5.2762259466170098</v>
      </c>
      <c r="Q37" s="1" t="s">
        <v>187</v>
      </c>
      <c r="R37" s="1">
        <v>260.209</v>
      </c>
      <c r="S37" s="1">
        <f>AVERAGE(R33:R37)</f>
        <v>354.99059999999997</v>
      </c>
      <c r="T37" s="1">
        <v>31.8</v>
      </c>
      <c r="U37" s="1">
        <v>9</v>
      </c>
      <c r="V37" s="1">
        <v>2.8301886792452802</v>
      </c>
      <c r="W37" s="1">
        <v>3.74080890974406</v>
      </c>
      <c r="Z37" s="7">
        <v>325.51974999999999</v>
      </c>
      <c r="AA37" s="7">
        <v>339.69299999999998</v>
      </c>
      <c r="AB37" s="6">
        <v>430.12126663964</v>
      </c>
      <c r="AC37" s="8">
        <f t="shared" si="1"/>
        <v>0.75680924252630299</v>
      </c>
      <c r="AD37" s="8">
        <f t="shared" si="2"/>
        <v>0.78976099613460504</v>
      </c>
      <c r="AE37" s="6"/>
      <c r="AF37" s="10">
        <v>1.5050105899999999</v>
      </c>
      <c r="AG37" s="10">
        <v>4.3561699999999997</v>
      </c>
      <c r="AH37" s="7">
        <v>4.85443944764706</v>
      </c>
      <c r="AI37" s="11">
        <f t="shared" si="3"/>
        <v>0.31002767801120201</v>
      </c>
      <c r="AJ37" s="11">
        <f t="shared" si="4"/>
        <v>0.89735798478471696</v>
      </c>
    </row>
    <row r="38" spans="1:36" x14ac:dyDescent="0.25">
      <c r="A38" s="1" t="s">
        <v>188</v>
      </c>
      <c r="B38" s="1">
        <v>339.4</v>
      </c>
      <c r="D38" s="1">
        <v>31.27</v>
      </c>
      <c r="E38" s="1">
        <v>14</v>
      </c>
      <c r="F38" s="1">
        <v>4.4771346338343498</v>
      </c>
      <c r="G38" s="1">
        <f>AVERAGE(F37:F38)</f>
        <v>4.8766802902256803</v>
      </c>
      <c r="Z38" s="7">
        <v>302.03500000000003</v>
      </c>
      <c r="AA38" s="7">
        <v>338.47050000000002</v>
      </c>
      <c r="AB38" s="6">
        <v>430.12126663964</v>
      </c>
      <c r="AC38" s="8">
        <f t="shared" si="1"/>
        <v>0.70220894297944103</v>
      </c>
      <c r="AD38" s="8">
        <f t="shared" si="2"/>
        <v>0.786918774429199</v>
      </c>
      <c r="AE38" s="6"/>
      <c r="AF38" s="7">
        <f>AVERAGE(AF4:AF37)</f>
        <v>4.85443944764706</v>
      </c>
      <c r="AG38" s="10">
        <v>4.0771273499999996</v>
      </c>
      <c r="AH38" s="7">
        <v>4.85443944764706</v>
      </c>
      <c r="AI38" s="11">
        <f t="shared" si="3"/>
        <v>1</v>
      </c>
      <c r="AJ38" s="11">
        <f t="shared" si="4"/>
        <v>0.83987603387991105</v>
      </c>
    </row>
    <row r="39" spans="1:36" x14ac:dyDescent="0.25">
      <c r="A39" s="1" t="s">
        <v>189</v>
      </c>
      <c r="B39" s="1">
        <v>320.77999999999997</v>
      </c>
      <c r="C39" s="1">
        <f>AVERAGE(B38:B39)</f>
        <v>330.09</v>
      </c>
      <c r="D39" s="1">
        <v>31.98</v>
      </c>
      <c r="E39" s="1">
        <v>7</v>
      </c>
      <c r="F39" s="1">
        <v>2.1888680425265798</v>
      </c>
      <c r="Z39" s="7">
        <v>299.524</v>
      </c>
      <c r="AA39" s="7"/>
      <c r="AB39" s="6">
        <v>430.12126663964</v>
      </c>
      <c r="AC39" s="8">
        <f t="shared" si="1"/>
        <v>0.69637105447042302</v>
      </c>
      <c r="AD39" s="8"/>
      <c r="AE39" s="6"/>
      <c r="AF39" s="10"/>
      <c r="AG39" s="10">
        <v>3.43693625</v>
      </c>
      <c r="AH39" s="7">
        <v>4.85443944764706</v>
      </c>
      <c r="AI39" s="11"/>
      <c r="AJ39" s="11">
        <f t="shared" si="4"/>
        <v>0.70799858296015605</v>
      </c>
    </row>
    <row r="40" spans="1:36" x14ac:dyDescent="0.25">
      <c r="A40" s="1" t="s">
        <v>190</v>
      </c>
      <c r="B40" s="1">
        <v>278.95</v>
      </c>
      <c r="D40" s="1">
        <v>31.96</v>
      </c>
      <c r="E40" s="1">
        <v>37</v>
      </c>
      <c r="F40" s="1">
        <v>11.576971214017499</v>
      </c>
      <c r="Z40" s="7">
        <v>222.87</v>
      </c>
      <c r="AA40" s="7"/>
      <c r="AB40" s="6">
        <v>430.12126663964</v>
      </c>
      <c r="AC40" s="8">
        <f t="shared" si="1"/>
        <v>0.51815619753282904</v>
      </c>
      <c r="AD40" s="8"/>
      <c r="AE40" s="6"/>
      <c r="AF40" s="10"/>
      <c r="AG40" s="10">
        <v>2.5490780000000002</v>
      </c>
      <c r="AH40" s="7">
        <v>4.85443944764706</v>
      </c>
      <c r="AI40" s="11"/>
      <c r="AJ40" s="11">
        <f t="shared" si="4"/>
        <v>0.52510244024890096</v>
      </c>
    </row>
    <row r="41" spans="1:36" x14ac:dyDescent="0.25">
      <c r="A41" s="1" t="s">
        <v>191</v>
      </c>
      <c r="B41" s="1">
        <v>456.62</v>
      </c>
      <c r="D41" s="1">
        <v>33.76</v>
      </c>
      <c r="E41" s="1">
        <v>35</v>
      </c>
      <c r="F41" s="1">
        <v>10.367298578199099</v>
      </c>
      <c r="Z41" s="7">
        <f>AVERAGE(Z4:Z40)</f>
        <v>430.12126663964</v>
      </c>
      <c r="AA41" s="7"/>
      <c r="AB41" s="6">
        <v>430.12126663964</v>
      </c>
      <c r="AC41" s="8">
        <f t="shared" si="1"/>
        <v>0.999999999999999</v>
      </c>
      <c r="AD41" s="8"/>
      <c r="AE41" s="6"/>
      <c r="AF41" s="7"/>
      <c r="AG41" s="7"/>
      <c r="AH41" s="7"/>
      <c r="AI41" s="12"/>
      <c r="AJ41" s="12"/>
    </row>
    <row r="42" spans="1:36" x14ac:dyDescent="0.25">
      <c r="A42" s="1" t="s">
        <v>192</v>
      </c>
      <c r="B42" s="1">
        <v>495.25</v>
      </c>
      <c r="D42" s="1">
        <v>32.67</v>
      </c>
      <c r="E42" s="1">
        <v>37</v>
      </c>
      <c r="F42" s="1">
        <v>11.3253749617386</v>
      </c>
    </row>
    <row r="43" spans="1:36" x14ac:dyDescent="0.25">
      <c r="A43" s="1" t="s">
        <v>193</v>
      </c>
      <c r="B43" s="1">
        <v>614</v>
      </c>
      <c r="D43" s="1">
        <v>32.49</v>
      </c>
      <c r="E43" s="1">
        <v>32</v>
      </c>
      <c r="F43" s="1">
        <v>9.8491843644198198</v>
      </c>
    </row>
    <row r="44" spans="1:36" x14ac:dyDescent="0.25">
      <c r="A44" s="1" t="s">
        <v>194</v>
      </c>
      <c r="B44" s="1">
        <v>464.62</v>
      </c>
      <c r="D44" s="1">
        <v>48.92</v>
      </c>
      <c r="E44" s="1">
        <v>32</v>
      </c>
      <c r="F44" s="1">
        <v>6.5412919051512697</v>
      </c>
    </row>
    <row r="45" spans="1:36" x14ac:dyDescent="0.25">
      <c r="A45" s="1" t="s">
        <v>195</v>
      </c>
      <c r="B45" s="1">
        <v>419.47</v>
      </c>
      <c r="C45" s="1">
        <f>AVERAGE(B41:B45)</f>
        <v>489.99200000000002</v>
      </c>
      <c r="D45" s="1">
        <v>46.22</v>
      </c>
      <c r="E45" s="1">
        <v>23</v>
      </c>
      <c r="F45" s="1">
        <v>4.9762007788835998</v>
      </c>
      <c r="G45" s="1">
        <f>AVERAGE(F39:F45)</f>
        <v>8.1178842635623507</v>
      </c>
    </row>
    <row r="46" spans="1:36" x14ac:dyDescent="0.25">
      <c r="A46" s="1" t="s">
        <v>129</v>
      </c>
      <c r="B46" s="1">
        <v>455</v>
      </c>
    </row>
    <row r="47" spans="1:36" x14ac:dyDescent="0.25">
      <c r="A47" s="1" t="s">
        <v>196</v>
      </c>
      <c r="B47" s="1">
        <v>575.84</v>
      </c>
      <c r="C47" s="1">
        <f>AVERAGE(B46:B47)</f>
        <v>515.41999999999996</v>
      </c>
    </row>
    <row r="50" spans="1:23" x14ac:dyDescent="0.25">
      <c r="A50" s="23" t="s">
        <v>45</v>
      </c>
      <c r="B50" s="23"/>
      <c r="C50" s="23"/>
      <c r="D50" s="23"/>
      <c r="E50" s="23"/>
      <c r="F50" s="23"/>
      <c r="G50" s="23"/>
      <c r="I50" s="23" t="s">
        <v>45</v>
      </c>
      <c r="J50" s="23"/>
      <c r="K50" s="23"/>
      <c r="L50" s="23"/>
      <c r="M50" s="23"/>
      <c r="N50" s="23"/>
      <c r="O50" s="23"/>
      <c r="Q50" s="23" t="s">
        <v>45</v>
      </c>
      <c r="R50" s="23"/>
      <c r="S50" s="23"/>
      <c r="T50" s="23"/>
      <c r="U50" s="23"/>
      <c r="V50" s="23"/>
      <c r="W50" s="23"/>
    </row>
    <row r="51" spans="1:23" x14ac:dyDescent="0.25">
      <c r="A51" s="1" t="s">
        <v>4</v>
      </c>
      <c r="B51" s="1" t="s">
        <v>87</v>
      </c>
      <c r="D51" s="1" t="s">
        <v>85</v>
      </c>
      <c r="E51" s="1" t="s">
        <v>6</v>
      </c>
      <c r="I51" s="1" t="s">
        <v>4</v>
      </c>
      <c r="J51" s="1" t="s">
        <v>87</v>
      </c>
      <c r="L51" s="1" t="s">
        <v>85</v>
      </c>
      <c r="M51" s="1" t="s">
        <v>6</v>
      </c>
      <c r="Q51" s="1" t="s">
        <v>4</v>
      </c>
      <c r="R51" s="1" t="s">
        <v>87</v>
      </c>
      <c r="T51" s="1" t="s">
        <v>85</v>
      </c>
      <c r="U51" s="1" t="s">
        <v>6</v>
      </c>
    </row>
    <row r="52" spans="1:23" x14ac:dyDescent="0.25">
      <c r="A52" s="1" t="s">
        <v>197</v>
      </c>
      <c r="B52" s="1">
        <v>513.17999999999995</v>
      </c>
      <c r="D52" s="1">
        <v>35.130000000000003</v>
      </c>
      <c r="E52" s="1">
        <v>10</v>
      </c>
      <c r="F52" s="1">
        <v>2.8465698832906301</v>
      </c>
      <c r="I52" s="1" t="s">
        <v>198</v>
      </c>
      <c r="J52" s="1">
        <v>376.67599999999999</v>
      </c>
      <c r="L52" s="1">
        <v>31.265999999999998</v>
      </c>
      <c r="M52" s="1">
        <v>11</v>
      </c>
      <c r="N52" s="1">
        <v>3.5181986822746798</v>
      </c>
      <c r="Q52" s="1" t="s">
        <v>199</v>
      </c>
      <c r="R52" s="1">
        <v>580.83399999999995</v>
      </c>
      <c r="T52" s="1">
        <v>31.555</v>
      </c>
      <c r="U52" s="1">
        <v>64</v>
      </c>
      <c r="V52" s="1">
        <v>20.282047219141202</v>
      </c>
    </row>
    <row r="53" spans="1:23" x14ac:dyDescent="0.25">
      <c r="A53" s="1" t="s">
        <v>200</v>
      </c>
      <c r="B53" s="1">
        <v>493.08</v>
      </c>
      <c r="C53" s="1">
        <f>AVERAGE(B52:B53)</f>
        <v>503.13</v>
      </c>
      <c r="D53" s="1">
        <v>32.29</v>
      </c>
      <c r="E53" s="1">
        <v>9</v>
      </c>
      <c r="F53" s="1">
        <v>2.78724063177454</v>
      </c>
      <c r="I53" s="1" t="s">
        <v>201</v>
      </c>
      <c r="J53" s="1">
        <v>582.66999999999996</v>
      </c>
      <c r="L53" s="1">
        <v>31.74</v>
      </c>
      <c r="M53" s="1">
        <v>42</v>
      </c>
      <c r="N53" s="1">
        <v>13.232514177693799</v>
      </c>
      <c r="Q53" s="1" t="s">
        <v>202</v>
      </c>
      <c r="R53" s="1">
        <v>639.50199999999995</v>
      </c>
      <c r="S53" s="1">
        <f>AVERAGE(R52:R53)</f>
        <v>610.16800000000001</v>
      </c>
      <c r="T53" s="1">
        <v>31.693999999999999</v>
      </c>
      <c r="U53" s="1">
        <v>82</v>
      </c>
      <c r="V53" s="1">
        <v>25.8724048715845</v>
      </c>
      <c r="W53" s="1">
        <v>23.077226045362899</v>
      </c>
    </row>
    <row r="54" spans="1:23" x14ac:dyDescent="0.25">
      <c r="A54" s="1" t="s">
        <v>203</v>
      </c>
      <c r="B54" s="1">
        <v>367.79</v>
      </c>
      <c r="D54" s="1">
        <v>59.6</v>
      </c>
      <c r="E54" s="1">
        <v>12</v>
      </c>
      <c r="F54" s="1">
        <v>2.0134228187919501</v>
      </c>
      <c r="G54" s="1">
        <v>2.5490777779523701</v>
      </c>
      <c r="I54" s="1" t="s">
        <v>204</v>
      </c>
      <c r="J54" s="1">
        <v>612.92499999999995</v>
      </c>
      <c r="K54" s="1">
        <v>524.09033333333298</v>
      </c>
      <c r="L54" s="1">
        <v>31.867000000000001</v>
      </c>
      <c r="M54" s="1">
        <v>18</v>
      </c>
      <c r="N54" s="1">
        <v>5.6484764803715404</v>
      </c>
      <c r="O54" s="1">
        <v>7.4663964467799904</v>
      </c>
      <c r="Q54" s="1" t="s">
        <v>205</v>
      </c>
      <c r="R54" s="1">
        <v>746.22799999999995</v>
      </c>
      <c r="T54" s="1">
        <v>31.321000000000002</v>
      </c>
      <c r="U54" s="1">
        <v>54</v>
      </c>
      <c r="V54" s="1">
        <v>17.240828836882599</v>
      </c>
    </row>
    <row r="55" spans="1:23" x14ac:dyDescent="0.25">
      <c r="A55" s="1" t="s">
        <v>206</v>
      </c>
      <c r="B55" s="1">
        <v>339.8</v>
      </c>
      <c r="D55" s="1">
        <v>37.450000000000003</v>
      </c>
      <c r="E55" s="1">
        <v>12</v>
      </c>
      <c r="F55" s="1">
        <v>3.2042723631508698</v>
      </c>
      <c r="I55" s="1" t="s">
        <v>207</v>
      </c>
      <c r="J55" s="1">
        <v>468.09500000000003</v>
      </c>
      <c r="L55" s="1">
        <v>31.952999999999999</v>
      </c>
      <c r="M55" s="1">
        <v>22</v>
      </c>
      <c r="N55" s="1">
        <v>6.8851125089975902</v>
      </c>
      <c r="Q55" s="1" t="s">
        <v>208</v>
      </c>
      <c r="R55" s="1">
        <v>729.99699999999996</v>
      </c>
      <c r="T55" s="1">
        <v>31.385999999999999</v>
      </c>
      <c r="U55" s="1">
        <v>67</v>
      </c>
      <c r="V55" s="1">
        <v>21.347097431976</v>
      </c>
    </row>
    <row r="56" spans="1:23" x14ac:dyDescent="0.25">
      <c r="A56" s="1" t="s">
        <v>209</v>
      </c>
      <c r="B56" s="1">
        <v>383.33</v>
      </c>
      <c r="D56" s="1">
        <v>32.130000000000003</v>
      </c>
      <c r="E56" s="1">
        <v>21</v>
      </c>
      <c r="F56" s="1">
        <v>6.5359477124182996</v>
      </c>
      <c r="I56" s="1" t="s">
        <v>210</v>
      </c>
      <c r="J56" s="1">
        <v>477.94600000000003</v>
      </c>
      <c r="K56" s="1">
        <v>473.02050000000003</v>
      </c>
      <c r="L56" s="1">
        <v>30.867999999999999</v>
      </c>
      <c r="M56" s="1">
        <v>14</v>
      </c>
      <c r="N56" s="1">
        <v>4.5354412336400198</v>
      </c>
      <c r="O56" s="1">
        <v>5.7102768713187997</v>
      </c>
      <c r="Q56" s="1" t="s">
        <v>211</v>
      </c>
      <c r="R56" s="1">
        <v>408.83199999999999</v>
      </c>
      <c r="T56" s="1">
        <v>31.667999999999999</v>
      </c>
      <c r="U56" s="1">
        <v>21</v>
      </c>
      <c r="V56" s="1">
        <v>6.6312997347480103</v>
      </c>
    </row>
    <row r="57" spans="1:23" x14ac:dyDescent="0.25">
      <c r="A57" s="1" t="s">
        <v>212</v>
      </c>
      <c r="B57" s="1">
        <v>443.99</v>
      </c>
      <c r="D57" s="1">
        <v>34.799999999999997</v>
      </c>
      <c r="E57" s="1">
        <v>18</v>
      </c>
      <c r="F57" s="1">
        <v>5.1724137931034502</v>
      </c>
      <c r="I57" s="1" t="s">
        <v>213</v>
      </c>
      <c r="J57" s="1">
        <v>563.62199999999996</v>
      </c>
      <c r="K57" s="1">
        <v>563.62199999999996</v>
      </c>
      <c r="L57" s="1">
        <v>30.742999999999999</v>
      </c>
      <c r="M57" s="1">
        <v>27</v>
      </c>
      <c r="N57" s="1">
        <v>8.7824870702273703</v>
      </c>
      <c r="O57" s="1">
        <v>8.7824870702273703</v>
      </c>
      <c r="Q57" s="1" t="s">
        <v>214</v>
      </c>
      <c r="R57" s="1">
        <v>358.08300000000003</v>
      </c>
      <c r="T57" s="1">
        <v>31.873000000000001</v>
      </c>
      <c r="U57" s="1">
        <v>22</v>
      </c>
      <c r="V57" s="1">
        <v>6.9023938756941599</v>
      </c>
    </row>
    <row r="58" spans="1:23" x14ac:dyDescent="0.25">
      <c r="A58" s="1" t="s">
        <v>215</v>
      </c>
      <c r="B58" s="1">
        <v>409.92</v>
      </c>
      <c r="C58" s="1">
        <f>AVERAGE(B55:B58)</f>
        <v>394.26</v>
      </c>
      <c r="D58" s="1">
        <v>33.14</v>
      </c>
      <c r="E58" s="1">
        <v>23</v>
      </c>
      <c r="F58" s="1">
        <v>6.9402534701267404</v>
      </c>
      <c r="G58" s="1">
        <v>5.4632218346998398</v>
      </c>
      <c r="I58" s="1" t="s">
        <v>216</v>
      </c>
      <c r="J58" s="1">
        <v>339.90600000000001</v>
      </c>
      <c r="L58" s="1">
        <v>32.956000000000003</v>
      </c>
      <c r="M58" s="1">
        <v>17</v>
      </c>
      <c r="N58" s="1">
        <v>5.1583930088603003</v>
      </c>
      <c r="O58" s="1">
        <v>5.1583930088603003</v>
      </c>
      <c r="Q58" s="1" t="s">
        <v>217</v>
      </c>
      <c r="R58" s="1">
        <v>391.91699999999997</v>
      </c>
      <c r="S58" s="1">
        <f>AVERAGE(R54:R58)</f>
        <v>527.01139999999998</v>
      </c>
      <c r="T58" s="1">
        <v>31.852</v>
      </c>
      <c r="U58" s="1">
        <v>33</v>
      </c>
      <c r="V58" s="1">
        <v>10.3604169282934</v>
      </c>
      <c r="W58" s="1">
        <v>12.4964073615188</v>
      </c>
    </row>
    <row r="59" spans="1:23" x14ac:dyDescent="0.25">
      <c r="A59" s="1" t="s">
        <v>218</v>
      </c>
      <c r="B59" s="1">
        <v>450.22</v>
      </c>
      <c r="D59" s="1">
        <v>32.200000000000003</v>
      </c>
      <c r="E59" s="1">
        <v>35</v>
      </c>
      <c r="F59" s="1">
        <v>10.869565217391299</v>
      </c>
      <c r="I59" s="1" t="s">
        <v>219</v>
      </c>
      <c r="L59" s="1">
        <v>30.922999999999998</v>
      </c>
      <c r="M59" s="1">
        <v>7</v>
      </c>
      <c r="N59" s="1">
        <v>2.2636872231025502</v>
      </c>
      <c r="Q59" s="1" t="s">
        <v>220</v>
      </c>
      <c r="R59" s="1">
        <v>469.31799999999998</v>
      </c>
      <c r="T59" s="1">
        <v>31.361999999999998</v>
      </c>
      <c r="U59" s="1">
        <v>34</v>
      </c>
      <c r="V59" s="1">
        <v>10.841145335118901</v>
      </c>
    </row>
    <row r="60" spans="1:23" x14ac:dyDescent="0.25">
      <c r="A60" s="1" t="s">
        <v>221</v>
      </c>
      <c r="B60" s="1">
        <v>603.35</v>
      </c>
      <c r="C60" s="1">
        <f>AVERAGE(B59:B60)</f>
        <v>526.78499999999997</v>
      </c>
      <c r="D60" s="1">
        <v>31.99</v>
      </c>
      <c r="E60" s="1">
        <v>42</v>
      </c>
      <c r="F60" s="1">
        <v>13.129102844639</v>
      </c>
      <c r="G60" s="1">
        <f>AVERAGE(F59:F60)</f>
        <v>11.999334031015101</v>
      </c>
      <c r="I60" s="1" t="s">
        <v>222</v>
      </c>
      <c r="J60" s="1">
        <v>339.48</v>
      </c>
      <c r="K60" s="1">
        <v>339.69299999999998</v>
      </c>
      <c r="L60" s="1">
        <v>31.960999999999999</v>
      </c>
      <c r="M60" s="1">
        <v>17</v>
      </c>
      <c r="N60" s="1">
        <v>5.3189825099339796</v>
      </c>
      <c r="Q60" s="1" t="s">
        <v>223</v>
      </c>
      <c r="R60" s="1">
        <v>575.77300000000002</v>
      </c>
      <c r="T60" s="1">
        <v>31.221</v>
      </c>
      <c r="U60" s="1">
        <v>40</v>
      </c>
      <c r="V60" s="1">
        <v>12.8118894333942</v>
      </c>
    </row>
    <row r="61" spans="1:23" x14ac:dyDescent="0.25">
      <c r="A61" s="1" t="s">
        <v>224</v>
      </c>
      <c r="B61" s="1">
        <v>725.33</v>
      </c>
      <c r="D61" s="1">
        <v>32.79</v>
      </c>
      <c r="E61" s="1">
        <v>16</v>
      </c>
      <c r="F61" s="1">
        <v>4.8795364440378197</v>
      </c>
      <c r="I61" s="1" t="s">
        <v>225</v>
      </c>
      <c r="J61" s="1">
        <v>371.291</v>
      </c>
      <c r="K61" s="1">
        <v>371.291</v>
      </c>
      <c r="L61" s="1">
        <v>32.267000000000003</v>
      </c>
      <c r="M61" s="1">
        <v>15</v>
      </c>
      <c r="N61" s="1">
        <v>4.6487123066910501</v>
      </c>
      <c r="O61" s="1">
        <v>4.0771273465758604</v>
      </c>
      <c r="Q61" s="1" t="s">
        <v>226</v>
      </c>
      <c r="R61" s="1">
        <v>477.94600000000003</v>
      </c>
      <c r="T61" s="1">
        <v>31.600999999999999</v>
      </c>
      <c r="U61" s="1">
        <v>48</v>
      </c>
      <c r="V61" s="1">
        <v>15.1893927407361</v>
      </c>
    </row>
    <row r="62" spans="1:23" x14ac:dyDescent="0.25">
      <c r="A62" s="1" t="s">
        <v>227</v>
      </c>
      <c r="B62" s="1">
        <v>590.05999999999995</v>
      </c>
      <c r="C62" s="1">
        <f>AVERAGE(B61:B62)</f>
        <v>657.69500000000005</v>
      </c>
      <c r="D62" s="1">
        <v>31.4</v>
      </c>
      <c r="E62" s="1">
        <v>42</v>
      </c>
      <c r="F62" s="1">
        <v>13.375796178344</v>
      </c>
      <c r="G62" s="1">
        <v>9.1276663111908807</v>
      </c>
      <c r="I62" s="1" t="s">
        <v>228</v>
      </c>
      <c r="J62" s="1">
        <v>380.58600000000001</v>
      </c>
      <c r="L62" s="1">
        <v>31.86</v>
      </c>
      <c r="M62" s="1">
        <v>15</v>
      </c>
      <c r="N62" s="1">
        <v>4.70809792843691</v>
      </c>
      <c r="Q62" s="1" t="s">
        <v>229</v>
      </c>
      <c r="R62" s="1">
        <v>418.66199999999998</v>
      </c>
      <c r="S62" s="1">
        <f>AVERAGE(R59:R62)</f>
        <v>485.42475000000002</v>
      </c>
      <c r="T62" s="1">
        <v>31.443000000000001</v>
      </c>
      <c r="U62" s="1">
        <v>36</v>
      </c>
      <c r="V62" s="1">
        <v>11.4492891899628</v>
      </c>
      <c r="W62" s="1">
        <v>12.572929174803001</v>
      </c>
    </row>
    <row r="63" spans="1:23" x14ac:dyDescent="0.25">
      <c r="A63" s="1" t="s">
        <v>230</v>
      </c>
      <c r="B63" s="1">
        <v>458.82</v>
      </c>
      <c r="D63" s="1">
        <v>43.82</v>
      </c>
      <c r="E63" s="1">
        <v>30</v>
      </c>
      <c r="F63" s="1">
        <v>6.8461889548151502</v>
      </c>
      <c r="I63" s="1" t="s">
        <v>231</v>
      </c>
      <c r="J63" s="1">
        <v>338.65899999999999</v>
      </c>
      <c r="K63" s="1">
        <v>359.6225</v>
      </c>
      <c r="L63" s="1">
        <v>32.320999999999998</v>
      </c>
      <c r="M63" s="1">
        <v>7</v>
      </c>
      <c r="N63" s="1">
        <v>2.1657745738065</v>
      </c>
      <c r="O63" s="1">
        <v>3.4369362511217099</v>
      </c>
      <c r="Q63" s="1" t="s">
        <v>232</v>
      </c>
      <c r="R63" s="1">
        <v>341.96</v>
      </c>
      <c r="T63" s="1">
        <v>31.416</v>
      </c>
      <c r="U63" s="1">
        <v>33</v>
      </c>
      <c r="V63" s="1">
        <v>10.504201680672301</v>
      </c>
    </row>
    <row r="64" spans="1:23" x14ac:dyDescent="0.25">
      <c r="A64" s="1" t="s">
        <v>233</v>
      </c>
      <c r="B64" s="1">
        <v>574.20000000000005</v>
      </c>
      <c r="C64" s="1">
        <f>AVERAGE(B63:B64)</f>
        <v>516.51</v>
      </c>
      <c r="D64" s="1">
        <v>31.94</v>
      </c>
      <c r="E64" s="1">
        <v>30</v>
      </c>
      <c r="F64" s="1">
        <v>9.3926111458985595</v>
      </c>
      <c r="G64" s="1">
        <v>8.1194000503568606</v>
      </c>
      <c r="I64" s="1" t="s">
        <v>234</v>
      </c>
      <c r="J64" s="1">
        <v>371.29399999999998</v>
      </c>
      <c r="L64" s="1">
        <v>31.42</v>
      </c>
      <c r="M64" s="1">
        <v>18</v>
      </c>
      <c r="N64" s="1">
        <v>5.7288351368555102</v>
      </c>
      <c r="Q64" s="1" t="s">
        <v>235</v>
      </c>
      <c r="R64" s="1">
        <v>556.54899999999998</v>
      </c>
      <c r="T64" s="1">
        <v>32.503</v>
      </c>
      <c r="U64" s="1">
        <v>79</v>
      </c>
      <c r="V64" s="1">
        <v>24.305448727809701</v>
      </c>
    </row>
    <row r="65" spans="1:23" x14ac:dyDescent="0.25">
      <c r="A65" s="1" t="s">
        <v>200</v>
      </c>
      <c r="B65" s="1">
        <v>515.79999999999995</v>
      </c>
      <c r="D65" s="1">
        <v>32.479999999999997</v>
      </c>
      <c r="E65" s="1">
        <v>14</v>
      </c>
      <c r="F65" s="1">
        <v>4.31034482758621</v>
      </c>
      <c r="I65" s="1" t="s">
        <v>236</v>
      </c>
      <c r="J65" s="1">
        <v>427.012</v>
      </c>
      <c r="L65" s="1">
        <v>33.301000000000002</v>
      </c>
      <c r="M65" s="1">
        <v>23</v>
      </c>
      <c r="N65" s="1">
        <v>6.9066994985135599</v>
      </c>
      <c r="Q65" s="1" t="s">
        <v>237</v>
      </c>
      <c r="R65" s="1">
        <v>412.73899999999998</v>
      </c>
      <c r="S65" s="1">
        <f>AVERAGE(R63:R65)</f>
        <v>437.08266666666702</v>
      </c>
      <c r="T65" s="1">
        <v>41.587000000000003</v>
      </c>
      <c r="U65" s="1">
        <v>51</v>
      </c>
      <c r="V65" s="1">
        <v>12.2634477120254</v>
      </c>
      <c r="W65" s="1">
        <v>15.6910327068358</v>
      </c>
    </row>
    <row r="66" spans="1:23" x14ac:dyDescent="0.25">
      <c r="A66" s="1" t="s">
        <v>238</v>
      </c>
      <c r="B66" s="1">
        <v>581.69000000000005</v>
      </c>
      <c r="C66" s="1">
        <f>AVERAGE(B65:B66)</f>
        <v>548.745</v>
      </c>
      <c r="D66" s="1">
        <v>32.049999999999997</v>
      </c>
      <c r="E66" s="1">
        <v>17</v>
      </c>
      <c r="F66" s="1">
        <v>5.3042121684867398</v>
      </c>
      <c r="G66" s="1">
        <v>4.80727849803647</v>
      </c>
      <c r="I66" s="1" t="s">
        <v>239</v>
      </c>
      <c r="J66" s="1">
        <v>378.87900000000002</v>
      </c>
      <c r="K66" s="1">
        <v>392.39499999999998</v>
      </c>
      <c r="L66" s="1">
        <v>30.893000000000001</v>
      </c>
      <c r="M66" s="1">
        <v>8</v>
      </c>
      <c r="N66" s="1">
        <v>2.5895834007704002</v>
      </c>
      <c r="O66" s="1">
        <v>5.0750393453798202</v>
      </c>
      <c r="Q66" s="1" t="s">
        <v>240</v>
      </c>
      <c r="R66" s="1">
        <v>397.26799999999997</v>
      </c>
      <c r="T66" s="1">
        <v>30.344999999999999</v>
      </c>
      <c r="U66" s="1">
        <v>22</v>
      </c>
      <c r="V66" s="1">
        <v>7.2499588070522298</v>
      </c>
    </row>
    <row r="67" spans="1:23" x14ac:dyDescent="0.25">
      <c r="A67" s="1" t="s">
        <v>241</v>
      </c>
      <c r="B67" s="1">
        <v>515.63</v>
      </c>
      <c r="D67" s="1">
        <v>48.23</v>
      </c>
      <c r="E67" s="1">
        <v>21</v>
      </c>
      <c r="F67" s="1">
        <v>4.35413642960813</v>
      </c>
      <c r="I67" s="1" t="s">
        <v>242</v>
      </c>
      <c r="J67" s="1">
        <v>355.05599999999998</v>
      </c>
      <c r="L67" s="1">
        <v>30.911999999999999</v>
      </c>
      <c r="M67" s="1">
        <v>20</v>
      </c>
      <c r="N67" s="1">
        <v>6.4699792960662501</v>
      </c>
      <c r="Q67" s="1" t="s">
        <v>243</v>
      </c>
      <c r="R67" s="1">
        <v>643.274</v>
      </c>
      <c r="S67" s="1">
        <f>AVERAGE(R66:R67)</f>
        <v>520.27099999999996</v>
      </c>
      <c r="T67" s="1">
        <v>31.853000000000002</v>
      </c>
      <c r="U67" s="1">
        <v>45</v>
      </c>
      <c r="V67" s="1">
        <v>14.127397733337499</v>
      </c>
      <c r="W67" s="1">
        <v>10.688678270194901</v>
      </c>
    </row>
    <row r="68" spans="1:23" x14ac:dyDescent="0.25">
      <c r="A68" s="1" t="s">
        <v>244</v>
      </c>
      <c r="B68" s="1">
        <v>689.87</v>
      </c>
      <c r="D68" s="1">
        <v>32.14</v>
      </c>
      <c r="E68" s="1">
        <v>43</v>
      </c>
      <c r="F68" s="1">
        <v>13.378967019290601</v>
      </c>
      <c r="I68" s="1" t="s">
        <v>245</v>
      </c>
      <c r="J68" s="1">
        <v>324.55200000000002</v>
      </c>
      <c r="K68" s="1">
        <v>339.80399999999997</v>
      </c>
      <c r="L68" s="1">
        <v>31.178000000000001</v>
      </c>
      <c r="M68" s="1">
        <v>13</v>
      </c>
      <c r="N68" s="1">
        <v>4.1696067740073097</v>
      </c>
      <c r="O68" s="1">
        <v>5.3197930350367804</v>
      </c>
      <c r="Q68" s="1" t="s">
        <v>245</v>
      </c>
      <c r="R68" s="1">
        <v>324.54300000000001</v>
      </c>
      <c r="T68" s="1">
        <v>32.046999999999997</v>
      </c>
      <c r="U68" s="1">
        <v>28</v>
      </c>
      <c r="V68" s="1">
        <v>8.7371672855493507</v>
      </c>
    </row>
    <row r="69" spans="1:23" x14ac:dyDescent="0.25">
      <c r="A69" s="1" t="s">
        <v>246</v>
      </c>
      <c r="B69" s="1">
        <v>569.70000000000005</v>
      </c>
      <c r="D69" s="1">
        <v>34.75</v>
      </c>
      <c r="E69" s="1">
        <v>42</v>
      </c>
      <c r="F69" s="1">
        <v>12.0863309352518</v>
      </c>
      <c r="I69" s="1" t="s">
        <v>247</v>
      </c>
      <c r="J69" s="1">
        <v>390.036</v>
      </c>
      <c r="K69" s="1">
        <v>390.036</v>
      </c>
      <c r="L69" s="1">
        <v>31.515000000000001</v>
      </c>
      <c r="M69" s="1">
        <v>24</v>
      </c>
      <c r="N69" s="1">
        <v>7.61542122798667</v>
      </c>
      <c r="O69" s="1">
        <v>7.61542122798667</v>
      </c>
      <c r="Q69" s="1" t="s">
        <v>248</v>
      </c>
      <c r="R69" s="1">
        <v>352.39800000000002</v>
      </c>
      <c r="S69" s="1">
        <f>AVERAGE(R68:R69)</f>
        <v>338.47050000000002</v>
      </c>
      <c r="T69" s="1">
        <v>31.68</v>
      </c>
      <c r="U69" s="1">
        <v>21</v>
      </c>
      <c r="V69" s="1">
        <v>6.6287878787878798</v>
      </c>
      <c r="W69" s="1">
        <v>7.6829775821686104</v>
      </c>
    </row>
    <row r="70" spans="1:23" x14ac:dyDescent="0.25">
      <c r="A70" s="1" t="s">
        <v>249</v>
      </c>
      <c r="B70" s="1">
        <v>685.72</v>
      </c>
      <c r="D70" s="1">
        <v>31.95</v>
      </c>
      <c r="E70" s="1">
        <v>44</v>
      </c>
      <c r="F70" s="1">
        <v>13.7715179968701</v>
      </c>
      <c r="I70" s="1" t="s">
        <v>250</v>
      </c>
      <c r="J70" s="1">
        <v>410.16500000000002</v>
      </c>
      <c r="L70" s="1">
        <v>32.795999999999999</v>
      </c>
      <c r="M70" s="1">
        <v>23</v>
      </c>
      <c r="N70" s="1">
        <v>7.0130503719965898</v>
      </c>
      <c r="Q70" s="1" t="s">
        <v>251</v>
      </c>
      <c r="R70" s="1">
        <v>372.54599999999999</v>
      </c>
      <c r="T70" s="1">
        <v>31.334</v>
      </c>
      <c r="U70" s="1">
        <v>33</v>
      </c>
      <c r="V70" s="1">
        <v>10.531690815089</v>
      </c>
    </row>
    <row r="71" spans="1:23" x14ac:dyDescent="0.25">
      <c r="A71" s="1" t="s">
        <v>252</v>
      </c>
      <c r="B71" s="1">
        <v>723.69</v>
      </c>
      <c r="D71" s="1">
        <v>33.270000000000003</v>
      </c>
      <c r="E71" s="1">
        <v>46</v>
      </c>
      <c r="F71" s="1">
        <v>13.8262699128344</v>
      </c>
      <c r="I71" s="1" t="s">
        <v>253</v>
      </c>
      <c r="J71" s="1">
        <v>343.94499999999999</v>
      </c>
      <c r="L71" s="1">
        <v>31.81</v>
      </c>
      <c r="M71" s="1">
        <v>34</v>
      </c>
      <c r="N71" s="1">
        <v>10.688462747563699</v>
      </c>
      <c r="Q71" s="1" t="s">
        <v>254</v>
      </c>
      <c r="R71" s="1">
        <v>426.17200000000003</v>
      </c>
      <c r="T71" s="1">
        <v>32.298999999999999</v>
      </c>
      <c r="U71" s="1">
        <v>45</v>
      </c>
      <c r="V71" s="1">
        <v>13.932319886064599</v>
      </c>
    </row>
    <row r="72" spans="1:23" x14ac:dyDescent="0.25">
      <c r="A72" s="1" t="s">
        <v>255</v>
      </c>
      <c r="B72" s="1">
        <v>760.66</v>
      </c>
      <c r="D72" s="1">
        <v>32.54</v>
      </c>
      <c r="E72" s="1">
        <v>40</v>
      </c>
      <c r="F72" s="1">
        <v>12.2925629993854</v>
      </c>
      <c r="I72" s="1" t="s">
        <v>232</v>
      </c>
      <c r="J72" s="1">
        <v>342.11700000000002</v>
      </c>
      <c r="K72" s="1">
        <v>365.40899999999999</v>
      </c>
      <c r="L72" s="1">
        <v>31.329000000000001</v>
      </c>
      <c r="M72" s="1">
        <v>17</v>
      </c>
      <c r="N72" s="1">
        <v>5.4262823581984696</v>
      </c>
      <c r="O72" s="1">
        <v>7.7092651592529098</v>
      </c>
      <c r="Q72" s="1" t="s">
        <v>256</v>
      </c>
      <c r="R72" s="1">
        <v>361.774</v>
      </c>
      <c r="S72" s="1">
        <f>AVERAGE(R70:R72)</f>
        <v>386.83066666666701</v>
      </c>
      <c r="T72" s="1">
        <v>31.434000000000001</v>
      </c>
      <c r="U72" s="1">
        <v>45</v>
      </c>
      <c r="V72" s="1">
        <v>14.315709104791001</v>
      </c>
      <c r="W72" s="1">
        <v>12.9265732686482</v>
      </c>
    </row>
    <row r="73" spans="1:23" x14ac:dyDescent="0.25">
      <c r="A73" s="1" t="s">
        <v>257</v>
      </c>
      <c r="B73" s="1">
        <v>669.43</v>
      </c>
      <c r="C73" s="1">
        <f>AVERAGE(B69:B73)</f>
        <v>681.84</v>
      </c>
      <c r="D73" s="1">
        <v>32.49</v>
      </c>
      <c r="E73" s="1">
        <v>34</v>
      </c>
      <c r="F73" s="1">
        <v>10.464758387196101</v>
      </c>
      <c r="G73" s="1">
        <v>11.453506240062399</v>
      </c>
      <c r="I73" s="1" t="s">
        <v>258</v>
      </c>
      <c r="J73" s="1">
        <v>413.27600000000001</v>
      </c>
      <c r="L73" s="1">
        <v>31.204999999999998</v>
      </c>
      <c r="M73" s="1">
        <v>29</v>
      </c>
      <c r="N73" s="1">
        <v>9.2933824707578907</v>
      </c>
      <c r="Q73" s="1" t="s">
        <v>259</v>
      </c>
      <c r="R73" s="1">
        <v>486.00900000000001</v>
      </c>
      <c r="T73" s="1">
        <v>56.811999999999998</v>
      </c>
      <c r="U73" s="1">
        <v>49</v>
      </c>
      <c r="V73" s="1">
        <v>8.6249383932971906</v>
      </c>
    </row>
    <row r="74" spans="1:23" x14ac:dyDescent="0.25">
      <c r="A74" s="1" t="s">
        <v>260</v>
      </c>
      <c r="B74" s="1">
        <v>669.45</v>
      </c>
      <c r="D74" s="1">
        <v>32.26</v>
      </c>
      <c r="E74" s="1">
        <v>37</v>
      </c>
      <c r="F74" s="1">
        <v>11.4693118412895</v>
      </c>
      <c r="I74" s="1" t="s">
        <v>226</v>
      </c>
      <c r="J74" s="1">
        <v>483.48399999999998</v>
      </c>
      <c r="L74" s="1">
        <v>30.88</v>
      </c>
      <c r="M74" s="1">
        <v>29</v>
      </c>
      <c r="N74" s="1">
        <v>9.3911917098445592</v>
      </c>
      <c r="Q74" s="1" t="s">
        <v>261</v>
      </c>
      <c r="R74" s="1">
        <v>371.54700000000003</v>
      </c>
      <c r="S74" s="1">
        <f>AVERAGE(R73:R74)</f>
        <v>428.77800000000002</v>
      </c>
      <c r="T74" s="1">
        <v>31.617999999999999</v>
      </c>
      <c r="U74" s="1">
        <v>34</v>
      </c>
      <c r="V74" s="1">
        <v>10.753368334493</v>
      </c>
      <c r="W74" s="1">
        <v>9.6891533638951</v>
      </c>
    </row>
    <row r="75" spans="1:23" x14ac:dyDescent="0.25">
      <c r="A75" s="1" t="s">
        <v>262</v>
      </c>
      <c r="B75" s="1">
        <v>993.17</v>
      </c>
      <c r="D75" s="1">
        <v>37.72</v>
      </c>
      <c r="E75" s="1">
        <v>46</v>
      </c>
      <c r="F75" s="1">
        <v>12.1951219512195</v>
      </c>
      <c r="I75" s="1" t="s">
        <v>263</v>
      </c>
      <c r="J75" s="1">
        <v>544.64499999999998</v>
      </c>
      <c r="L75" s="1">
        <v>31.626000000000001</v>
      </c>
      <c r="M75" s="1">
        <v>36</v>
      </c>
      <c r="N75" s="1">
        <v>11.383039271485501</v>
      </c>
      <c r="Q75" s="1" t="s">
        <v>264</v>
      </c>
      <c r="R75" s="1">
        <v>373.33800000000002</v>
      </c>
      <c r="T75" s="1">
        <v>32.29</v>
      </c>
      <c r="U75" s="1">
        <v>19</v>
      </c>
      <c r="V75" s="1">
        <v>5.8841746670795896</v>
      </c>
    </row>
    <row r="76" spans="1:23" x14ac:dyDescent="0.25">
      <c r="A76" s="1" t="s">
        <v>265</v>
      </c>
      <c r="B76" s="1">
        <v>720.96</v>
      </c>
      <c r="C76" s="1">
        <f>AVERAGE(B74:B76)</f>
        <v>794.52666666666698</v>
      </c>
      <c r="D76" s="1">
        <v>47.78</v>
      </c>
      <c r="E76" s="1">
        <v>62</v>
      </c>
      <c r="F76" s="1">
        <v>12.9761406446212</v>
      </c>
      <c r="G76" s="1">
        <v>12.213524812376701</v>
      </c>
      <c r="I76" s="1" t="s">
        <v>266</v>
      </c>
      <c r="J76" s="1">
        <v>474.78199999999998</v>
      </c>
      <c r="K76" s="1">
        <v>479.04674999999997</v>
      </c>
      <c r="L76" s="1">
        <v>31.238</v>
      </c>
      <c r="M76" s="1">
        <v>23</v>
      </c>
      <c r="N76" s="1">
        <v>7.3628273256930701</v>
      </c>
      <c r="O76" s="1">
        <v>9.3576101944452503</v>
      </c>
      <c r="Q76" s="1" t="s">
        <v>267</v>
      </c>
      <c r="R76" s="1">
        <v>347.69099999999997</v>
      </c>
      <c r="T76" s="1">
        <v>31.452999999999999</v>
      </c>
      <c r="U76" s="1">
        <v>45</v>
      </c>
      <c r="V76" s="1">
        <v>14.307061329602901</v>
      </c>
    </row>
    <row r="77" spans="1:23" x14ac:dyDescent="0.25">
      <c r="A77" s="1" t="s">
        <v>268</v>
      </c>
      <c r="B77" s="1">
        <v>613.51</v>
      </c>
      <c r="D77" s="1">
        <v>31.8</v>
      </c>
      <c r="E77" s="1">
        <v>21</v>
      </c>
      <c r="F77" s="1">
        <v>6.6037735849056602</v>
      </c>
      <c r="I77" s="1" t="s">
        <v>269</v>
      </c>
      <c r="J77" s="1">
        <v>396.67599999999999</v>
      </c>
      <c r="L77" s="1">
        <v>31.408000000000001</v>
      </c>
      <c r="M77" s="1">
        <v>19</v>
      </c>
      <c r="N77" s="1">
        <v>6.0494141619969399</v>
      </c>
      <c r="Q77" s="1" t="s">
        <v>270</v>
      </c>
      <c r="R77" s="1">
        <v>319.82100000000003</v>
      </c>
      <c r="S77" s="1">
        <f>AVERAGE(R75:R77)</f>
        <v>346.95</v>
      </c>
      <c r="T77" s="1">
        <v>31.457000000000001</v>
      </c>
      <c r="U77" s="1">
        <v>29</v>
      </c>
      <c r="V77" s="1">
        <v>9.2189337826238997</v>
      </c>
      <c r="W77" s="1">
        <v>9.8033899264354591</v>
      </c>
    </row>
    <row r="78" spans="1:23" x14ac:dyDescent="0.25">
      <c r="A78" s="1" t="s">
        <v>268</v>
      </c>
      <c r="B78" s="1">
        <v>609.6</v>
      </c>
      <c r="D78" s="1">
        <v>32.01</v>
      </c>
      <c r="E78" s="1">
        <v>12</v>
      </c>
      <c r="F78" s="1">
        <v>3.7488284910965302</v>
      </c>
      <c r="I78" s="1" t="s">
        <v>271</v>
      </c>
      <c r="J78" s="1">
        <v>495.75700000000001</v>
      </c>
      <c r="L78" s="1">
        <v>35.764000000000003</v>
      </c>
      <c r="M78" s="1">
        <v>15</v>
      </c>
      <c r="N78" s="1">
        <v>4.1941617268761897</v>
      </c>
      <c r="Q78" s="1" t="s">
        <v>272</v>
      </c>
      <c r="R78" s="1">
        <v>558.67499999999995</v>
      </c>
      <c r="T78" s="1">
        <v>31.608000000000001</v>
      </c>
      <c r="U78" s="1">
        <v>33</v>
      </c>
      <c r="V78" s="1">
        <v>10.440394836750199</v>
      </c>
    </row>
    <row r="79" spans="1:23" x14ac:dyDescent="0.25">
      <c r="A79" s="1" t="s">
        <v>273</v>
      </c>
      <c r="B79" s="1">
        <v>745.35</v>
      </c>
      <c r="D79" s="1">
        <v>32.799999999999997</v>
      </c>
      <c r="E79" s="1">
        <v>20</v>
      </c>
      <c r="F79" s="1">
        <v>6.0975609756097597</v>
      </c>
      <c r="I79" s="1" t="s">
        <v>211</v>
      </c>
      <c r="J79" s="1">
        <v>408.76</v>
      </c>
      <c r="K79" s="1">
        <v>433.73099999999999</v>
      </c>
      <c r="L79" s="1">
        <v>31.373999999999999</v>
      </c>
      <c r="M79" s="1">
        <v>21</v>
      </c>
      <c r="N79" s="1">
        <v>6.6934404283801898</v>
      </c>
      <c r="O79" s="1">
        <v>5.6456721057511103</v>
      </c>
      <c r="Q79" s="1" t="s">
        <v>210</v>
      </c>
      <c r="R79" s="1">
        <v>477.74099999999999</v>
      </c>
      <c r="T79" s="1">
        <v>31.600999999999999</v>
      </c>
      <c r="U79" s="1">
        <v>44</v>
      </c>
      <c r="V79" s="1">
        <v>13.923610012341401</v>
      </c>
    </row>
    <row r="80" spans="1:23" x14ac:dyDescent="0.25">
      <c r="A80" s="1" t="s">
        <v>274</v>
      </c>
      <c r="B80" s="1">
        <v>733.27</v>
      </c>
      <c r="D80" s="1">
        <v>32.06</v>
      </c>
      <c r="E80" s="1">
        <v>15</v>
      </c>
      <c r="F80" s="1">
        <v>4.6787273861509702</v>
      </c>
      <c r="Q80" s="1" t="s">
        <v>275</v>
      </c>
      <c r="R80" s="1">
        <v>457.87299999999999</v>
      </c>
      <c r="T80" s="1">
        <v>31.978000000000002</v>
      </c>
      <c r="U80" s="1">
        <v>53</v>
      </c>
      <c r="V80" s="1">
        <v>16.5738945525048</v>
      </c>
      <c r="W80" s="1">
        <v>13.6459664671988</v>
      </c>
    </row>
    <row r="81" spans="1:23" x14ac:dyDescent="0.25">
      <c r="A81" s="1" t="s">
        <v>276</v>
      </c>
      <c r="B81" s="1">
        <v>696.98</v>
      </c>
      <c r="C81" s="1">
        <f>AVERAGE(B77:B81)</f>
        <v>679.74199999999996</v>
      </c>
      <c r="D81" s="1">
        <v>32.799999999999997</v>
      </c>
      <c r="E81" s="1">
        <v>32</v>
      </c>
      <c r="F81" s="1">
        <v>9.7560975609756095</v>
      </c>
      <c r="G81" s="1">
        <v>6.1769975997477102</v>
      </c>
      <c r="Q81" s="1" t="s">
        <v>204</v>
      </c>
      <c r="R81" s="1">
        <v>879.71199999999999</v>
      </c>
      <c r="S81" s="1">
        <f>AVERAGE(R78:R80)</f>
        <v>498.09633333333301</v>
      </c>
      <c r="T81" s="1">
        <v>31.344999999999999</v>
      </c>
      <c r="U81" s="1">
        <v>33</v>
      </c>
      <c r="V81" s="1">
        <v>10.527994895517599</v>
      </c>
    </row>
    <row r="82" spans="1:23" x14ac:dyDescent="0.25">
      <c r="A82" s="1" t="s">
        <v>277</v>
      </c>
      <c r="B82" s="1">
        <v>595.04999999999995</v>
      </c>
      <c r="D82" s="1">
        <v>32.6</v>
      </c>
      <c r="E82" s="1">
        <v>17</v>
      </c>
      <c r="F82" s="1">
        <v>5.21472392638037</v>
      </c>
      <c r="Q82" s="1" t="s">
        <v>278</v>
      </c>
      <c r="R82" s="1">
        <v>617.34299999999996</v>
      </c>
      <c r="T82" s="1">
        <v>31.954999999999998</v>
      </c>
      <c r="U82" s="1">
        <v>51</v>
      </c>
      <c r="V82" s="1">
        <v>15.959943670787</v>
      </c>
    </row>
    <row r="83" spans="1:23" x14ac:dyDescent="0.25">
      <c r="A83" s="1" t="s">
        <v>279</v>
      </c>
      <c r="B83" s="1">
        <v>2227.17</v>
      </c>
      <c r="C83" s="1">
        <f>AVERAGE(B82:B83)</f>
        <v>1411.11</v>
      </c>
      <c r="D83" s="1">
        <v>31.45</v>
      </c>
      <c r="E83" s="1">
        <v>11</v>
      </c>
      <c r="F83" s="1">
        <v>3.4976152623211401</v>
      </c>
      <c r="G83" s="1">
        <v>4.3561695943507601</v>
      </c>
      <c r="Q83" s="1" t="s">
        <v>280</v>
      </c>
      <c r="R83" s="1">
        <v>374.601</v>
      </c>
      <c r="T83" s="1">
        <v>31.998000000000001</v>
      </c>
      <c r="U83" s="1">
        <v>38</v>
      </c>
      <c r="V83" s="1">
        <v>11.8757422338896</v>
      </c>
      <c r="W83" s="1">
        <v>12.7878936000648</v>
      </c>
    </row>
    <row r="84" spans="1:23" x14ac:dyDescent="0.25">
      <c r="A84" s="1" t="s">
        <v>281</v>
      </c>
      <c r="B84" s="1">
        <v>617.1</v>
      </c>
      <c r="D84" s="1">
        <v>26.44</v>
      </c>
      <c r="E84" s="1">
        <v>31</v>
      </c>
      <c r="F84" s="1">
        <v>11.7246596066566</v>
      </c>
      <c r="Q84" s="1" t="s">
        <v>282</v>
      </c>
      <c r="R84" s="1">
        <v>371.42599999999999</v>
      </c>
      <c r="S84" s="1">
        <f>AVERAGE(R81:R84)</f>
        <v>560.77049999999997</v>
      </c>
      <c r="U84" s="1">
        <v>8</v>
      </c>
    </row>
    <row r="85" spans="1:23" x14ac:dyDescent="0.25">
      <c r="A85" s="1" t="s">
        <v>224</v>
      </c>
      <c r="B85" s="1">
        <v>796.37</v>
      </c>
      <c r="D85" s="1">
        <v>31.74</v>
      </c>
      <c r="E85" s="1">
        <v>28</v>
      </c>
      <c r="F85" s="1">
        <v>8.8216761184625092</v>
      </c>
    </row>
    <row r="86" spans="1:23" x14ac:dyDescent="0.25">
      <c r="A86" s="1" t="s">
        <v>283</v>
      </c>
      <c r="B86" s="1">
        <v>645.70000000000005</v>
      </c>
      <c r="D86" s="1">
        <v>31.65</v>
      </c>
      <c r="E86" s="1">
        <v>17</v>
      </c>
      <c r="F86" s="1">
        <v>5.3712480252764596</v>
      </c>
    </row>
    <row r="87" spans="1:23" x14ac:dyDescent="0.25">
      <c r="A87" s="1" t="s">
        <v>284</v>
      </c>
      <c r="B87" s="1">
        <v>768.16</v>
      </c>
      <c r="D87" s="1">
        <v>31.95</v>
      </c>
      <c r="E87" s="1">
        <v>16</v>
      </c>
      <c r="F87" s="1">
        <v>5.0078247261345901</v>
      </c>
    </row>
    <row r="88" spans="1:23" x14ac:dyDescent="0.25">
      <c r="A88" s="1" t="s">
        <v>285</v>
      </c>
      <c r="B88" s="1">
        <v>598.97</v>
      </c>
      <c r="C88" s="1">
        <f>AVERAGE(B84:B88)</f>
        <v>685.26</v>
      </c>
      <c r="D88" s="1">
        <v>31.73</v>
      </c>
      <c r="E88" s="1">
        <v>23</v>
      </c>
      <c r="F88" s="1">
        <v>7.2486605735896603</v>
      </c>
      <c r="G88" s="1">
        <v>7.6348138100239602</v>
      </c>
    </row>
    <row r="89" spans="1:23" x14ac:dyDescent="0.25">
      <c r="A89" s="1" t="s">
        <v>286</v>
      </c>
      <c r="B89" s="1">
        <v>841.22</v>
      </c>
      <c r="D89" s="1">
        <v>32.24</v>
      </c>
      <c r="E89" s="1">
        <v>46</v>
      </c>
      <c r="F89" s="1">
        <v>14.2679900744417</v>
      </c>
    </row>
    <row r="90" spans="1:23" x14ac:dyDescent="0.25">
      <c r="A90" s="1" t="s">
        <v>287</v>
      </c>
      <c r="B90" s="1">
        <v>752.4</v>
      </c>
      <c r="D90" s="1">
        <v>44.15</v>
      </c>
      <c r="E90" s="1">
        <v>72</v>
      </c>
      <c r="F90" s="1">
        <v>16.308040770101901</v>
      </c>
    </row>
    <row r="91" spans="1:23" x14ac:dyDescent="0.25">
      <c r="A91" s="1" t="s">
        <v>288</v>
      </c>
      <c r="B91" s="1">
        <v>972.67</v>
      </c>
      <c r="C91" s="1">
        <f>AVERAGE(B89:B91)</f>
        <v>855.43</v>
      </c>
      <c r="D91" s="1">
        <v>31.82</v>
      </c>
      <c r="E91" s="1">
        <v>84</v>
      </c>
      <c r="F91" s="1">
        <v>26.398491514770601</v>
      </c>
      <c r="G91" s="1">
        <v>18.991507453104699</v>
      </c>
    </row>
    <row r="92" spans="1:23" x14ac:dyDescent="0.25">
      <c r="A92" s="1" t="s">
        <v>289</v>
      </c>
      <c r="B92" s="1">
        <v>714.92</v>
      </c>
      <c r="D92" s="1">
        <v>31.59</v>
      </c>
      <c r="E92" s="1">
        <v>38</v>
      </c>
      <c r="F92" s="1">
        <v>12.029123140234301</v>
      </c>
    </row>
    <row r="93" spans="1:23" x14ac:dyDescent="0.25">
      <c r="A93" s="1" t="s">
        <v>290</v>
      </c>
      <c r="B93" s="1">
        <v>955.74</v>
      </c>
      <c r="D93" s="1">
        <v>31.61</v>
      </c>
      <c r="E93" s="1">
        <v>50</v>
      </c>
      <c r="F93" s="1">
        <v>15.8177791838026</v>
      </c>
    </row>
    <row r="94" spans="1:23" x14ac:dyDescent="0.25">
      <c r="A94" s="1" t="s">
        <v>291</v>
      </c>
      <c r="B94" s="1">
        <v>647.03</v>
      </c>
      <c r="D94" s="1">
        <v>32.9</v>
      </c>
      <c r="E94" s="1">
        <v>62</v>
      </c>
      <c r="F94" s="1">
        <v>18.8449848024316</v>
      </c>
    </row>
    <row r="95" spans="1:23" x14ac:dyDescent="0.25">
      <c r="A95" s="1" t="s">
        <v>292</v>
      </c>
      <c r="B95" s="1">
        <v>733.77</v>
      </c>
      <c r="C95" s="1">
        <f>SUM(B92:B95)</f>
        <v>3051.46</v>
      </c>
      <c r="D95" s="1">
        <v>31.92</v>
      </c>
      <c r="E95" s="1">
        <v>43</v>
      </c>
      <c r="F95" s="1">
        <v>13.4711779448622</v>
      </c>
      <c r="G95" s="1">
        <v>15.0407662678327</v>
      </c>
    </row>
    <row r="96" spans="1:23" x14ac:dyDescent="0.25">
      <c r="A96" s="1" t="s">
        <v>293</v>
      </c>
      <c r="B96" s="1">
        <v>968.26</v>
      </c>
      <c r="D96" s="1">
        <v>31.96</v>
      </c>
      <c r="E96" s="1">
        <v>43</v>
      </c>
      <c r="F96" s="1">
        <v>13.4543178973717</v>
      </c>
    </row>
    <row r="97" spans="1:7" x14ac:dyDescent="0.25">
      <c r="A97" s="1" t="s">
        <v>294</v>
      </c>
      <c r="B97" s="1">
        <v>706.63</v>
      </c>
      <c r="C97" s="1">
        <f>AVERAGE(B96:B97)</f>
        <v>837.44500000000005</v>
      </c>
      <c r="D97" s="1">
        <v>31.39</v>
      </c>
      <c r="E97" s="1">
        <v>30</v>
      </c>
      <c r="F97" s="1">
        <v>9.5571838165020697</v>
      </c>
      <c r="G97" s="1">
        <v>11.505750856936899</v>
      </c>
    </row>
  </sheetData>
  <mergeCells count="5">
    <mergeCell ref="A1:G1"/>
    <mergeCell ref="I1:O1"/>
    <mergeCell ref="A50:G50"/>
    <mergeCell ref="I50:O50"/>
    <mergeCell ref="Q50:W50"/>
  </mergeCells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 4J-soma</vt:lpstr>
      <vt:lpstr>Fig 4J-dendrite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chenxue</dc:creator>
  <cp:lastModifiedBy>yyanrui@126.com</cp:lastModifiedBy>
  <dcterms:created xsi:type="dcterms:W3CDTF">2025-08-24T02:07:00Z</dcterms:created>
  <dcterms:modified xsi:type="dcterms:W3CDTF">2025-09-08T07:50:54Z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9B4CC8BF24F08361C8F0A6688FC051E2_43</vt:lpwstr>
  </property>
  <property fmtid="{D5CDD505-2E9C-101B-9397-08002B2CF9AE}" pid="3" name="KSOProductBuildVer">
    <vt:lpwstr>2052-7.5.1.8994</vt:lpwstr>
  </property>
</Properties>
</file>