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luto/Desktop/GPR30/24-8-28 eLife/25-11-26 VOR/251205/source data/"/>
    </mc:Choice>
  </mc:AlternateContent>
  <xr:revisionPtr revIDLastSave="0" documentId="13_ncr:1_{24CBABB1-373E-F94A-B8AA-2256263CB5B0}" xr6:coauthVersionLast="47" xr6:coauthVersionMax="47" xr10:uidLastSave="{00000000-0000-0000-0000-000000000000}"/>
  <bookViews>
    <workbookView xWindow="0" yWindow="720" windowWidth="29400" windowHeight="18400" activeTab="2" xr2:uid="{103AEDD5-25FC-2649-B083-2DAFF1F45AFF}"/>
  </bookViews>
  <sheets>
    <sheet name="Figure 1" sheetId="1" r:id="rId1"/>
    <sheet name="Figure 1-supplement figure 1" sheetId="2" r:id="rId2"/>
    <sheet name="statistic analysi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32" i="1"/>
  <c r="E29" i="1"/>
  <c r="F29" i="1" s="1"/>
  <c r="E30" i="1"/>
  <c r="E31" i="1"/>
  <c r="F31" i="1" s="1"/>
  <c r="E32" i="1"/>
  <c r="E33" i="1"/>
  <c r="F33" i="1" s="1"/>
  <c r="E34" i="1"/>
  <c r="F34" i="1" s="1"/>
  <c r="E35" i="1"/>
  <c r="F35" i="1" s="1"/>
  <c r="E28" i="1"/>
  <c r="F28" i="1" s="1"/>
  <c r="F76" i="2"/>
  <c r="F77" i="2" s="1"/>
  <c r="E76" i="2"/>
  <c r="L75" i="2"/>
  <c r="I75" i="2"/>
  <c r="H75" i="2"/>
  <c r="R74" i="2"/>
  <c r="R75" i="2" s="1"/>
  <c r="Q74" i="2"/>
  <c r="L74" i="2"/>
  <c r="K74" i="2"/>
  <c r="C74" i="2"/>
  <c r="B74" i="2"/>
  <c r="M55" i="2"/>
  <c r="L55" i="2"/>
  <c r="K55" i="2"/>
  <c r="J55" i="2"/>
  <c r="I55" i="2"/>
  <c r="H55" i="2"/>
  <c r="G55" i="2"/>
  <c r="F55" i="2"/>
  <c r="E55" i="2"/>
  <c r="D55" i="2"/>
  <c r="C55" i="2"/>
  <c r="B55" i="2"/>
  <c r="R85" i="1"/>
  <c r="R86" i="1" s="1"/>
  <c r="Q85" i="1"/>
  <c r="C84" i="1"/>
  <c r="C85" i="1" s="1"/>
  <c r="B84" i="1"/>
  <c r="AD83" i="1"/>
  <c r="AD84" i="1" s="1"/>
  <c r="AC83" i="1"/>
  <c r="AA83" i="1"/>
  <c r="Z83" i="1"/>
  <c r="U83" i="1"/>
  <c r="T83" i="1"/>
  <c r="U84" i="1" s="1"/>
  <c r="L83" i="1"/>
  <c r="L84" i="1" s="1"/>
  <c r="K83" i="1"/>
  <c r="I83" i="1"/>
  <c r="H83" i="1"/>
  <c r="X82" i="1"/>
  <c r="W82" i="1"/>
  <c r="O82" i="1"/>
  <c r="N82" i="1"/>
  <c r="F82" i="1"/>
  <c r="F83" i="1" s="1"/>
  <c r="E82" i="1"/>
  <c r="AA73" i="1"/>
  <c r="Z73" i="1"/>
  <c r="X73" i="1"/>
  <c r="W73" i="1"/>
  <c r="U73" i="1"/>
  <c r="T73" i="1"/>
  <c r="R73" i="1"/>
  <c r="Q73" i="1"/>
  <c r="O73" i="1"/>
  <c r="O74" i="1" s="1"/>
  <c r="N73" i="1"/>
  <c r="L73" i="1"/>
  <c r="L74" i="1" s="1"/>
  <c r="K73" i="1"/>
  <c r="I73" i="1"/>
  <c r="H73" i="1"/>
  <c r="F73" i="1"/>
  <c r="E73" i="1"/>
  <c r="C73" i="1"/>
  <c r="C74" i="1" s="1"/>
  <c r="B7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G20" i="1"/>
  <c r="C20" i="1"/>
  <c r="G17" i="1"/>
  <c r="C17" i="1"/>
  <c r="G14" i="1"/>
  <c r="H14" i="1" s="1"/>
  <c r="I14" i="1" s="1"/>
  <c r="C14" i="1"/>
  <c r="G11" i="1"/>
  <c r="C11" i="1"/>
  <c r="G8" i="1"/>
  <c r="C8" i="1"/>
  <c r="G5" i="1"/>
  <c r="C5" i="1"/>
  <c r="F36" i="1" l="1"/>
  <c r="G29" i="1" s="1"/>
  <c r="I74" i="1"/>
  <c r="O83" i="1"/>
  <c r="X83" i="1"/>
  <c r="AA84" i="1"/>
  <c r="X74" i="1"/>
  <c r="AA74" i="1"/>
  <c r="G34" i="1"/>
  <c r="G33" i="1"/>
  <c r="G32" i="1"/>
  <c r="G31" i="1"/>
  <c r="G30" i="1"/>
  <c r="I76" i="2"/>
  <c r="I84" i="1"/>
  <c r="C75" i="2"/>
  <c r="R74" i="1"/>
  <c r="H20" i="1"/>
  <c r="I20" i="1" s="1"/>
  <c r="U74" i="1"/>
  <c r="F74" i="1"/>
  <c r="H8" i="1"/>
  <c r="I8" i="1" s="1"/>
  <c r="H17" i="1"/>
  <c r="I17" i="1" s="1"/>
  <c r="H5" i="1"/>
  <c r="I5" i="1" s="1"/>
  <c r="H11" i="1"/>
  <c r="I11" i="1" s="1"/>
  <c r="I23" i="1" l="1"/>
  <c r="G35" i="1"/>
  <c r="G28" i="1"/>
  <c r="J8" i="1"/>
  <c r="J17" i="1"/>
  <c r="J20" i="1"/>
  <c r="J14" i="1"/>
  <c r="J11" i="1"/>
  <c r="J5" i="1"/>
  <c r="O74" i="2"/>
  <c r="N74" i="2"/>
</calcChain>
</file>

<file path=xl/sharedStrings.xml><?xml version="1.0" encoding="utf-8"?>
<sst xmlns="http://schemas.openxmlformats.org/spreadsheetml/2006/main" count="513" uniqueCount="164">
  <si>
    <t>B</t>
    <phoneticPr fontId="2" type="noConversion"/>
  </si>
  <si>
    <t>Gper1</t>
    <phoneticPr fontId="3" type="noConversion"/>
  </si>
  <si>
    <t>Group</t>
    <phoneticPr fontId="3" type="noConversion"/>
  </si>
  <si>
    <t>Ct</t>
    <phoneticPr fontId="3" type="noConversion"/>
  </si>
  <si>
    <t>mean Ct</t>
    <phoneticPr fontId="3" type="noConversion"/>
  </si>
  <si>
    <t>sample</t>
    <phoneticPr fontId="3" type="noConversion"/>
  </si>
  <si>
    <t>△Ct</t>
    <phoneticPr fontId="3" type="noConversion"/>
  </si>
  <si>
    <t>2^(-△Ct）</t>
    <phoneticPr fontId="3" type="noConversion"/>
  </si>
  <si>
    <t>2^(-△△Ct）</t>
    <phoneticPr fontId="3" type="noConversion"/>
  </si>
  <si>
    <t>sham 1</t>
    <phoneticPr fontId="3" type="noConversion"/>
  </si>
  <si>
    <t>sham 2</t>
    <phoneticPr fontId="3" type="noConversion"/>
  </si>
  <si>
    <t>sham 3</t>
    <phoneticPr fontId="3" type="noConversion"/>
  </si>
  <si>
    <t>CCI 1</t>
    <phoneticPr fontId="3" type="noConversion"/>
  </si>
  <si>
    <t>CCI 2</t>
    <phoneticPr fontId="3" type="noConversion"/>
  </si>
  <si>
    <t>CCI 3</t>
    <phoneticPr fontId="3" type="noConversion"/>
  </si>
  <si>
    <t>Mean Sham</t>
    <phoneticPr fontId="3" type="noConversion"/>
  </si>
  <si>
    <t>SDH</t>
    <phoneticPr fontId="2" type="noConversion"/>
  </si>
  <si>
    <t>C-E</t>
    <phoneticPr fontId="2" type="noConversion"/>
  </si>
  <si>
    <t>Female</t>
    <phoneticPr fontId="2" type="noConversion"/>
  </si>
  <si>
    <t>VF</t>
    <phoneticPr fontId="2" type="noConversion"/>
  </si>
  <si>
    <t>Sham + Vehicle</t>
    <phoneticPr fontId="2" type="noConversion"/>
  </si>
  <si>
    <t>CCI + Vehicle</t>
    <phoneticPr fontId="2" type="noConversion"/>
  </si>
  <si>
    <t>CCI + G-15</t>
    <phoneticPr fontId="2" type="noConversion"/>
  </si>
  <si>
    <t>Baseline</t>
    <phoneticPr fontId="2" type="noConversion"/>
  </si>
  <si>
    <t>Treatment</t>
    <phoneticPr fontId="2" type="noConversion"/>
  </si>
  <si>
    <t>Brush</t>
    <phoneticPr fontId="2" type="noConversion"/>
  </si>
  <si>
    <t>Heat-Treatment</t>
    <phoneticPr fontId="2" type="noConversion"/>
  </si>
  <si>
    <t>1st</t>
    <phoneticPr fontId="2" type="noConversion"/>
  </si>
  <si>
    <t>2nd</t>
    <phoneticPr fontId="2" type="noConversion"/>
  </si>
  <si>
    <t>3rd</t>
    <phoneticPr fontId="2" type="noConversion"/>
  </si>
  <si>
    <t>Mean</t>
    <phoneticPr fontId="2" type="noConversion"/>
  </si>
  <si>
    <t>Male</t>
    <phoneticPr fontId="2" type="noConversion"/>
  </si>
  <si>
    <t>Heat</t>
    <phoneticPr fontId="2" type="noConversion"/>
  </si>
  <si>
    <t>8。1</t>
    <phoneticPr fontId="2" type="noConversion"/>
  </si>
  <si>
    <t>G-J</t>
    <phoneticPr fontId="2" type="noConversion"/>
  </si>
  <si>
    <t>Mice 1</t>
    <phoneticPr fontId="2" type="noConversion"/>
  </si>
  <si>
    <t>Mice 2</t>
    <phoneticPr fontId="2" type="noConversion"/>
  </si>
  <si>
    <t>Mice 3</t>
    <phoneticPr fontId="2" type="noConversion"/>
  </si>
  <si>
    <t>Slice</t>
    <phoneticPr fontId="2" type="noConversion"/>
  </si>
  <si>
    <t>c-Fos</t>
    <phoneticPr fontId="2" type="noConversion"/>
  </si>
  <si>
    <t>Double labeled</t>
    <phoneticPr fontId="2" type="noConversion"/>
  </si>
  <si>
    <t>% of c-Fos</t>
    <phoneticPr fontId="2" type="noConversion"/>
  </si>
  <si>
    <t>Mice 4</t>
    <phoneticPr fontId="2" type="noConversion"/>
  </si>
  <si>
    <t>mean</t>
    <phoneticPr fontId="2" type="noConversion"/>
  </si>
  <si>
    <t>A-B</t>
    <phoneticPr fontId="2" type="noConversion"/>
  </si>
  <si>
    <t>Vehicle</t>
    <phoneticPr fontId="2" type="noConversion"/>
  </si>
  <si>
    <t>G-15</t>
    <phoneticPr fontId="2" type="noConversion"/>
  </si>
  <si>
    <t>G-5</t>
    <phoneticPr fontId="2" type="noConversion"/>
  </si>
  <si>
    <t>C</t>
    <phoneticPr fontId="2" type="noConversion"/>
  </si>
  <si>
    <t>BL</t>
  </si>
  <si>
    <t>CCI</t>
  </si>
  <si>
    <t>0.5h</t>
  </si>
  <si>
    <t>1h</t>
  </si>
  <si>
    <t>2h</t>
  </si>
  <si>
    <t>6h</t>
  </si>
  <si>
    <t>24h</t>
  </si>
  <si>
    <t>D-F</t>
    <phoneticPr fontId="2" type="noConversion"/>
  </si>
  <si>
    <t>G-1</t>
    <phoneticPr fontId="2" type="noConversion"/>
  </si>
  <si>
    <t>G</t>
    <phoneticPr fontId="2" type="noConversion"/>
  </si>
  <si>
    <t>48h</t>
  </si>
  <si>
    <t>I-J</t>
    <phoneticPr fontId="2" type="noConversion"/>
  </si>
  <si>
    <t>mean</t>
    <phoneticPr fontId="3" type="noConversion"/>
  </si>
  <si>
    <t>sham</t>
    <phoneticPr fontId="2" type="noConversion"/>
  </si>
  <si>
    <t>CCI</t>
    <phoneticPr fontId="2" type="noConversion"/>
  </si>
  <si>
    <t>Unpaired Student's t-test</t>
    <phoneticPr fontId="2" type="noConversion"/>
  </si>
  <si>
    <t>*, P=0.0406</t>
    <phoneticPr fontId="2" type="noConversion"/>
  </si>
  <si>
    <t>t=2.983, df=4</t>
  </si>
  <si>
    <t>Sham+Vehicle Female</t>
    <phoneticPr fontId="2" type="noConversion"/>
  </si>
  <si>
    <t>CCI+Vehicle Female</t>
    <phoneticPr fontId="2" type="noConversion"/>
  </si>
  <si>
    <t>CCI+G-15 Female</t>
    <phoneticPr fontId="2" type="noConversion"/>
  </si>
  <si>
    <t>two-way ANOVA with Turkey's multiple comparisons test</t>
    <phoneticPr fontId="2" type="noConversion"/>
  </si>
  <si>
    <t>Baseline: ns, P=0.5513 (S+V vs C+V);
P=0.7008 (S+V vs C+G); 
P=0.9681 (C+V vs C+G)</t>
    <phoneticPr fontId="2" type="noConversion"/>
  </si>
  <si>
    <t>Treatment: **, P=0.0076 (S+V vs C+V);
ns, P=0.9441 (S+V vs C+G); 
**, P=0.0033 (C+V vs C+G)</t>
    <phoneticPr fontId="2" type="noConversion"/>
  </si>
  <si>
    <t>F (2, 30) = 5.577</t>
  </si>
  <si>
    <t>Sham+Vehicle Male</t>
    <phoneticPr fontId="2" type="noConversion"/>
  </si>
  <si>
    <t>CCI+Vehicle Male</t>
    <phoneticPr fontId="2" type="noConversion"/>
  </si>
  <si>
    <t>CCI+G-15 Male</t>
    <phoneticPr fontId="2" type="noConversion"/>
  </si>
  <si>
    <t>Baseline: ns, P=0.9495 (S+V vs C+V);
P=0.9673 (S+V vs C+G); 
P-0.9979 (C+V vs C+G)</t>
    <phoneticPr fontId="2" type="noConversion"/>
  </si>
  <si>
    <t>Treatment: ****, P&lt;0.0001 (S+V vs C+V);
*, P=0.0477 (S+V vs C+G); 
***, P=0.0004 (C+V vs C+G)</t>
    <phoneticPr fontId="2" type="noConversion"/>
  </si>
  <si>
    <t>F (2, 30) = 11.04</t>
  </si>
  <si>
    <t>D</t>
    <phoneticPr fontId="2" type="noConversion"/>
  </si>
  <si>
    <t>Baseline: ns, P=0.6417 (S+V vs C+V);
P=0.6417 (S+V vs C+G); 
P&gt;0.9999 (C+V vs C+G)</t>
    <phoneticPr fontId="2" type="noConversion"/>
  </si>
  <si>
    <t>Treatment: ****, P&lt;0.0001 (S+V vs C+V);
ns, P=0.4589 (S+V vs C+G); 
****, P&lt;0.0001 (C+V vs C+G)</t>
    <phoneticPr fontId="2" type="noConversion"/>
  </si>
  <si>
    <t>F (2, 30) = 35.12</t>
  </si>
  <si>
    <t>Baseline: ns, P=0.7523 (S+V vs C+V);
P=0.9308 (S+V vs C+G); 
P=0.9308 (C+V vs C+G)</t>
    <phoneticPr fontId="2" type="noConversion"/>
  </si>
  <si>
    <t>Treatment: ****, P&lt;0.0001 (S+V vs C+V);
**, P=0.0078 (S+V vs C+G); 
****, P&lt;0.0001 (C+V vs C+G)</t>
    <phoneticPr fontId="2" type="noConversion"/>
  </si>
  <si>
    <t>F (2, 30) = 49.43</t>
  </si>
  <si>
    <t>E</t>
    <phoneticPr fontId="2" type="noConversion"/>
  </si>
  <si>
    <t>one-way ANOVA with Turkey's multiple comparisons test</t>
    <phoneticPr fontId="2" type="noConversion"/>
  </si>
  <si>
    <t>Treatment: ****, P&lt;0.0001 (S+V vs C+V);
*, P=0.0479 (S+V vs C+G); 
****, P&lt;0.0001 (C+V vs C+G)</t>
    <phoneticPr fontId="2" type="noConversion"/>
  </si>
  <si>
    <t>Treatment: ****, P&lt;0.0001 (S+V vs C+V);
***, P=0.0002 (S+V vs C+G); 
**, P=0.0019 (C+V vs C+G)</t>
    <phoneticPr fontId="2" type="noConversion"/>
  </si>
  <si>
    <t>Sham+Vehicle</t>
    <phoneticPr fontId="2" type="noConversion"/>
  </si>
  <si>
    <t>CCI+Vehicle</t>
    <phoneticPr fontId="2" type="noConversion"/>
  </si>
  <si>
    <t>CCI+G-15</t>
    <phoneticPr fontId="2" type="noConversion"/>
  </si>
  <si>
    <t>**, P=0.0019 (S+V vs C+V);
ns, P=0.8422 (S+V vs C+G); 
**, P=0.0030 (C+V vs C+G)</t>
    <phoneticPr fontId="2" type="noConversion"/>
  </si>
  <si>
    <t>H</t>
    <phoneticPr fontId="2" type="noConversion"/>
  </si>
  <si>
    <t>***, P=0.0002 (S+V vs C+V);
ns, P=0.6370 (S+V vs C+G); 
***, P=0.0003 (C+V vs C+G)</t>
    <phoneticPr fontId="2" type="noConversion"/>
  </si>
  <si>
    <t>I</t>
    <phoneticPr fontId="2" type="noConversion"/>
  </si>
  <si>
    <t>*, P=0.0166 (S+V vs C+V);
ns, P=0.5741 (S+V vs C+G); 
**, P=0.0055 (C+V vs C+G)</t>
    <phoneticPr fontId="2" type="noConversion"/>
  </si>
  <si>
    <t>J</t>
    <phoneticPr fontId="2" type="noConversion"/>
  </si>
  <si>
    <t>*, P=0.044 (S+V vs C+V);
*, P=0.0138 (S+V vs C+G); 
***, P=0.0005 (C+V vs C+G)</t>
    <phoneticPr fontId="2" type="noConversion"/>
  </si>
  <si>
    <t>A</t>
    <phoneticPr fontId="2" type="noConversion"/>
  </si>
  <si>
    <t>Vehicle Female</t>
    <phoneticPr fontId="2" type="noConversion"/>
  </si>
  <si>
    <t>G-15 Female</t>
    <phoneticPr fontId="2" type="noConversion"/>
  </si>
  <si>
    <t>two-way ANOVA with Šídák's multiple comparisons test</t>
    <phoneticPr fontId="2" type="noConversion"/>
  </si>
  <si>
    <t>Baseline: ns, P=0.9975</t>
    <phoneticPr fontId="2" type="noConversion"/>
  </si>
  <si>
    <t>Treatment: ns, P=0.8548</t>
    <phoneticPr fontId="2" type="noConversion"/>
  </si>
  <si>
    <t>F (1, 20) = 0.09771</t>
  </si>
  <si>
    <t>Vehicle Male</t>
    <phoneticPr fontId="2" type="noConversion"/>
  </si>
  <si>
    <t>G-15 Male</t>
    <phoneticPr fontId="2" type="noConversion"/>
  </si>
  <si>
    <t>Baseline: ns, P=0.9690</t>
    <phoneticPr fontId="2" type="noConversion"/>
  </si>
  <si>
    <t>Treatment: ns, P=0.8290</t>
    <phoneticPr fontId="2" type="noConversion"/>
  </si>
  <si>
    <t>F (1, 20) = 0.3028</t>
  </si>
  <si>
    <t>Treatment: ns, P=0.3911</t>
    <phoneticPr fontId="2" type="noConversion"/>
  </si>
  <si>
    <t>t=0.8964, df=10</t>
  </si>
  <si>
    <t>G-15  Male</t>
    <phoneticPr fontId="2" type="noConversion"/>
  </si>
  <si>
    <t>Treatment: ns, P=0.3670</t>
    <phoneticPr fontId="2" type="noConversion"/>
  </si>
  <si>
    <t>t=0.9449, df=10</t>
  </si>
  <si>
    <t>ns, P=0.9651 (BL);
ns, P&gt;0.9999 (CCI);
**, P=0.0017 (0.5h); 
****, P&lt;0.0001 (1h);
****, P&lt;0.0001 (2h);
****, P&lt;0.0001 (6h);
ns, P=0.8320 (24h);</t>
    <phoneticPr fontId="2" type="noConversion"/>
  </si>
  <si>
    <t>F (6, 70) = 8.572</t>
  </si>
  <si>
    <t>G-1 Female</t>
    <phoneticPr fontId="2" type="noConversion"/>
  </si>
  <si>
    <t>Baseline: ns, P=0.9903</t>
    <phoneticPr fontId="2" type="noConversion"/>
  </si>
  <si>
    <t>Treatment: ***, P=0.0003</t>
    <phoneticPr fontId="2" type="noConversion"/>
  </si>
  <si>
    <t>F (1, 20) = 11.15</t>
  </si>
  <si>
    <t>G-1 Male</t>
    <phoneticPr fontId="2" type="noConversion"/>
  </si>
  <si>
    <t>Baseline: ns, P=0.7841</t>
    <phoneticPr fontId="2" type="noConversion"/>
  </si>
  <si>
    <t>Treatment: ****, P&lt;0.0001</t>
    <phoneticPr fontId="2" type="noConversion"/>
  </si>
  <si>
    <t>F (1, 20) = 12.10</t>
  </si>
  <si>
    <t>Baseline: ns, P=0.9667</t>
    <phoneticPr fontId="2" type="noConversion"/>
  </si>
  <si>
    <t>F (1, 20) = 17.08</t>
  </si>
  <si>
    <t>Baseline: ns, P=0.8559</t>
    <phoneticPr fontId="2" type="noConversion"/>
  </si>
  <si>
    <t>F (1, 20) = 28.48</t>
  </si>
  <si>
    <t>F</t>
    <phoneticPr fontId="2" type="noConversion"/>
  </si>
  <si>
    <t>t=7.819, df=10</t>
  </si>
  <si>
    <t>Treatment: **, P=0.0016</t>
    <phoneticPr fontId="2" type="noConversion"/>
  </si>
  <si>
    <t>t=4.272, df=10</t>
  </si>
  <si>
    <t>ns, P=0.7111 (BL);
*, P=0.0403 (0.5h); 
***, P=0.0007 (1h);
****, P&lt;0.0001 (2h);
****, P&lt;0.0001 (6h);
****, P&lt;0.0001 (24h);
****, P&lt;0.0001 (48h)</t>
    <phoneticPr fontId="2" type="noConversion"/>
  </si>
  <si>
    <t>F (6, 70) = 7.152</t>
  </si>
  <si>
    <t>**, P=0.003</t>
    <phoneticPr fontId="2" type="noConversion"/>
  </si>
  <si>
    <t>t=5.211, df=4</t>
  </si>
  <si>
    <t>**, P=0.0065</t>
    <phoneticPr fontId="2" type="noConversion"/>
  </si>
  <si>
    <t>t=6.426, df=4</t>
  </si>
  <si>
    <r>
      <t>F (DFn, DFd)</t>
    </r>
    <r>
      <rPr>
        <sz val="16"/>
        <rFont val="Microsoft YaHei"/>
        <family val="2"/>
        <charset val="134"/>
      </rPr>
      <t>：</t>
    </r>
    <r>
      <rPr>
        <sz val="16"/>
        <rFont val="Arial"/>
        <family val="2"/>
      </rPr>
      <t>0.8094 (2, 15)</t>
    </r>
    <phoneticPr fontId="2" type="noConversion"/>
  </si>
  <si>
    <r>
      <t>F (DFn, DFd)</t>
    </r>
    <r>
      <rPr>
        <sz val="16"/>
        <rFont val="Microsoft YaHei"/>
        <family val="2"/>
        <charset val="134"/>
      </rPr>
      <t>：</t>
    </r>
    <r>
      <rPr>
        <sz val="16"/>
        <rFont val="Arial"/>
        <family val="2"/>
      </rPr>
      <t>2.176 (2, 15)</t>
    </r>
    <phoneticPr fontId="2" type="noConversion"/>
  </si>
  <si>
    <r>
      <t>F (DFn, DFd)</t>
    </r>
    <r>
      <rPr>
        <sz val="16"/>
        <rFont val="Microsoft YaHei"/>
        <family val="2"/>
        <charset val="134"/>
      </rPr>
      <t>：</t>
    </r>
    <r>
      <rPr>
        <sz val="16"/>
        <rFont val="Arial"/>
        <family val="2"/>
      </rPr>
      <t>0.1260 (2, 6)</t>
    </r>
    <phoneticPr fontId="2" type="noConversion"/>
  </si>
  <si>
    <r>
      <t>F (DFn, DFd)</t>
    </r>
    <r>
      <rPr>
        <sz val="16"/>
        <rFont val="Microsoft YaHei"/>
        <family val="2"/>
        <charset val="134"/>
      </rPr>
      <t>：</t>
    </r>
    <r>
      <rPr>
        <sz val="16"/>
        <rFont val="Arial"/>
        <family val="2"/>
      </rPr>
      <t>6.709 (2, 7)</t>
    </r>
    <phoneticPr fontId="2" type="noConversion"/>
  </si>
  <si>
    <r>
      <t>F (DFn, DFd)</t>
    </r>
    <r>
      <rPr>
        <sz val="16"/>
        <rFont val="Microsoft YaHei"/>
        <family val="2"/>
        <charset val="134"/>
      </rPr>
      <t>：</t>
    </r>
    <r>
      <rPr>
        <sz val="16"/>
        <rFont val="Arial"/>
        <family val="2"/>
      </rPr>
      <t>0.3714 (2, 6)</t>
    </r>
    <phoneticPr fontId="2" type="noConversion"/>
  </si>
  <si>
    <r>
      <t>F (DFn, DFd)</t>
    </r>
    <r>
      <rPr>
        <sz val="16"/>
        <rFont val="Microsoft YaHei"/>
        <family val="2"/>
        <charset val="134"/>
      </rPr>
      <t>：</t>
    </r>
    <r>
      <rPr>
        <sz val="16"/>
        <rFont val="Arial"/>
        <family val="2"/>
      </rPr>
      <t>2.995 (2, 7)</t>
    </r>
    <phoneticPr fontId="2" type="noConversion"/>
  </si>
  <si>
    <t>Figure 1</t>
    <phoneticPr fontId="2" type="noConversion"/>
  </si>
  <si>
    <t>Figure 1-supplement figure 1</t>
    <phoneticPr fontId="2" type="noConversion"/>
  </si>
  <si>
    <t>B (SDH)</t>
    <phoneticPr fontId="2" type="noConversion"/>
  </si>
  <si>
    <t>B (DRG)</t>
    <phoneticPr fontId="2" type="noConversion"/>
  </si>
  <si>
    <t>DRG</t>
    <phoneticPr fontId="2" type="noConversion"/>
  </si>
  <si>
    <t>GAPDH</t>
    <phoneticPr fontId="3" type="noConversion"/>
  </si>
  <si>
    <t>CCI 1</t>
    <phoneticPr fontId="2" type="noConversion"/>
  </si>
  <si>
    <t>Sham 1</t>
    <phoneticPr fontId="2" type="noConversion"/>
  </si>
  <si>
    <t>Sham 2</t>
    <phoneticPr fontId="2" type="noConversion"/>
  </si>
  <si>
    <t>Sham 3</t>
  </si>
  <si>
    <t>Sham 4</t>
  </si>
  <si>
    <t>CCI 2</t>
  </si>
  <si>
    <t>CCI 3</t>
  </si>
  <si>
    <t>CCI 4</t>
  </si>
  <si>
    <t>ns, P=0.0865</t>
    <phoneticPr fontId="2" type="noConversion"/>
  </si>
  <si>
    <t>t=2.048, df=6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</si>
</sst>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>
    <font>
      <sz val="12"/>
      <color theme="1"/>
      <name val="等线"/>
      <family val="2"/>
      <charset val="134"/>
      <scheme val="minor"/>
    </font>
    <font>
      <sz val="12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name val="等线"/>
      <family val="2"/>
      <charset val="134"/>
      <scheme val="minor"/>
    </font>
    <font>
      <sz val="12"/>
      <color rgb="FFFF0000"/>
      <name val="Arial"/>
      <family val="2"/>
    </font>
    <font>
      <sz val="16"/>
      <name val="等线"/>
      <family val="4"/>
      <charset val="134"/>
      <scheme val="minor"/>
    </font>
    <font>
      <sz val="16"/>
      <color theme="1"/>
      <name val="等线"/>
      <family val="4"/>
      <charset val="134"/>
      <scheme val="minor"/>
    </font>
    <font>
      <sz val="16"/>
      <color theme="1"/>
      <name val="等线"/>
      <family val="2"/>
      <charset val="134"/>
      <scheme val="minor"/>
    </font>
    <font>
      <sz val="16"/>
      <name val="Arial"/>
      <family val="2"/>
    </font>
    <font>
      <sz val="16"/>
      <name val="Microsoft YaHe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3" borderId="1" xfId="0" applyFill="1" applyBorder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/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Border="1" applyAlignment="1"/>
    <xf numFmtId="0" fontId="4" fillId="0" borderId="1" xfId="0" applyFont="1" applyBorder="1" applyAlignment="1"/>
    <xf numFmtId="0" fontId="5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/>
    </xf>
    <xf numFmtId="0" fontId="1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/>
    <xf numFmtId="0" fontId="5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/>
    <xf numFmtId="176" fontId="5" fillId="0" borderId="7" xfId="0" applyNumberFormat="1" applyFont="1" applyBorder="1" applyAlignment="1"/>
    <xf numFmtId="176" fontId="5" fillId="0" borderId="7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>
      <alignment vertical="center"/>
    </xf>
    <xf numFmtId="176" fontId="5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3" borderId="2" xfId="0" applyFill="1" applyBorder="1">
      <alignment vertical="center"/>
    </xf>
    <xf numFmtId="0" fontId="0" fillId="0" borderId="0" xfId="0" applyAlignment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5759C-0364-C54D-8A16-DF90727E6F72}">
  <dimension ref="A1:AD86"/>
  <sheetViews>
    <sheetView topLeftCell="A12" zoomScale="111" workbookViewId="0">
      <selection activeCell="Q33" sqref="Q33"/>
    </sheetView>
  </sheetViews>
  <sheetFormatPr baseColWidth="10" defaultRowHeight="16"/>
  <sheetData>
    <row r="1" spans="1:10">
      <c r="A1" s="1" t="s">
        <v>0</v>
      </c>
    </row>
    <row r="2" spans="1:10">
      <c r="A2" s="4" t="s">
        <v>16</v>
      </c>
    </row>
    <row r="3" spans="1:10">
      <c r="A3" s="2" t="s">
        <v>153</v>
      </c>
      <c r="B3" s="2"/>
      <c r="C3" s="2"/>
      <c r="D3" s="2"/>
      <c r="E3" s="2" t="s">
        <v>1</v>
      </c>
      <c r="F3" s="2"/>
      <c r="G3" s="2"/>
      <c r="H3" s="2"/>
      <c r="I3" s="2"/>
      <c r="J3" s="2"/>
    </row>
    <row r="4" spans="1:10">
      <c r="A4" s="2" t="s">
        <v>2</v>
      </c>
      <c r="B4" s="2" t="s">
        <v>3</v>
      </c>
      <c r="C4" s="2" t="s">
        <v>4</v>
      </c>
      <c r="D4" s="2"/>
      <c r="E4" s="2" t="s">
        <v>5</v>
      </c>
      <c r="F4" s="2" t="s">
        <v>3</v>
      </c>
      <c r="G4" s="2" t="s">
        <v>4</v>
      </c>
      <c r="H4" s="2" t="s">
        <v>6</v>
      </c>
      <c r="I4" s="2" t="s">
        <v>7</v>
      </c>
      <c r="J4" s="2" t="s">
        <v>8</v>
      </c>
    </row>
    <row r="5" spans="1:10">
      <c r="A5" s="50" t="s">
        <v>9</v>
      </c>
      <c r="B5" s="2">
        <v>19.079999999999998</v>
      </c>
      <c r="C5" s="48">
        <f>AVERAGE(B5,B6,B7)</f>
        <v>19.036666666666665</v>
      </c>
      <c r="D5" s="2"/>
      <c r="E5" s="50" t="s">
        <v>9</v>
      </c>
      <c r="F5" s="2">
        <v>27.67</v>
      </c>
      <c r="G5" s="48">
        <f>AVERAGE(F5,F6,F7)</f>
        <v>27.883333333333336</v>
      </c>
      <c r="H5" s="48">
        <f>G5-C5</f>
        <v>8.8466666666666711</v>
      </c>
      <c r="I5" s="48">
        <f>2^(-H5)</f>
        <v>2.1721407926403686E-3</v>
      </c>
      <c r="J5" s="49">
        <f>I5/$I$23</f>
        <v>0.84878724572681785</v>
      </c>
    </row>
    <row r="6" spans="1:10">
      <c r="A6" s="51"/>
      <c r="B6" s="2">
        <v>19.03</v>
      </c>
      <c r="C6" s="48"/>
      <c r="D6" s="2"/>
      <c r="E6" s="51"/>
      <c r="F6" s="2">
        <v>28.03</v>
      </c>
      <c r="G6" s="48"/>
      <c r="H6" s="48"/>
      <c r="I6" s="48"/>
      <c r="J6" s="49"/>
    </row>
    <row r="7" spans="1:10">
      <c r="A7" s="52"/>
      <c r="B7" s="2">
        <v>19</v>
      </c>
      <c r="C7" s="48"/>
      <c r="D7" s="2"/>
      <c r="E7" s="52"/>
      <c r="F7" s="2">
        <v>27.95</v>
      </c>
      <c r="G7" s="48"/>
      <c r="H7" s="48"/>
      <c r="I7" s="48"/>
      <c r="J7" s="49"/>
    </row>
    <row r="8" spans="1:10">
      <c r="A8" s="50" t="s">
        <v>10</v>
      </c>
      <c r="B8" s="2">
        <v>19.149999999999999</v>
      </c>
      <c r="C8" s="48">
        <f t="shared" ref="C8" si="0">AVERAGE(B8,B9,B10)</f>
        <v>19.133333333333333</v>
      </c>
      <c r="D8" s="2"/>
      <c r="E8" s="50" t="s">
        <v>10</v>
      </c>
      <c r="F8" s="2">
        <v>27.46</v>
      </c>
      <c r="G8" s="48">
        <f t="shared" ref="G8" si="1">AVERAGE(F8,F9,F10)</f>
        <v>27.643333333333334</v>
      </c>
      <c r="H8" s="48">
        <f t="shared" ref="H8" si="2">G8-C8</f>
        <v>8.5100000000000016</v>
      </c>
      <c r="I8" s="48">
        <f t="shared" ref="I8" si="3">2^(-H8)</f>
        <v>2.7430563979257729E-3</v>
      </c>
      <c r="J8" s="49">
        <f t="shared" ref="J8" si="4">I8/$I$23</f>
        <v>1.071878624423138</v>
      </c>
    </row>
    <row r="9" spans="1:10">
      <c r="A9" s="51"/>
      <c r="B9" s="2">
        <v>19.14</v>
      </c>
      <c r="C9" s="48"/>
      <c r="D9" s="2"/>
      <c r="E9" s="51"/>
      <c r="F9" s="2">
        <v>27.49</v>
      </c>
      <c r="G9" s="48"/>
      <c r="H9" s="48"/>
      <c r="I9" s="48"/>
      <c r="J9" s="49"/>
    </row>
    <row r="10" spans="1:10">
      <c r="A10" s="52"/>
      <c r="B10" s="2">
        <v>19.11</v>
      </c>
      <c r="C10" s="48"/>
      <c r="D10" s="2"/>
      <c r="E10" s="52"/>
      <c r="F10" s="2">
        <v>27.98</v>
      </c>
      <c r="G10" s="48"/>
      <c r="H10" s="48"/>
      <c r="I10" s="48"/>
      <c r="J10" s="49"/>
    </row>
    <row r="11" spans="1:10">
      <c r="A11" s="50" t="s">
        <v>11</v>
      </c>
      <c r="B11" s="2">
        <v>18.95</v>
      </c>
      <c r="C11" s="48">
        <f t="shared" ref="C11" si="5">AVERAGE(B11,B12,B13)</f>
        <v>18.973333333333333</v>
      </c>
      <c r="D11" s="2"/>
      <c r="E11" s="50" t="s">
        <v>11</v>
      </c>
      <c r="F11" s="2">
        <v>27.45</v>
      </c>
      <c r="G11" s="48">
        <f t="shared" ref="G11" si="6">AVERAGE(F11,F12,F13)</f>
        <v>27.473333333333329</v>
      </c>
      <c r="H11" s="48">
        <f t="shared" ref="H11" si="7">G11-C11</f>
        <v>8.4999999999999964</v>
      </c>
      <c r="I11" s="48">
        <f t="shared" ref="I11" si="8">2^(-H11)</f>
        <v>2.7621358640099588E-3</v>
      </c>
      <c r="J11" s="49">
        <f t="shared" ref="J11" si="9">I11/$I$23</f>
        <v>1.0793341298500441</v>
      </c>
    </row>
    <row r="12" spans="1:10">
      <c r="A12" s="51"/>
      <c r="B12" s="2">
        <v>18.989999999999998</v>
      </c>
      <c r="C12" s="48"/>
      <c r="D12" s="2"/>
      <c r="E12" s="51"/>
      <c r="F12" s="2">
        <v>27.4</v>
      </c>
      <c r="G12" s="48"/>
      <c r="H12" s="48"/>
      <c r="I12" s="48"/>
      <c r="J12" s="49"/>
    </row>
    <row r="13" spans="1:10">
      <c r="A13" s="52"/>
      <c r="B13" s="2">
        <v>18.98</v>
      </c>
      <c r="C13" s="48"/>
      <c r="D13" s="2"/>
      <c r="E13" s="52"/>
      <c r="F13" s="2">
        <v>27.57</v>
      </c>
      <c r="G13" s="48"/>
      <c r="H13" s="48"/>
      <c r="I13" s="48"/>
      <c r="J13" s="49"/>
    </row>
    <row r="14" spans="1:10">
      <c r="A14" s="50" t="s">
        <v>12</v>
      </c>
      <c r="B14" s="2">
        <v>19.21</v>
      </c>
      <c r="C14" s="48">
        <f>AVERAGE(B14,B15,B16)</f>
        <v>19.320000000000004</v>
      </c>
      <c r="D14" s="2"/>
      <c r="E14" s="50" t="s">
        <v>12</v>
      </c>
      <c r="F14" s="2">
        <v>27.33</v>
      </c>
      <c r="G14" s="48">
        <f>AVERAGE(F14,F15,F16)</f>
        <v>27.409999999999997</v>
      </c>
      <c r="H14" s="48">
        <f t="shared" ref="H14" si="10">G14-C14</f>
        <v>8.0899999999999928</v>
      </c>
      <c r="I14" s="48">
        <f>2^(-H14)</f>
        <v>3.6700107391172514E-3</v>
      </c>
      <c r="J14" s="49">
        <f t="shared" ref="J14" si="11">I14/$I$23</f>
        <v>1.4340959470019587</v>
      </c>
    </row>
    <row r="15" spans="1:10">
      <c r="A15" s="51"/>
      <c r="B15" s="2">
        <v>19.3</v>
      </c>
      <c r="C15" s="48"/>
      <c r="D15" s="2"/>
      <c r="E15" s="51"/>
      <c r="F15" s="2">
        <v>27.44</v>
      </c>
      <c r="G15" s="48"/>
      <c r="H15" s="48"/>
      <c r="I15" s="48"/>
      <c r="J15" s="49"/>
    </row>
    <row r="16" spans="1:10">
      <c r="A16" s="52"/>
      <c r="B16" s="2">
        <v>19.45</v>
      </c>
      <c r="C16" s="48"/>
      <c r="D16" s="2"/>
      <c r="E16" s="52"/>
      <c r="F16" s="2">
        <v>27.46</v>
      </c>
      <c r="G16" s="48"/>
      <c r="H16" s="48"/>
      <c r="I16" s="48"/>
      <c r="J16" s="49"/>
    </row>
    <row r="17" spans="1:10">
      <c r="A17" s="50" t="s">
        <v>13</v>
      </c>
      <c r="B17" s="2">
        <v>19.079999999999998</v>
      </c>
      <c r="C17" s="48">
        <f>AVERAGE(B17,B18,B19)</f>
        <v>19.059999999999999</v>
      </c>
      <c r="D17" s="2"/>
      <c r="E17" s="50" t="s">
        <v>13</v>
      </c>
      <c r="F17" s="2">
        <v>26.21</v>
      </c>
      <c r="G17" s="48">
        <f>AVERAGE(F17,F18,F19)</f>
        <v>26.266666666666666</v>
      </c>
      <c r="H17" s="48">
        <f t="shared" ref="H17" si="12">G17-C17</f>
        <v>7.206666666666667</v>
      </c>
      <c r="I17" s="48">
        <f>2^(-H17)</f>
        <v>6.7698206706442512E-3</v>
      </c>
      <c r="J17" s="49">
        <f t="shared" ref="J17" si="13">I17/$I$23</f>
        <v>2.6453798301517257</v>
      </c>
    </row>
    <row r="18" spans="1:10">
      <c r="A18" s="51"/>
      <c r="B18" s="2">
        <v>19.07</v>
      </c>
      <c r="C18" s="48"/>
      <c r="D18" s="2"/>
      <c r="E18" s="51"/>
      <c r="F18" s="2">
        <v>26.2</v>
      </c>
      <c r="G18" s="48"/>
      <c r="H18" s="48"/>
      <c r="I18" s="48"/>
      <c r="J18" s="49"/>
    </row>
    <row r="19" spans="1:10">
      <c r="A19" s="52"/>
      <c r="B19" s="2">
        <v>19.03</v>
      </c>
      <c r="C19" s="48"/>
      <c r="D19" s="2"/>
      <c r="E19" s="52"/>
      <c r="F19" s="2">
        <v>26.39</v>
      </c>
      <c r="G19" s="48"/>
      <c r="H19" s="48"/>
      <c r="I19" s="48"/>
      <c r="J19" s="49"/>
    </row>
    <row r="20" spans="1:10">
      <c r="A20" s="50" t="s">
        <v>14</v>
      </c>
      <c r="B20" s="2">
        <v>19.43</v>
      </c>
      <c r="C20" s="48">
        <f t="shared" ref="C20" si="14">AVERAGE(B20,B21,B22)</f>
        <v>19.36</v>
      </c>
      <c r="D20" s="2"/>
      <c r="E20" s="50" t="s">
        <v>14</v>
      </c>
      <c r="F20" s="2">
        <v>27.23</v>
      </c>
      <c r="G20" s="48">
        <f t="shared" ref="G20" si="15">AVERAGE(F20,F21,F22)</f>
        <v>26.876666666666665</v>
      </c>
      <c r="H20" s="48">
        <f t="shared" ref="H20" si="16">G20-C20</f>
        <v>7.5166666666666657</v>
      </c>
      <c r="I20" s="48">
        <f t="shared" ref="I20" si="17">2^(-H20)</f>
        <v>5.4608200553868018E-3</v>
      </c>
      <c r="J20" s="49">
        <f t="shared" ref="J20" si="18">I20/$I$23</f>
        <v>2.1338738400043207</v>
      </c>
    </row>
    <row r="21" spans="1:10">
      <c r="A21" s="51"/>
      <c r="B21" s="2">
        <v>19.34</v>
      </c>
      <c r="C21" s="48"/>
      <c r="D21" s="2"/>
      <c r="E21" s="51"/>
      <c r="F21" s="2">
        <v>27.29</v>
      </c>
      <c r="G21" s="48"/>
      <c r="H21" s="48"/>
      <c r="I21" s="48"/>
      <c r="J21" s="49"/>
    </row>
    <row r="22" spans="1:10">
      <c r="A22" s="52"/>
      <c r="B22" s="2">
        <v>19.309999999999999</v>
      </c>
      <c r="C22" s="48"/>
      <c r="D22" s="2"/>
      <c r="E22" s="52"/>
      <c r="F22" s="2">
        <v>26.11</v>
      </c>
      <c r="G22" s="48"/>
      <c r="H22" s="48"/>
      <c r="I22" s="48"/>
      <c r="J22" s="49"/>
    </row>
    <row r="23" spans="1:10">
      <c r="A23" s="2"/>
      <c r="B23" s="2"/>
      <c r="C23" s="2"/>
      <c r="D23" s="2"/>
      <c r="E23" s="2"/>
      <c r="F23" s="2"/>
      <c r="G23" s="48" t="s">
        <v>15</v>
      </c>
      <c r="H23" s="48"/>
      <c r="I23" s="2">
        <f>AVERAGE(I5,I8,I11)</f>
        <v>2.5591110181920336E-3</v>
      </c>
      <c r="J23" s="2"/>
    </row>
    <row r="25" spans="1:10">
      <c r="A25" s="45" t="s">
        <v>152</v>
      </c>
    </row>
    <row r="26" spans="1:10">
      <c r="A26" s="2" t="s">
        <v>153</v>
      </c>
      <c r="B26" s="2"/>
      <c r="C26" s="2" t="s">
        <v>1</v>
      </c>
      <c r="D26" s="2"/>
      <c r="E26" s="2"/>
      <c r="F26" s="2"/>
      <c r="G26" s="2"/>
      <c r="H26" s="46"/>
    </row>
    <row r="27" spans="1:10">
      <c r="A27" s="2" t="s">
        <v>2</v>
      </c>
      <c r="B27" s="2" t="s">
        <v>4</v>
      </c>
      <c r="C27" s="2" t="s">
        <v>5</v>
      </c>
      <c r="D27" s="2" t="s">
        <v>4</v>
      </c>
      <c r="E27" s="2" t="s">
        <v>6</v>
      </c>
      <c r="F27" s="2" t="s">
        <v>7</v>
      </c>
      <c r="G27" s="2" t="s">
        <v>8</v>
      </c>
    </row>
    <row r="28" spans="1:10">
      <c r="A28" s="2" t="s">
        <v>154</v>
      </c>
      <c r="B28" s="2">
        <v>20.66</v>
      </c>
      <c r="C28" s="2" t="s">
        <v>155</v>
      </c>
      <c r="D28" s="2">
        <v>31.55</v>
      </c>
      <c r="E28" s="7">
        <f>D28-B28</f>
        <v>10.89</v>
      </c>
      <c r="F28" s="7">
        <f>2^(-E28)</f>
        <v>5.2696691235567747E-4</v>
      </c>
      <c r="G28" s="7">
        <f>F28/$F$36</f>
        <v>0.9097207655457118</v>
      </c>
    </row>
    <row r="29" spans="1:10">
      <c r="A29" s="2" t="s">
        <v>159</v>
      </c>
      <c r="B29" s="2">
        <v>17.27</v>
      </c>
      <c r="C29" s="2" t="s">
        <v>156</v>
      </c>
      <c r="D29" s="2">
        <v>28.27</v>
      </c>
      <c r="E29" s="7">
        <f t="shared" ref="E29:E35" si="19">D29-B29</f>
        <v>11</v>
      </c>
      <c r="F29" s="7">
        <f t="shared" ref="F29:F35" si="20">2^(-E29)</f>
        <v>4.8828125E-4</v>
      </c>
      <c r="G29" s="7">
        <f t="shared" ref="G29:G35" si="21">F29/$F$36</f>
        <v>0.84293640100842537</v>
      </c>
    </row>
    <row r="30" spans="1:10">
      <c r="A30" s="2" t="s">
        <v>160</v>
      </c>
      <c r="B30" s="2">
        <v>20.02</v>
      </c>
      <c r="C30" s="2" t="s">
        <v>157</v>
      </c>
      <c r="D30" s="2">
        <v>30.99</v>
      </c>
      <c r="E30" s="7">
        <f t="shared" si="19"/>
        <v>10.969999999999999</v>
      </c>
      <c r="F30" s="7">
        <f t="shared" si="20"/>
        <v>4.9854107700546583E-4</v>
      </c>
      <c r="G30" s="7">
        <f t="shared" si="21"/>
        <v>0.86064828662958415</v>
      </c>
    </row>
    <row r="31" spans="1:10">
      <c r="A31" s="2" t="s">
        <v>161</v>
      </c>
      <c r="B31" s="2">
        <v>19.32</v>
      </c>
      <c r="C31" s="2" t="s">
        <v>158</v>
      </c>
      <c r="D31" s="2">
        <v>30.2</v>
      </c>
      <c r="E31" s="7">
        <f t="shared" si="19"/>
        <v>10.879999999999999</v>
      </c>
      <c r="F31" s="7">
        <f t="shared" si="20"/>
        <v>5.3063225709280252E-4</v>
      </c>
      <c r="G31" s="7">
        <f t="shared" si="21"/>
        <v>0.91604837386810256</v>
      </c>
    </row>
    <row r="32" spans="1:10">
      <c r="A32" s="2" t="s">
        <v>155</v>
      </c>
      <c r="B32" s="2">
        <v>18.25</v>
      </c>
      <c r="C32" s="2" t="s">
        <v>154</v>
      </c>
      <c r="D32" s="2">
        <v>28.88</v>
      </c>
      <c r="E32" s="7">
        <f t="shared" si="19"/>
        <v>10.629999999999999</v>
      </c>
      <c r="F32" s="7">
        <f t="shared" si="20"/>
        <v>6.3103165558471357E-4</v>
      </c>
      <c r="G32" s="7">
        <f t="shared" si="21"/>
        <v>1.0893712438906198</v>
      </c>
    </row>
    <row r="33" spans="1:22">
      <c r="A33" s="2" t="s">
        <v>156</v>
      </c>
      <c r="B33" s="2">
        <v>17.12</v>
      </c>
      <c r="C33" s="2" t="s">
        <v>159</v>
      </c>
      <c r="D33" s="2">
        <v>28.05</v>
      </c>
      <c r="E33" s="7">
        <f t="shared" si="19"/>
        <v>10.93</v>
      </c>
      <c r="F33" s="7">
        <f t="shared" si="20"/>
        <v>5.1255697442532586E-4</v>
      </c>
      <c r="G33" s="7">
        <f t="shared" si="21"/>
        <v>0.88484440337172832</v>
      </c>
    </row>
    <row r="34" spans="1:22">
      <c r="A34" s="2" t="s">
        <v>157</v>
      </c>
      <c r="B34" s="2">
        <v>17.37</v>
      </c>
      <c r="C34" s="2" t="s">
        <v>160</v>
      </c>
      <c r="D34" s="2">
        <v>28.23</v>
      </c>
      <c r="E34" s="7">
        <f t="shared" si="19"/>
        <v>10.86</v>
      </c>
      <c r="F34" s="7">
        <f t="shared" si="20"/>
        <v>5.3803960736162684E-4</v>
      </c>
      <c r="G34" s="7">
        <f t="shared" si="21"/>
        <v>0.92883593262980302</v>
      </c>
    </row>
    <row r="35" spans="1:22">
      <c r="A35" s="2" t="s">
        <v>158</v>
      </c>
      <c r="B35" s="2">
        <v>18.38</v>
      </c>
      <c r="C35" s="2" t="s">
        <v>161</v>
      </c>
      <c r="D35" s="2">
        <v>29</v>
      </c>
      <c r="E35" s="7">
        <f t="shared" si="19"/>
        <v>10.620000000000001</v>
      </c>
      <c r="F35" s="7">
        <f t="shared" si="20"/>
        <v>6.354208278525062E-4</v>
      </c>
      <c r="G35" s="7">
        <f t="shared" si="21"/>
        <v>1.0969484201078492</v>
      </c>
    </row>
    <row r="36" spans="1:22">
      <c r="A36" s="7"/>
      <c r="B36" s="7"/>
      <c r="C36" s="7"/>
      <c r="D36" s="48" t="s">
        <v>15</v>
      </c>
      <c r="E36" s="48"/>
      <c r="F36" s="2">
        <f>AVERAGE(F32:F35)</f>
        <v>5.7926226630604307E-4</v>
      </c>
      <c r="G36" s="7"/>
    </row>
    <row r="38" spans="1:22">
      <c r="A38" s="1" t="s">
        <v>17</v>
      </c>
      <c r="R38" s="5"/>
      <c r="S38" s="6"/>
      <c r="T38" s="6"/>
      <c r="U38" s="6"/>
      <c r="V38" s="6"/>
    </row>
    <row r="39" spans="1:22">
      <c r="A39" s="1" t="s">
        <v>18</v>
      </c>
    </row>
    <row r="40" spans="1:22">
      <c r="A40" s="7" t="s">
        <v>19</v>
      </c>
      <c r="B40" s="53" t="s">
        <v>20</v>
      </c>
      <c r="C40" s="53"/>
      <c r="D40" s="53"/>
      <c r="E40" s="53"/>
      <c r="F40" s="53"/>
      <c r="G40" s="53"/>
      <c r="H40" s="53" t="s">
        <v>21</v>
      </c>
      <c r="I40" s="53"/>
      <c r="J40" s="53"/>
      <c r="K40" s="53"/>
      <c r="L40" s="53"/>
      <c r="M40" s="53"/>
      <c r="N40" s="53" t="s">
        <v>22</v>
      </c>
      <c r="O40" s="53"/>
      <c r="P40" s="53"/>
      <c r="Q40" s="53"/>
      <c r="R40" s="53"/>
      <c r="S40" s="53"/>
    </row>
    <row r="41" spans="1:22">
      <c r="A41" s="7" t="s">
        <v>23</v>
      </c>
      <c r="B41" s="9">
        <v>0.37709429999999999</v>
      </c>
      <c r="C41" s="9">
        <v>0.42038769999999998</v>
      </c>
      <c r="D41" s="9">
        <v>0.22397520000000001</v>
      </c>
      <c r="E41" s="9">
        <v>0.22397520000000001</v>
      </c>
      <c r="F41" s="9">
        <v>0.2816437</v>
      </c>
      <c r="G41" s="9">
        <v>0.16892740000000001</v>
      </c>
      <c r="H41" s="9">
        <v>0.14482719999999999</v>
      </c>
      <c r="I41" s="9">
        <v>0.358014</v>
      </c>
      <c r="J41" s="9">
        <v>0.55379619999999996</v>
      </c>
      <c r="K41" s="9">
        <v>0.42072660000000001</v>
      </c>
      <c r="L41" s="9">
        <v>0.44009860000000001</v>
      </c>
      <c r="M41" s="9">
        <v>0.16892740000000001</v>
      </c>
      <c r="N41" s="9">
        <v>0.35743740000000002</v>
      </c>
      <c r="O41" s="9">
        <v>0.22397520000000001</v>
      </c>
      <c r="P41" s="9">
        <v>0.37709429999999999</v>
      </c>
      <c r="Q41" s="9">
        <v>0.2202673</v>
      </c>
      <c r="R41" s="9">
        <v>0.45336710000000002</v>
      </c>
      <c r="S41" s="9">
        <v>0.358014</v>
      </c>
    </row>
    <row r="42" spans="1:22">
      <c r="A42" s="7" t="s">
        <v>24</v>
      </c>
      <c r="B42" s="9">
        <v>0.2526388</v>
      </c>
      <c r="C42" s="9">
        <v>0.2816437</v>
      </c>
      <c r="D42" s="9">
        <v>0.13031670000000001</v>
      </c>
      <c r="E42" s="9">
        <v>0.2816437</v>
      </c>
      <c r="F42" s="9">
        <v>0.22397520000000001</v>
      </c>
      <c r="G42" s="9">
        <v>0.14482719999999999</v>
      </c>
      <c r="H42" s="9">
        <v>1.3550329999999999E-2</v>
      </c>
      <c r="I42" s="9">
        <v>1.3550329999999999E-2</v>
      </c>
      <c r="J42" s="9">
        <v>1.7701089999999999E-2</v>
      </c>
      <c r="K42" s="9">
        <v>3.104202E-2</v>
      </c>
      <c r="L42" s="9">
        <v>1.3550329999999999E-2</v>
      </c>
      <c r="M42" s="9">
        <v>1.3550329999999999E-2</v>
      </c>
      <c r="N42" s="9">
        <v>0.2816437</v>
      </c>
      <c r="O42" s="9">
        <v>0.48023080000000001</v>
      </c>
      <c r="P42" s="9">
        <v>0.18321029999999999</v>
      </c>
      <c r="Q42" s="9">
        <v>0.17181060000000001</v>
      </c>
      <c r="R42" s="9">
        <v>0.2526388</v>
      </c>
      <c r="S42" s="9">
        <v>5.8009619999999998E-2</v>
      </c>
    </row>
    <row r="43" spans="1:22">
      <c r="A43" s="7" t="s">
        <v>25</v>
      </c>
      <c r="B43" s="53" t="s">
        <v>20</v>
      </c>
      <c r="C43" s="53"/>
      <c r="D43" s="53"/>
      <c r="E43" s="53"/>
      <c r="F43" s="53"/>
      <c r="G43" s="53"/>
      <c r="H43" s="53" t="s">
        <v>21</v>
      </c>
      <c r="I43" s="53"/>
      <c r="J43" s="53"/>
      <c r="K43" s="53"/>
      <c r="L43" s="53"/>
      <c r="M43" s="53"/>
      <c r="N43" s="53" t="s">
        <v>22</v>
      </c>
      <c r="O43" s="53"/>
      <c r="P43" s="53"/>
      <c r="Q43" s="53"/>
      <c r="R43" s="53"/>
      <c r="S43" s="53"/>
    </row>
    <row r="44" spans="1:22">
      <c r="A44" s="7" t="s">
        <v>23</v>
      </c>
      <c r="B44" s="10">
        <v>30</v>
      </c>
      <c r="C44" s="10">
        <v>20</v>
      </c>
      <c r="D44" s="10">
        <v>30</v>
      </c>
      <c r="E44" s="10">
        <v>30</v>
      </c>
      <c r="F44" s="10">
        <v>30</v>
      </c>
      <c r="G44" s="10">
        <v>50</v>
      </c>
      <c r="H44" s="10">
        <v>30</v>
      </c>
      <c r="I44" s="10">
        <v>20</v>
      </c>
      <c r="J44" s="10">
        <v>20</v>
      </c>
      <c r="K44" s="10">
        <v>30</v>
      </c>
      <c r="L44" s="10">
        <v>30</v>
      </c>
      <c r="M44" s="10">
        <v>30</v>
      </c>
      <c r="N44" s="10">
        <v>30</v>
      </c>
      <c r="O44" s="10">
        <v>30</v>
      </c>
      <c r="P44" s="10">
        <v>10</v>
      </c>
      <c r="Q44" s="10">
        <v>30</v>
      </c>
      <c r="R44" s="10">
        <v>20</v>
      </c>
      <c r="S44" s="10">
        <v>40</v>
      </c>
    </row>
    <row r="45" spans="1:22">
      <c r="A45" s="7" t="s">
        <v>24</v>
      </c>
      <c r="B45" s="10">
        <v>30</v>
      </c>
      <c r="C45" s="10">
        <v>30</v>
      </c>
      <c r="D45" s="10">
        <v>10</v>
      </c>
      <c r="E45" s="10">
        <v>30</v>
      </c>
      <c r="F45" s="10">
        <v>20</v>
      </c>
      <c r="G45" s="10">
        <v>40</v>
      </c>
      <c r="H45" s="10">
        <v>100</v>
      </c>
      <c r="I45" s="10">
        <v>90</v>
      </c>
      <c r="J45" s="10">
        <v>70</v>
      </c>
      <c r="K45" s="10">
        <v>80</v>
      </c>
      <c r="L45" s="10">
        <v>80</v>
      </c>
      <c r="M45" s="10">
        <v>80</v>
      </c>
      <c r="N45" s="10">
        <v>20</v>
      </c>
      <c r="O45" s="10">
        <v>40</v>
      </c>
      <c r="P45" s="10">
        <v>30</v>
      </c>
      <c r="Q45" s="10">
        <v>30</v>
      </c>
      <c r="R45" s="10">
        <v>30</v>
      </c>
      <c r="S45" s="10">
        <v>50</v>
      </c>
    </row>
    <row r="46" spans="1:22">
      <c r="A46" s="7" t="s">
        <v>26</v>
      </c>
      <c r="B46" s="53" t="s">
        <v>20</v>
      </c>
      <c r="C46" s="53"/>
      <c r="D46" s="53"/>
      <c r="E46" s="53"/>
      <c r="F46" s="53"/>
      <c r="G46" s="53"/>
      <c r="H46" s="53" t="s">
        <v>21</v>
      </c>
      <c r="I46" s="53"/>
      <c r="J46" s="53"/>
      <c r="K46" s="53"/>
      <c r="L46" s="53"/>
      <c r="M46" s="53"/>
      <c r="N46" s="53" t="s">
        <v>22</v>
      </c>
      <c r="O46" s="53"/>
      <c r="P46" s="53"/>
      <c r="Q46" s="53"/>
      <c r="R46" s="53"/>
      <c r="S46" s="53"/>
    </row>
    <row r="47" spans="1:22">
      <c r="A47" s="11" t="s">
        <v>27</v>
      </c>
      <c r="B47" s="10">
        <v>6.7</v>
      </c>
      <c r="C47" s="10">
        <v>6.1</v>
      </c>
      <c r="D47" s="10">
        <v>8.1</v>
      </c>
      <c r="E47" s="10">
        <v>2.4</v>
      </c>
      <c r="F47" s="10">
        <v>3.6</v>
      </c>
      <c r="G47" s="10">
        <v>2.2000000000000002</v>
      </c>
      <c r="H47" s="10">
        <v>1.5</v>
      </c>
      <c r="I47" s="10">
        <v>2.5</v>
      </c>
      <c r="J47" s="10">
        <v>1.1000000000000001</v>
      </c>
      <c r="K47" s="10">
        <v>1.1000000000000001</v>
      </c>
      <c r="L47" s="10">
        <v>0.9</v>
      </c>
      <c r="M47" s="10">
        <v>1.9</v>
      </c>
      <c r="N47" s="10">
        <v>6.4</v>
      </c>
      <c r="O47" s="10">
        <v>5.0999999999999996</v>
      </c>
      <c r="P47" s="10">
        <v>4.3</v>
      </c>
      <c r="Q47" s="10">
        <v>5.7</v>
      </c>
      <c r="R47" s="10">
        <v>4.8</v>
      </c>
      <c r="S47" s="10">
        <v>3.8</v>
      </c>
    </row>
    <row r="48" spans="1:22">
      <c r="A48" s="11" t="s">
        <v>28</v>
      </c>
      <c r="B48" s="10">
        <v>3.1</v>
      </c>
      <c r="C48" s="10">
        <v>7.9</v>
      </c>
      <c r="D48" s="10">
        <v>2.9</v>
      </c>
      <c r="E48" s="10">
        <v>6.9</v>
      </c>
      <c r="F48" s="10">
        <v>8.6</v>
      </c>
      <c r="G48" s="10">
        <v>5.8</v>
      </c>
      <c r="H48" s="10">
        <v>1.8</v>
      </c>
      <c r="I48" s="10">
        <v>2.2000000000000002</v>
      </c>
      <c r="J48" s="10">
        <v>1.7</v>
      </c>
      <c r="K48" s="10">
        <v>1.7</v>
      </c>
      <c r="L48" s="10">
        <v>1.3</v>
      </c>
      <c r="M48" s="10">
        <v>0.9</v>
      </c>
      <c r="N48" s="10">
        <v>3.9</v>
      </c>
      <c r="O48" s="10">
        <v>3.2</v>
      </c>
      <c r="P48" s="10">
        <v>4.5</v>
      </c>
      <c r="Q48" s="10">
        <v>5.3</v>
      </c>
      <c r="R48" s="10">
        <v>3.6</v>
      </c>
      <c r="S48" s="10">
        <v>3.3</v>
      </c>
    </row>
    <row r="49" spans="1:19">
      <c r="A49" s="11" t="s">
        <v>29</v>
      </c>
      <c r="B49" s="10">
        <v>6.1</v>
      </c>
      <c r="C49" s="10">
        <v>4.9000000000000004</v>
      </c>
      <c r="D49" s="10">
        <v>2.4</v>
      </c>
      <c r="E49" s="10">
        <v>6.6</v>
      </c>
      <c r="F49" s="10">
        <v>3.1</v>
      </c>
      <c r="G49" s="10">
        <v>3.9</v>
      </c>
      <c r="H49" s="10">
        <v>1.9</v>
      </c>
      <c r="I49" s="10">
        <v>1.6</v>
      </c>
      <c r="J49" s="10">
        <v>1.9</v>
      </c>
      <c r="K49" s="10">
        <v>1.5</v>
      </c>
      <c r="L49" s="10">
        <v>0.9</v>
      </c>
      <c r="M49" s="10">
        <v>1.4</v>
      </c>
      <c r="N49" s="10">
        <v>3.1</v>
      </c>
      <c r="O49" s="10">
        <v>3.7</v>
      </c>
      <c r="P49" s="10">
        <v>1.9</v>
      </c>
      <c r="Q49" s="10">
        <v>4.3</v>
      </c>
      <c r="R49" s="10">
        <v>3.7</v>
      </c>
      <c r="S49" s="10">
        <v>3.5</v>
      </c>
    </row>
    <row r="50" spans="1:19">
      <c r="A50" s="11" t="s">
        <v>30</v>
      </c>
      <c r="B50" s="10">
        <v>5.3</v>
      </c>
      <c r="C50" s="10">
        <v>6.3</v>
      </c>
      <c r="D50" s="10">
        <v>4.47</v>
      </c>
      <c r="E50" s="10">
        <v>5.3</v>
      </c>
      <c r="F50" s="10">
        <v>5.0999999999999996</v>
      </c>
      <c r="G50" s="10">
        <v>3.97</v>
      </c>
      <c r="H50" s="10">
        <v>1.73</v>
      </c>
      <c r="I50" s="10">
        <v>2.1</v>
      </c>
      <c r="J50" s="10">
        <v>1.57</v>
      </c>
      <c r="K50" s="10">
        <v>1.43</v>
      </c>
      <c r="L50" s="10">
        <v>1.03</v>
      </c>
      <c r="M50" s="10">
        <v>1.4</v>
      </c>
      <c r="N50" s="10">
        <v>4.47</v>
      </c>
      <c r="O50" s="10">
        <v>4</v>
      </c>
      <c r="P50" s="10">
        <v>3.57</v>
      </c>
      <c r="Q50" s="10">
        <v>5.0999999999999996</v>
      </c>
      <c r="R50" s="10">
        <v>4.03</v>
      </c>
      <c r="S50" s="10">
        <v>3.53</v>
      </c>
    </row>
    <row r="51" spans="1:19">
      <c r="A51" s="1" t="s">
        <v>31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>
      <c r="A52" s="7" t="s">
        <v>19</v>
      </c>
      <c r="B52" s="53" t="s">
        <v>20</v>
      </c>
      <c r="C52" s="53"/>
      <c r="D52" s="53"/>
      <c r="E52" s="53"/>
      <c r="F52" s="53"/>
      <c r="G52" s="53"/>
      <c r="H52" s="53" t="s">
        <v>21</v>
      </c>
      <c r="I52" s="53"/>
      <c r="J52" s="53"/>
      <c r="K52" s="53"/>
      <c r="L52" s="53"/>
      <c r="M52" s="53"/>
      <c r="N52" s="53" t="s">
        <v>22</v>
      </c>
      <c r="O52" s="53"/>
      <c r="P52" s="53"/>
      <c r="Q52" s="53"/>
      <c r="R52" s="53"/>
      <c r="S52" s="53"/>
    </row>
    <row r="53" spans="1:19">
      <c r="A53" s="7" t="s">
        <v>23</v>
      </c>
      <c r="B53" s="10">
        <v>0.36</v>
      </c>
      <c r="C53" s="10">
        <v>0.55000000000000004</v>
      </c>
      <c r="D53" s="10">
        <v>0.41</v>
      </c>
      <c r="E53" s="10">
        <v>0.56000000000000005</v>
      </c>
      <c r="F53" s="10">
        <v>0.55000000000000004</v>
      </c>
      <c r="G53" s="10">
        <v>0.55000000000000004</v>
      </c>
      <c r="H53" s="10">
        <v>0.27</v>
      </c>
      <c r="I53" s="10">
        <v>0.56000000000000005</v>
      </c>
      <c r="J53" s="10">
        <v>0.45</v>
      </c>
      <c r="K53" s="10">
        <v>0.71</v>
      </c>
      <c r="L53" s="10">
        <v>0.33</v>
      </c>
      <c r="M53" s="10">
        <v>0.56000000000000005</v>
      </c>
      <c r="N53" s="10">
        <v>0.45</v>
      </c>
      <c r="O53" s="10">
        <v>0.56000000000000005</v>
      </c>
      <c r="P53" s="10">
        <v>0.37</v>
      </c>
      <c r="Q53" s="10">
        <v>0.42</v>
      </c>
      <c r="R53" s="10">
        <v>0.55000000000000004</v>
      </c>
      <c r="S53" s="10">
        <v>0.55000000000000004</v>
      </c>
    </row>
    <row r="54" spans="1:19">
      <c r="A54" s="7" t="s">
        <v>24</v>
      </c>
      <c r="B54" s="10">
        <v>0.27</v>
      </c>
      <c r="C54" s="10">
        <v>0.35</v>
      </c>
      <c r="D54" s="10">
        <v>0.48</v>
      </c>
      <c r="E54" s="10">
        <v>0.45</v>
      </c>
      <c r="F54" s="10">
        <v>0.46</v>
      </c>
      <c r="G54" s="10">
        <v>0.46</v>
      </c>
      <c r="H54" s="10">
        <v>0.06</v>
      </c>
      <c r="I54" s="10">
        <v>0.02</v>
      </c>
      <c r="J54" s="10">
        <v>0.02</v>
      </c>
      <c r="K54" s="10">
        <v>0.04</v>
      </c>
      <c r="L54" s="10">
        <v>0.08</v>
      </c>
      <c r="M54" s="10">
        <v>0.02</v>
      </c>
      <c r="N54" s="10">
        <v>0.23</v>
      </c>
      <c r="O54" s="10">
        <v>0.17</v>
      </c>
      <c r="P54" s="10">
        <v>0.27</v>
      </c>
      <c r="Q54" s="10">
        <v>0.35</v>
      </c>
      <c r="R54" s="10">
        <v>0.32</v>
      </c>
      <c r="S54" s="10">
        <v>0.32</v>
      </c>
    </row>
    <row r="55" spans="1:19">
      <c r="A55" s="7" t="s">
        <v>25</v>
      </c>
      <c r="B55" s="53" t="s">
        <v>20</v>
      </c>
      <c r="C55" s="53"/>
      <c r="D55" s="53"/>
      <c r="E55" s="53"/>
      <c r="F55" s="53"/>
      <c r="G55" s="53"/>
      <c r="H55" s="53" t="s">
        <v>21</v>
      </c>
      <c r="I55" s="53"/>
      <c r="J55" s="53"/>
      <c r="K55" s="53"/>
      <c r="L55" s="53"/>
      <c r="M55" s="53"/>
      <c r="N55" s="53" t="s">
        <v>22</v>
      </c>
      <c r="O55" s="53"/>
      <c r="P55" s="53"/>
      <c r="Q55" s="53"/>
      <c r="R55" s="53"/>
      <c r="S55" s="53"/>
    </row>
    <row r="56" spans="1:19">
      <c r="A56" s="7" t="s">
        <v>23</v>
      </c>
      <c r="B56" s="10">
        <v>10</v>
      </c>
      <c r="C56" s="10">
        <v>0</v>
      </c>
      <c r="D56" s="10">
        <v>20</v>
      </c>
      <c r="E56" s="10">
        <v>0</v>
      </c>
      <c r="F56" s="10">
        <v>10</v>
      </c>
      <c r="G56" s="10">
        <v>10</v>
      </c>
      <c r="H56" s="10">
        <v>10</v>
      </c>
      <c r="I56" s="10">
        <v>20</v>
      </c>
      <c r="J56" s="10">
        <v>20</v>
      </c>
      <c r="K56" s="10">
        <v>0</v>
      </c>
      <c r="L56" s="10">
        <v>10</v>
      </c>
      <c r="M56" s="10">
        <v>10</v>
      </c>
      <c r="N56" s="10">
        <v>10</v>
      </c>
      <c r="O56" s="10">
        <v>0</v>
      </c>
      <c r="P56" s="10">
        <v>20</v>
      </c>
      <c r="Q56" s="10">
        <v>10</v>
      </c>
      <c r="R56" s="10">
        <v>10</v>
      </c>
      <c r="S56" s="10">
        <v>10</v>
      </c>
    </row>
    <row r="57" spans="1:19">
      <c r="A57" s="7" t="s">
        <v>24</v>
      </c>
      <c r="B57" s="10">
        <v>20</v>
      </c>
      <c r="C57" s="10">
        <v>10</v>
      </c>
      <c r="D57" s="10">
        <v>20</v>
      </c>
      <c r="E57" s="10">
        <v>20</v>
      </c>
      <c r="F57" s="10">
        <v>10</v>
      </c>
      <c r="G57" s="10">
        <v>10</v>
      </c>
      <c r="H57" s="10">
        <v>70</v>
      </c>
      <c r="I57" s="10">
        <v>80</v>
      </c>
      <c r="J57" s="10">
        <v>100</v>
      </c>
      <c r="K57" s="10">
        <v>70</v>
      </c>
      <c r="L57" s="10">
        <v>80</v>
      </c>
      <c r="M57" s="10">
        <v>80</v>
      </c>
      <c r="N57" s="10">
        <v>40</v>
      </c>
      <c r="O57" s="10">
        <v>40</v>
      </c>
      <c r="P57" s="10">
        <v>30</v>
      </c>
      <c r="Q57" s="10">
        <v>20</v>
      </c>
      <c r="R57" s="10">
        <v>30</v>
      </c>
      <c r="S57" s="10">
        <v>20</v>
      </c>
    </row>
    <row r="58" spans="1:19">
      <c r="A58" s="7" t="s">
        <v>32</v>
      </c>
      <c r="B58" s="53" t="s">
        <v>20</v>
      </c>
      <c r="C58" s="53"/>
      <c r="D58" s="53"/>
      <c r="E58" s="53"/>
      <c r="F58" s="53"/>
      <c r="G58" s="53"/>
      <c r="H58" s="53" t="s">
        <v>21</v>
      </c>
      <c r="I58" s="53"/>
      <c r="J58" s="53"/>
      <c r="K58" s="53"/>
      <c r="L58" s="53"/>
      <c r="M58" s="53"/>
      <c r="N58" s="53" t="s">
        <v>22</v>
      </c>
      <c r="O58" s="53"/>
      <c r="P58" s="53"/>
      <c r="Q58" s="53"/>
      <c r="R58" s="53"/>
      <c r="S58" s="53"/>
    </row>
    <row r="59" spans="1:19">
      <c r="A59" s="12" t="s">
        <v>27</v>
      </c>
      <c r="B59" s="13">
        <v>7.8</v>
      </c>
      <c r="C59" s="13">
        <v>10.1</v>
      </c>
      <c r="D59" s="13">
        <v>10.3</v>
      </c>
      <c r="E59" s="13">
        <v>9.9</v>
      </c>
      <c r="F59" s="13">
        <v>8.1999999999999993</v>
      </c>
      <c r="G59" s="13">
        <v>8.4</v>
      </c>
      <c r="H59" s="13">
        <v>3.9</v>
      </c>
      <c r="I59" s="13">
        <v>4.0999999999999996</v>
      </c>
      <c r="J59" s="13">
        <v>3.4</v>
      </c>
      <c r="K59" s="13">
        <v>4.5</v>
      </c>
      <c r="L59" s="13">
        <v>3.8</v>
      </c>
      <c r="M59" s="13">
        <v>3.7</v>
      </c>
      <c r="N59" s="13">
        <v>5.2</v>
      </c>
      <c r="O59" s="13">
        <v>7.8</v>
      </c>
      <c r="P59" s="13">
        <v>7.8</v>
      </c>
      <c r="Q59" s="13">
        <v>6.9</v>
      </c>
      <c r="R59" s="13">
        <v>5.7</v>
      </c>
      <c r="S59" s="13">
        <v>5.8</v>
      </c>
    </row>
    <row r="60" spans="1:19">
      <c r="A60" s="12" t="s">
        <v>28</v>
      </c>
      <c r="B60" s="13">
        <v>7</v>
      </c>
      <c r="C60" s="13">
        <v>8.1999999999999993</v>
      </c>
      <c r="D60" s="13">
        <v>9.1</v>
      </c>
      <c r="E60" s="13">
        <v>8.1999999999999993</v>
      </c>
      <c r="F60" s="13">
        <v>8.1</v>
      </c>
      <c r="G60" s="13">
        <v>7.9</v>
      </c>
      <c r="H60" s="13">
        <v>3.3</v>
      </c>
      <c r="I60" s="13">
        <v>2</v>
      </c>
      <c r="J60" s="13">
        <v>2.2000000000000002</v>
      </c>
      <c r="K60" s="13">
        <v>3.8</v>
      </c>
      <c r="L60" s="13">
        <v>3.2</v>
      </c>
      <c r="M60" s="13">
        <v>3.5</v>
      </c>
      <c r="N60" s="13">
        <v>4.2</v>
      </c>
      <c r="O60" s="13">
        <v>6.1</v>
      </c>
      <c r="P60" s="13">
        <v>5.3</v>
      </c>
      <c r="Q60" s="13">
        <v>6.2</v>
      </c>
      <c r="R60" s="13">
        <v>4.0999999999999996</v>
      </c>
      <c r="S60" s="13">
        <v>5.2</v>
      </c>
    </row>
    <row r="61" spans="1:19">
      <c r="A61" s="12" t="s">
        <v>29</v>
      </c>
      <c r="B61" s="13">
        <v>4</v>
      </c>
      <c r="C61" s="13">
        <v>8.4</v>
      </c>
      <c r="D61" s="13">
        <v>7.9</v>
      </c>
      <c r="E61" s="13" t="s">
        <v>33</v>
      </c>
      <c r="F61" s="13">
        <v>5.9</v>
      </c>
      <c r="G61" s="13">
        <v>6.2</v>
      </c>
      <c r="H61" s="13">
        <v>2.4</v>
      </c>
      <c r="I61" s="13">
        <v>3.2</v>
      </c>
      <c r="J61" s="13">
        <v>1.8</v>
      </c>
      <c r="K61" s="13">
        <v>4</v>
      </c>
      <c r="L61" s="13">
        <v>2.2999999999999998</v>
      </c>
      <c r="M61" s="13">
        <v>3.3</v>
      </c>
      <c r="N61" s="13">
        <v>4.5</v>
      </c>
      <c r="O61" s="13">
        <v>3.2</v>
      </c>
      <c r="P61" s="13">
        <v>7</v>
      </c>
      <c r="Q61" s="13">
        <v>3.4</v>
      </c>
      <c r="R61" s="13">
        <v>2.7</v>
      </c>
      <c r="S61" s="13">
        <v>5.5</v>
      </c>
    </row>
    <row r="62" spans="1:19" s="15" customFormat="1">
      <c r="A62" s="12" t="s">
        <v>30</v>
      </c>
      <c r="B62" s="14">
        <f>AVERAGE(B59:B61)</f>
        <v>6.2666666666666666</v>
      </c>
      <c r="C62" s="14">
        <f t="shared" ref="C62:S62" si="22">AVERAGE(C59:C61)</f>
        <v>8.8999999999999986</v>
      </c>
      <c r="D62" s="14">
        <f t="shared" si="22"/>
        <v>9.1</v>
      </c>
      <c r="E62" s="14">
        <f t="shared" si="22"/>
        <v>9.0500000000000007</v>
      </c>
      <c r="F62" s="14">
        <f t="shared" si="22"/>
        <v>7.3999999999999986</v>
      </c>
      <c r="G62" s="14">
        <f t="shared" si="22"/>
        <v>7.5</v>
      </c>
      <c r="H62" s="14">
        <f t="shared" si="22"/>
        <v>3.1999999999999997</v>
      </c>
      <c r="I62" s="14">
        <f t="shared" si="22"/>
        <v>3.1</v>
      </c>
      <c r="J62" s="14">
        <f t="shared" si="22"/>
        <v>2.4666666666666663</v>
      </c>
      <c r="K62" s="14">
        <f t="shared" si="22"/>
        <v>4.1000000000000005</v>
      </c>
      <c r="L62" s="14">
        <f t="shared" si="22"/>
        <v>3.1</v>
      </c>
      <c r="M62" s="14">
        <f t="shared" si="22"/>
        <v>3.5</v>
      </c>
      <c r="N62" s="14">
        <f t="shared" si="22"/>
        <v>4.6333333333333337</v>
      </c>
      <c r="O62" s="14">
        <f t="shared" si="22"/>
        <v>5.6999999999999993</v>
      </c>
      <c r="P62" s="14">
        <f t="shared" si="22"/>
        <v>6.7</v>
      </c>
      <c r="Q62" s="14">
        <f t="shared" si="22"/>
        <v>5.5</v>
      </c>
      <c r="R62" s="14">
        <f t="shared" si="22"/>
        <v>4.166666666666667</v>
      </c>
      <c r="S62" s="14">
        <f t="shared" si="22"/>
        <v>5.5</v>
      </c>
    </row>
    <row r="64" spans="1:19">
      <c r="A64" s="1" t="s">
        <v>34</v>
      </c>
    </row>
    <row r="65" spans="1:30">
      <c r="A65" s="1" t="s">
        <v>18</v>
      </c>
    </row>
    <row r="66" spans="1:30">
      <c r="A66" s="54" t="s">
        <v>20</v>
      </c>
      <c r="B66" s="55"/>
      <c r="C66" s="55"/>
      <c r="D66" s="55"/>
      <c r="E66" s="55"/>
      <c r="F66" s="55"/>
      <c r="G66" s="55"/>
      <c r="H66" s="55"/>
      <c r="I66" s="56"/>
      <c r="J66" s="53" t="s">
        <v>21</v>
      </c>
      <c r="K66" s="53"/>
      <c r="L66" s="53"/>
      <c r="M66" s="53"/>
      <c r="N66" s="53"/>
      <c r="O66" s="53"/>
      <c r="P66" s="53"/>
      <c r="Q66" s="53"/>
      <c r="R66" s="53"/>
      <c r="S66" s="53" t="s">
        <v>22</v>
      </c>
      <c r="T66" s="53"/>
      <c r="U66" s="53"/>
      <c r="V66" s="53"/>
      <c r="W66" s="53"/>
      <c r="X66" s="53"/>
      <c r="Y66" s="53"/>
      <c r="Z66" s="53"/>
      <c r="AA66" s="53"/>
    </row>
    <row r="67" spans="1:30">
      <c r="A67" s="57" t="s">
        <v>35</v>
      </c>
      <c r="B67" s="57"/>
      <c r="C67" s="57"/>
      <c r="D67" s="57" t="s">
        <v>36</v>
      </c>
      <c r="E67" s="57"/>
      <c r="F67" s="57"/>
      <c r="G67" s="57" t="s">
        <v>37</v>
      </c>
      <c r="H67" s="57"/>
      <c r="I67" s="57"/>
      <c r="J67" s="57" t="s">
        <v>35</v>
      </c>
      <c r="K67" s="57"/>
      <c r="L67" s="57"/>
      <c r="M67" s="57" t="s">
        <v>36</v>
      </c>
      <c r="N67" s="57"/>
      <c r="O67" s="57"/>
      <c r="P67" s="57" t="s">
        <v>37</v>
      </c>
      <c r="Q67" s="57"/>
      <c r="R67" s="57"/>
      <c r="S67" s="57" t="s">
        <v>35</v>
      </c>
      <c r="T67" s="57"/>
      <c r="U67" s="57"/>
      <c r="V67" s="57" t="s">
        <v>36</v>
      </c>
      <c r="W67" s="57"/>
      <c r="X67" s="57"/>
      <c r="Y67" s="57" t="s">
        <v>37</v>
      </c>
      <c r="Z67" s="57"/>
      <c r="AA67" s="57"/>
    </row>
    <row r="68" spans="1:30">
      <c r="A68" s="16" t="s">
        <v>38</v>
      </c>
      <c r="B68" s="16" t="s">
        <v>39</v>
      </c>
      <c r="C68" s="16" t="s">
        <v>40</v>
      </c>
      <c r="D68" s="16" t="s">
        <v>38</v>
      </c>
      <c r="E68" s="16" t="s">
        <v>39</v>
      </c>
      <c r="F68" s="16" t="s">
        <v>40</v>
      </c>
      <c r="G68" s="16" t="s">
        <v>38</v>
      </c>
      <c r="H68" s="16" t="s">
        <v>39</v>
      </c>
      <c r="I68" s="16" t="s">
        <v>40</v>
      </c>
      <c r="J68" s="16" t="s">
        <v>38</v>
      </c>
      <c r="K68" s="16" t="s">
        <v>39</v>
      </c>
      <c r="L68" s="16" t="s">
        <v>40</v>
      </c>
      <c r="M68" s="16" t="s">
        <v>38</v>
      </c>
      <c r="N68" s="16" t="s">
        <v>39</v>
      </c>
      <c r="O68" s="16" t="s">
        <v>40</v>
      </c>
      <c r="P68" s="16" t="s">
        <v>38</v>
      </c>
      <c r="Q68" s="16" t="s">
        <v>39</v>
      </c>
      <c r="R68" s="16" t="s">
        <v>40</v>
      </c>
      <c r="S68" s="16" t="s">
        <v>38</v>
      </c>
      <c r="T68" s="16" t="s">
        <v>39</v>
      </c>
      <c r="U68" s="16" t="s">
        <v>40</v>
      </c>
      <c r="V68" s="16" t="s">
        <v>38</v>
      </c>
      <c r="W68" s="16" t="s">
        <v>39</v>
      </c>
      <c r="X68" s="16" t="s">
        <v>40</v>
      </c>
      <c r="Y68" s="16" t="s">
        <v>38</v>
      </c>
      <c r="Z68" s="16" t="s">
        <v>39</v>
      </c>
      <c r="AA68" s="16" t="s">
        <v>40</v>
      </c>
    </row>
    <row r="69" spans="1:30">
      <c r="A69" s="8">
        <v>1</v>
      </c>
      <c r="B69" s="2">
        <v>3</v>
      </c>
      <c r="C69" s="2">
        <v>2</v>
      </c>
      <c r="D69" s="8">
        <v>1</v>
      </c>
      <c r="E69" s="2">
        <v>12</v>
      </c>
      <c r="F69" s="2">
        <v>7</v>
      </c>
      <c r="G69" s="8">
        <v>1</v>
      </c>
      <c r="H69" s="2">
        <v>11</v>
      </c>
      <c r="I69" s="2">
        <v>7</v>
      </c>
      <c r="J69" s="8">
        <v>1</v>
      </c>
      <c r="K69" s="2">
        <v>36</v>
      </c>
      <c r="L69" s="2">
        <v>28</v>
      </c>
      <c r="M69" s="8">
        <v>1</v>
      </c>
      <c r="N69" s="2">
        <v>36</v>
      </c>
      <c r="O69" s="2">
        <v>30</v>
      </c>
      <c r="P69" s="8">
        <v>1</v>
      </c>
      <c r="Q69" s="2">
        <v>44</v>
      </c>
      <c r="R69" s="2">
        <v>36</v>
      </c>
      <c r="S69" s="8">
        <v>1</v>
      </c>
      <c r="T69" s="2">
        <v>19</v>
      </c>
      <c r="U69" s="2">
        <v>11</v>
      </c>
      <c r="V69" s="8">
        <v>1</v>
      </c>
      <c r="W69" s="2">
        <v>17</v>
      </c>
      <c r="X69" s="2">
        <v>13</v>
      </c>
      <c r="Y69" s="8">
        <v>1</v>
      </c>
      <c r="Z69" s="2">
        <v>15</v>
      </c>
      <c r="AA69" s="2">
        <v>11</v>
      </c>
    </row>
    <row r="70" spans="1:30">
      <c r="A70" s="8">
        <v>2</v>
      </c>
      <c r="B70" s="2">
        <v>8</v>
      </c>
      <c r="C70" s="2">
        <v>6</v>
      </c>
      <c r="D70" s="8">
        <v>2</v>
      </c>
      <c r="E70" s="2">
        <v>15</v>
      </c>
      <c r="F70" s="2">
        <v>11</v>
      </c>
      <c r="G70" s="8">
        <v>2</v>
      </c>
      <c r="H70" s="2">
        <v>11</v>
      </c>
      <c r="I70" s="2">
        <v>9</v>
      </c>
      <c r="J70" s="8">
        <v>2</v>
      </c>
      <c r="K70" s="2">
        <v>35</v>
      </c>
      <c r="L70" s="2">
        <v>30</v>
      </c>
      <c r="M70" s="8">
        <v>2</v>
      </c>
      <c r="N70" s="2">
        <v>39</v>
      </c>
      <c r="O70" s="2">
        <v>30</v>
      </c>
      <c r="P70" s="8">
        <v>2</v>
      </c>
      <c r="Q70" s="2">
        <v>26</v>
      </c>
      <c r="R70" s="2">
        <v>20</v>
      </c>
      <c r="S70" s="8">
        <v>2</v>
      </c>
      <c r="T70" s="2">
        <v>21</v>
      </c>
      <c r="U70" s="2">
        <v>16</v>
      </c>
      <c r="V70" s="8">
        <v>2</v>
      </c>
      <c r="W70" s="2">
        <v>14</v>
      </c>
      <c r="X70" s="2">
        <v>8</v>
      </c>
      <c r="Y70" s="8">
        <v>2</v>
      </c>
      <c r="Z70" s="2">
        <v>18</v>
      </c>
      <c r="AA70" s="2">
        <v>13</v>
      </c>
    </row>
    <row r="71" spans="1:30">
      <c r="A71" s="8">
        <v>3</v>
      </c>
      <c r="B71" s="2">
        <v>6</v>
      </c>
      <c r="C71" s="2">
        <v>5</v>
      </c>
      <c r="D71" s="8">
        <v>3</v>
      </c>
      <c r="E71" s="2">
        <v>8</v>
      </c>
      <c r="F71" s="2">
        <v>6</v>
      </c>
      <c r="G71" s="8">
        <v>3</v>
      </c>
      <c r="H71" s="2">
        <v>10</v>
      </c>
      <c r="I71" s="2">
        <v>8</v>
      </c>
      <c r="J71" s="8">
        <v>3</v>
      </c>
      <c r="K71" s="2">
        <v>20</v>
      </c>
      <c r="L71" s="2">
        <v>18</v>
      </c>
      <c r="M71" s="8">
        <v>3</v>
      </c>
      <c r="N71" s="2">
        <v>45</v>
      </c>
      <c r="O71" s="2">
        <v>38</v>
      </c>
      <c r="P71" s="8">
        <v>3</v>
      </c>
      <c r="Q71" s="2">
        <v>46</v>
      </c>
      <c r="R71" s="2">
        <v>37</v>
      </c>
      <c r="S71" s="8">
        <v>3</v>
      </c>
      <c r="T71" s="2">
        <v>25</v>
      </c>
      <c r="U71" s="2">
        <v>18</v>
      </c>
      <c r="V71" s="8">
        <v>3</v>
      </c>
      <c r="W71" s="2">
        <v>12</v>
      </c>
      <c r="X71" s="2">
        <v>7</v>
      </c>
      <c r="Y71" s="8">
        <v>3</v>
      </c>
      <c r="Z71" s="2">
        <v>6</v>
      </c>
      <c r="AA71" s="2">
        <v>4</v>
      </c>
    </row>
    <row r="72" spans="1:30">
      <c r="A72" s="8">
        <v>4</v>
      </c>
      <c r="B72" s="2">
        <v>9</v>
      </c>
      <c r="C72" s="2">
        <v>6</v>
      </c>
      <c r="D72" s="8">
        <v>4</v>
      </c>
      <c r="E72" s="2">
        <v>13</v>
      </c>
      <c r="F72" s="2">
        <v>7</v>
      </c>
      <c r="G72" s="8">
        <v>4</v>
      </c>
      <c r="H72" s="2">
        <v>9</v>
      </c>
      <c r="I72" s="2">
        <v>6</v>
      </c>
      <c r="J72" s="8">
        <v>4</v>
      </c>
      <c r="K72" s="2">
        <v>26</v>
      </c>
      <c r="L72" s="2">
        <v>18</v>
      </c>
      <c r="M72" s="8">
        <v>4</v>
      </c>
      <c r="N72" s="2">
        <v>44</v>
      </c>
      <c r="O72" s="2">
        <v>36</v>
      </c>
      <c r="P72" s="8">
        <v>4</v>
      </c>
      <c r="Q72" s="2">
        <v>45</v>
      </c>
      <c r="R72" s="2">
        <v>40</v>
      </c>
      <c r="S72" s="8">
        <v>4</v>
      </c>
      <c r="T72" s="2">
        <v>14</v>
      </c>
      <c r="U72" s="2">
        <v>8</v>
      </c>
      <c r="V72" s="8">
        <v>4</v>
      </c>
      <c r="W72" s="2">
        <v>13</v>
      </c>
      <c r="X72" s="2">
        <v>8</v>
      </c>
      <c r="Y72" s="8">
        <v>4</v>
      </c>
      <c r="Z72" s="2">
        <v>12</v>
      </c>
      <c r="AA72" s="2">
        <v>8</v>
      </c>
    </row>
    <row r="73" spans="1:30">
      <c r="A73" s="7" t="s">
        <v>30</v>
      </c>
      <c r="B73" s="7">
        <f>AVERAGE(B69:B72)</f>
        <v>6.5</v>
      </c>
      <c r="C73" s="7">
        <f>AVERAGE(C69:C72)</f>
        <v>4.75</v>
      </c>
      <c r="D73" s="7" t="s">
        <v>30</v>
      </c>
      <c r="E73" s="7">
        <f>AVERAGE(E69:E72)</f>
        <v>12</v>
      </c>
      <c r="F73" s="7">
        <f>AVERAGE(F69:F72)</f>
        <v>7.75</v>
      </c>
      <c r="G73" s="7" t="s">
        <v>30</v>
      </c>
      <c r="H73" s="7">
        <f>AVERAGE(H69:H72)</f>
        <v>10.25</v>
      </c>
      <c r="I73" s="7">
        <f>AVERAGE(I69:I72)</f>
        <v>7.5</v>
      </c>
      <c r="J73" s="7" t="s">
        <v>30</v>
      </c>
      <c r="K73" s="7">
        <f>AVERAGE(K69:K72)</f>
        <v>29.25</v>
      </c>
      <c r="L73" s="7">
        <f>AVERAGE(L69:L72)</f>
        <v>23.5</v>
      </c>
      <c r="M73" s="7" t="s">
        <v>30</v>
      </c>
      <c r="N73" s="7">
        <f>AVERAGE(N69:N72)</f>
        <v>41</v>
      </c>
      <c r="O73" s="7">
        <f>AVERAGE(O69:O72)</f>
        <v>33.5</v>
      </c>
      <c r="P73" s="7" t="s">
        <v>30</v>
      </c>
      <c r="Q73" s="7">
        <f>AVERAGE(Q69:Q72)</f>
        <v>40.25</v>
      </c>
      <c r="R73" s="7">
        <f>AVERAGE(R69:R72)</f>
        <v>33.25</v>
      </c>
      <c r="S73" s="7" t="s">
        <v>30</v>
      </c>
      <c r="T73" s="7">
        <f>AVERAGE(T69:T72)</f>
        <v>19.75</v>
      </c>
      <c r="U73" s="7">
        <f>AVERAGE(U69:U72)</f>
        <v>13.25</v>
      </c>
      <c r="V73" s="7" t="s">
        <v>30</v>
      </c>
      <c r="W73" s="7">
        <f>AVERAGE(W69:W72)</f>
        <v>14</v>
      </c>
      <c r="X73" s="7">
        <f>AVERAGE(X69:X72)</f>
        <v>9</v>
      </c>
      <c r="Y73" s="7" t="s">
        <v>30</v>
      </c>
      <c r="Z73" s="7">
        <f>AVERAGE(Z69:Z72)</f>
        <v>12.75</v>
      </c>
      <c r="AA73" s="7">
        <f>AVERAGE(AA69:AA72)</f>
        <v>9</v>
      </c>
    </row>
    <row r="74" spans="1:30">
      <c r="A74" s="57" t="s">
        <v>41</v>
      </c>
      <c r="B74" s="57"/>
      <c r="C74" s="17">
        <f>C73/B73*100</f>
        <v>73.076923076923066</v>
      </c>
      <c r="D74" s="57" t="s">
        <v>41</v>
      </c>
      <c r="E74" s="57"/>
      <c r="F74" s="17">
        <f>F73/E73*100</f>
        <v>64.583333333333343</v>
      </c>
      <c r="G74" s="57" t="s">
        <v>41</v>
      </c>
      <c r="H74" s="57"/>
      <c r="I74" s="17">
        <f>I73/H73*100</f>
        <v>73.170731707317074</v>
      </c>
      <c r="J74" s="57" t="s">
        <v>41</v>
      </c>
      <c r="K74" s="57"/>
      <c r="L74" s="17">
        <f>L73/K73*100</f>
        <v>80.341880341880341</v>
      </c>
      <c r="M74" s="57" t="s">
        <v>41</v>
      </c>
      <c r="N74" s="57"/>
      <c r="O74" s="17">
        <f>O73/N73*100</f>
        <v>81.707317073170728</v>
      </c>
      <c r="P74" s="57" t="s">
        <v>41</v>
      </c>
      <c r="Q74" s="57"/>
      <c r="R74" s="17">
        <f>R73/Q73*100</f>
        <v>82.608695652173907</v>
      </c>
      <c r="S74" s="57" t="s">
        <v>41</v>
      </c>
      <c r="T74" s="57"/>
      <c r="U74" s="17">
        <f>U73/T73*100</f>
        <v>67.088607594936718</v>
      </c>
      <c r="V74" s="57" t="s">
        <v>41</v>
      </c>
      <c r="W74" s="57"/>
      <c r="X74" s="17">
        <f>X73/W73*100</f>
        <v>64.285714285714292</v>
      </c>
      <c r="Y74" s="57" t="s">
        <v>41</v>
      </c>
      <c r="Z74" s="57"/>
      <c r="AA74" s="17">
        <f>AA73/Z73*100</f>
        <v>70.588235294117652</v>
      </c>
    </row>
    <row r="75" spans="1:30">
      <c r="A75" s="1" t="s">
        <v>31</v>
      </c>
    </row>
    <row r="76" spans="1:30">
      <c r="A76" s="54" t="s">
        <v>20</v>
      </c>
      <c r="B76" s="55"/>
      <c r="C76" s="55"/>
      <c r="D76" s="55"/>
      <c r="E76" s="55"/>
      <c r="F76" s="55"/>
      <c r="G76" s="55"/>
      <c r="H76" s="55"/>
      <c r="I76" s="56"/>
      <c r="J76" s="53" t="s">
        <v>21</v>
      </c>
      <c r="K76" s="53"/>
      <c r="L76" s="53"/>
      <c r="M76" s="53"/>
      <c r="N76" s="53"/>
      <c r="O76" s="53"/>
      <c r="P76" s="53"/>
      <c r="Q76" s="53"/>
      <c r="R76" s="53"/>
      <c r="S76" s="58" t="s">
        <v>22</v>
      </c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</row>
    <row r="77" spans="1:30">
      <c r="A77" s="57" t="s">
        <v>35</v>
      </c>
      <c r="B77" s="57"/>
      <c r="C77" s="57"/>
      <c r="D77" s="57" t="s">
        <v>36</v>
      </c>
      <c r="E77" s="57"/>
      <c r="F77" s="57"/>
      <c r="G77" s="57" t="s">
        <v>37</v>
      </c>
      <c r="H77" s="57"/>
      <c r="I77" s="57"/>
      <c r="J77" s="57" t="s">
        <v>35</v>
      </c>
      <c r="K77" s="57"/>
      <c r="L77" s="57"/>
      <c r="M77" s="57" t="s">
        <v>36</v>
      </c>
      <c r="N77" s="57"/>
      <c r="O77" s="57"/>
      <c r="P77" s="57" t="s">
        <v>37</v>
      </c>
      <c r="Q77" s="57"/>
      <c r="R77" s="57"/>
      <c r="S77" s="57" t="s">
        <v>35</v>
      </c>
      <c r="T77" s="57"/>
      <c r="U77" s="57"/>
      <c r="V77" s="57" t="s">
        <v>36</v>
      </c>
      <c r="W77" s="57"/>
      <c r="X77" s="57"/>
      <c r="Y77" s="57" t="s">
        <v>37</v>
      </c>
      <c r="Z77" s="57"/>
      <c r="AA77" s="57"/>
      <c r="AB77" s="57" t="s">
        <v>42</v>
      </c>
      <c r="AC77" s="57"/>
      <c r="AD77" s="57"/>
    </row>
    <row r="78" spans="1:30">
      <c r="A78" s="16" t="s">
        <v>38</v>
      </c>
      <c r="B78" s="16" t="s">
        <v>39</v>
      </c>
      <c r="C78" s="16" t="s">
        <v>40</v>
      </c>
      <c r="D78" s="16" t="s">
        <v>38</v>
      </c>
      <c r="E78" s="16" t="s">
        <v>39</v>
      </c>
      <c r="F78" s="16" t="s">
        <v>40</v>
      </c>
      <c r="G78" s="16" t="s">
        <v>38</v>
      </c>
      <c r="H78" s="16" t="s">
        <v>39</v>
      </c>
      <c r="I78" s="16" t="s">
        <v>40</v>
      </c>
      <c r="J78" s="16" t="s">
        <v>38</v>
      </c>
      <c r="K78" s="16" t="s">
        <v>39</v>
      </c>
      <c r="L78" s="16" t="s">
        <v>40</v>
      </c>
      <c r="M78" s="16" t="s">
        <v>38</v>
      </c>
      <c r="N78" s="16" t="s">
        <v>39</v>
      </c>
      <c r="O78" s="16" t="s">
        <v>40</v>
      </c>
      <c r="P78" s="16" t="s">
        <v>38</v>
      </c>
      <c r="Q78" s="16" t="s">
        <v>39</v>
      </c>
      <c r="R78" s="16" t="s">
        <v>40</v>
      </c>
      <c r="S78" s="16" t="s">
        <v>38</v>
      </c>
      <c r="T78" s="16" t="s">
        <v>39</v>
      </c>
      <c r="U78" s="16" t="s">
        <v>40</v>
      </c>
      <c r="V78" s="16" t="s">
        <v>38</v>
      </c>
      <c r="W78" s="16" t="s">
        <v>39</v>
      </c>
      <c r="X78" s="16" t="s">
        <v>40</v>
      </c>
      <c r="Y78" s="16" t="s">
        <v>38</v>
      </c>
      <c r="Z78" s="16" t="s">
        <v>39</v>
      </c>
      <c r="AA78" s="16" t="s">
        <v>40</v>
      </c>
      <c r="AB78" s="16" t="s">
        <v>38</v>
      </c>
      <c r="AC78" s="16" t="s">
        <v>39</v>
      </c>
      <c r="AD78" s="16" t="s">
        <v>40</v>
      </c>
    </row>
    <row r="79" spans="1:30">
      <c r="A79" s="8">
        <v>1</v>
      </c>
      <c r="B79" s="2">
        <v>8</v>
      </c>
      <c r="C79" s="2">
        <v>5</v>
      </c>
      <c r="D79" s="8">
        <v>1</v>
      </c>
      <c r="E79" s="2">
        <v>6</v>
      </c>
      <c r="F79" s="2">
        <v>4</v>
      </c>
      <c r="G79" s="8">
        <v>1</v>
      </c>
      <c r="H79" s="2">
        <v>3</v>
      </c>
      <c r="I79" s="2">
        <v>2</v>
      </c>
      <c r="J79" s="8">
        <v>1</v>
      </c>
      <c r="K79" s="2">
        <v>31</v>
      </c>
      <c r="L79" s="2">
        <v>26</v>
      </c>
      <c r="M79" s="8">
        <v>1</v>
      </c>
      <c r="N79" s="2">
        <v>24</v>
      </c>
      <c r="O79" s="2">
        <v>19</v>
      </c>
      <c r="P79" s="8">
        <v>1</v>
      </c>
      <c r="Q79" s="2">
        <v>36</v>
      </c>
      <c r="R79" s="2">
        <v>30</v>
      </c>
      <c r="S79" s="8">
        <v>1</v>
      </c>
      <c r="T79" s="2">
        <v>12</v>
      </c>
      <c r="U79" s="2">
        <v>7</v>
      </c>
      <c r="V79" s="8">
        <v>1</v>
      </c>
      <c r="W79" s="2">
        <v>5</v>
      </c>
      <c r="X79" s="2">
        <v>3</v>
      </c>
      <c r="Y79" s="8">
        <v>1</v>
      </c>
      <c r="Z79" s="2">
        <v>16</v>
      </c>
      <c r="AA79" s="2">
        <v>10</v>
      </c>
      <c r="AB79" s="8">
        <v>1</v>
      </c>
      <c r="AC79" s="2">
        <v>1</v>
      </c>
      <c r="AD79" s="2">
        <v>1</v>
      </c>
    </row>
    <row r="80" spans="1:30">
      <c r="A80" s="8">
        <v>2</v>
      </c>
      <c r="B80" s="2">
        <v>10</v>
      </c>
      <c r="C80" s="2">
        <v>8</v>
      </c>
      <c r="D80" s="8">
        <v>2</v>
      </c>
      <c r="E80" s="2">
        <v>7</v>
      </c>
      <c r="F80" s="2">
        <v>5</v>
      </c>
      <c r="G80" s="8">
        <v>2</v>
      </c>
      <c r="H80" s="2">
        <v>4</v>
      </c>
      <c r="I80" s="2">
        <v>3</v>
      </c>
      <c r="J80" s="8">
        <v>2</v>
      </c>
      <c r="K80" s="2">
        <v>25</v>
      </c>
      <c r="L80" s="2">
        <v>21</v>
      </c>
      <c r="M80" s="8">
        <v>2</v>
      </c>
      <c r="N80" s="2">
        <v>33</v>
      </c>
      <c r="O80" s="2">
        <v>28</v>
      </c>
      <c r="P80" s="8">
        <v>2</v>
      </c>
      <c r="Q80" s="2">
        <v>28</v>
      </c>
      <c r="R80" s="2">
        <v>23</v>
      </c>
      <c r="S80" s="8">
        <v>2</v>
      </c>
      <c r="T80" s="2">
        <v>9</v>
      </c>
      <c r="U80" s="2">
        <v>5</v>
      </c>
      <c r="V80" s="8">
        <v>2</v>
      </c>
      <c r="W80" s="2">
        <v>4</v>
      </c>
      <c r="X80" s="2">
        <v>3</v>
      </c>
      <c r="Y80" s="8">
        <v>2</v>
      </c>
      <c r="Z80" s="2">
        <v>14</v>
      </c>
      <c r="AA80" s="2">
        <v>10</v>
      </c>
      <c r="AB80" s="3">
        <v>2</v>
      </c>
      <c r="AC80" s="2">
        <v>3</v>
      </c>
      <c r="AD80" s="2">
        <v>2</v>
      </c>
    </row>
    <row r="81" spans="1:30">
      <c r="A81" s="8">
        <v>3</v>
      </c>
      <c r="B81" s="2">
        <v>5</v>
      </c>
      <c r="C81" s="2">
        <v>4</v>
      </c>
      <c r="D81" s="8">
        <v>3</v>
      </c>
      <c r="E81" s="2">
        <v>10</v>
      </c>
      <c r="F81" s="2">
        <v>8</v>
      </c>
      <c r="G81" s="8">
        <v>3</v>
      </c>
      <c r="H81" s="2">
        <v>7</v>
      </c>
      <c r="I81" s="2">
        <v>5</v>
      </c>
      <c r="J81" s="8">
        <v>3</v>
      </c>
      <c r="K81" s="2">
        <v>18</v>
      </c>
      <c r="L81" s="2">
        <v>14</v>
      </c>
      <c r="M81" s="8">
        <v>3</v>
      </c>
      <c r="N81" s="2">
        <v>25</v>
      </c>
      <c r="O81" s="2">
        <v>20</v>
      </c>
      <c r="P81" s="8">
        <v>3</v>
      </c>
      <c r="Q81" s="2">
        <v>34</v>
      </c>
      <c r="R81" s="2">
        <v>26</v>
      </c>
      <c r="S81" s="8">
        <v>3</v>
      </c>
      <c r="T81" s="2">
        <v>9</v>
      </c>
      <c r="U81" s="2">
        <v>6</v>
      </c>
      <c r="V81" s="8">
        <v>3</v>
      </c>
      <c r="W81" s="2">
        <v>7</v>
      </c>
      <c r="X81" s="2">
        <v>5</v>
      </c>
      <c r="Y81" s="8">
        <v>3</v>
      </c>
      <c r="Z81" s="2">
        <v>15</v>
      </c>
      <c r="AA81" s="2">
        <v>10</v>
      </c>
      <c r="AB81" s="8">
        <v>3</v>
      </c>
      <c r="AC81" s="2">
        <v>5</v>
      </c>
      <c r="AD81" s="2">
        <v>3</v>
      </c>
    </row>
    <row r="82" spans="1:30">
      <c r="A82" s="8">
        <v>4</v>
      </c>
      <c r="B82" s="2">
        <v>5</v>
      </c>
      <c r="C82" s="2">
        <v>3</v>
      </c>
      <c r="D82" s="7" t="s">
        <v>30</v>
      </c>
      <c r="E82" s="18">
        <f>AVERAGE(E79:E81)</f>
        <v>7.666666666666667</v>
      </c>
      <c r="F82" s="18">
        <f>AVERAGE(F79:F81)</f>
        <v>5.666666666666667</v>
      </c>
      <c r="G82" s="8">
        <v>4</v>
      </c>
      <c r="H82" s="2">
        <v>4</v>
      </c>
      <c r="I82" s="2">
        <v>3</v>
      </c>
      <c r="J82" s="8">
        <v>4</v>
      </c>
      <c r="K82" s="2">
        <v>22</v>
      </c>
      <c r="L82" s="2">
        <v>19</v>
      </c>
      <c r="M82" s="7" t="s">
        <v>30</v>
      </c>
      <c r="N82" s="17">
        <f>AVERAGE(N79:N81)</f>
        <v>27.333333333333332</v>
      </c>
      <c r="O82" s="17">
        <f>AVERAGE(O79:O81)</f>
        <v>22.333333333333332</v>
      </c>
      <c r="P82" s="8">
        <v>4</v>
      </c>
      <c r="Q82" s="2">
        <v>24</v>
      </c>
      <c r="R82" s="2">
        <v>20</v>
      </c>
      <c r="S82" s="8">
        <v>4</v>
      </c>
      <c r="T82" s="2">
        <v>14</v>
      </c>
      <c r="U82" s="2">
        <v>9</v>
      </c>
      <c r="V82" s="7" t="s">
        <v>30</v>
      </c>
      <c r="W82" s="18">
        <f>AVERAGE(W79:W81)</f>
        <v>5.333333333333333</v>
      </c>
      <c r="X82" s="18">
        <f>AVERAGE(X79:X81)</f>
        <v>3.6666666666666665</v>
      </c>
      <c r="Y82" s="8">
        <v>4</v>
      </c>
      <c r="Z82" s="2">
        <v>5</v>
      </c>
      <c r="AA82" s="2">
        <v>2</v>
      </c>
      <c r="AB82" s="3">
        <v>4</v>
      </c>
      <c r="AC82" s="2">
        <v>7</v>
      </c>
      <c r="AD82" s="2">
        <v>3</v>
      </c>
    </row>
    <row r="83" spans="1:30">
      <c r="A83" s="8">
        <v>5</v>
      </c>
      <c r="B83" s="2">
        <v>2</v>
      </c>
      <c r="C83" s="2">
        <v>2</v>
      </c>
      <c r="D83" s="57" t="s">
        <v>41</v>
      </c>
      <c r="E83" s="57"/>
      <c r="F83" s="17">
        <f>F82/E82*100</f>
        <v>73.913043478260875</v>
      </c>
      <c r="G83" s="7" t="s">
        <v>30</v>
      </c>
      <c r="H83" s="7">
        <f>AVERAGE(H79:H82)</f>
        <v>4.5</v>
      </c>
      <c r="I83" s="7">
        <f>AVERAGE(I79:I82)</f>
        <v>3.25</v>
      </c>
      <c r="J83" s="7" t="s">
        <v>30</v>
      </c>
      <c r="K83" s="7">
        <f>AVERAGE(K79:K82)</f>
        <v>24</v>
      </c>
      <c r="L83" s="7">
        <f>AVERAGE(L79:L82)</f>
        <v>20</v>
      </c>
      <c r="M83" s="57" t="s">
        <v>41</v>
      </c>
      <c r="N83" s="57"/>
      <c r="O83" s="17">
        <f>O82/N82*100</f>
        <v>81.707317073170728</v>
      </c>
      <c r="P83" s="8">
        <v>5</v>
      </c>
      <c r="Q83" s="2">
        <v>20</v>
      </c>
      <c r="R83" s="2">
        <v>15</v>
      </c>
      <c r="S83" s="7" t="s">
        <v>30</v>
      </c>
      <c r="T83" s="7">
        <f>AVERAGE(T79:T82)</f>
        <v>11</v>
      </c>
      <c r="U83" s="7">
        <f>AVERAGE(U79:U82)</f>
        <v>6.75</v>
      </c>
      <c r="V83" s="57" t="s">
        <v>41</v>
      </c>
      <c r="W83" s="57"/>
      <c r="X83" s="17">
        <f>X82/W82*100</f>
        <v>68.75</v>
      </c>
      <c r="Y83" s="7" t="s">
        <v>30</v>
      </c>
      <c r="Z83" s="7">
        <f>AVERAGE(Z79:Z82)</f>
        <v>12.5</v>
      </c>
      <c r="AA83" s="7">
        <f>AVERAGE(AA79:AA82)</f>
        <v>8</v>
      </c>
      <c r="AB83" s="7" t="s">
        <v>43</v>
      </c>
      <c r="AC83" s="7">
        <f>AVERAGE(AC79:AC82)</f>
        <v>4</v>
      </c>
      <c r="AD83" s="7">
        <f>AVERAGE(AD79:AD82)</f>
        <v>2.25</v>
      </c>
    </row>
    <row r="84" spans="1:30">
      <c r="A84" s="7" t="s">
        <v>30</v>
      </c>
      <c r="B84" s="18">
        <f>AVERAGE(B79:B83)</f>
        <v>6</v>
      </c>
      <c r="C84" s="18">
        <f>AVERAGE(C79:C83)</f>
        <v>4.4000000000000004</v>
      </c>
      <c r="D84" s="18"/>
      <c r="E84" s="18"/>
      <c r="F84" s="7"/>
      <c r="G84" s="57" t="s">
        <v>41</v>
      </c>
      <c r="H84" s="57"/>
      <c r="I84" s="17">
        <f>I83/H83*100</f>
        <v>72.222222222222214</v>
      </c>
      <c r="J84" s="57" t="s">
        <v>41</v>
      </c>
      <c r="K84" s="57"/>
      <c r="L84" s="17">
        <f>L83/K83*100</f>
        <v>83.333333333333343</v>
      </c>
      <c r="M84" s="7"/>
      <c r="N84" s="7"/>
      <c r="O84" s="7"/>
      <c r="P84" s="8">
        <v>6</v>
      </c>
      <c r="Q84" s="2">
        <v>18</v>
      </c>
      <c r="R84" s="2">
        <v>15</v>
      </c>
      <c r="S84" s="57" t="s">
        <v>41</v>
      </c>
      <c r="T84" s="57"/>
      <c r="U84" s="17">
        <f>U83/T83*100</f>
        <v>61.363636363636367</v>
      </c>
      <c r="V84" s="7"/>
      <c r="W84" s="7"/>
      <c r="X84" s="7"/>
      <c r="Y84" s="57" t="s">
        <v>41</v>
      </c>
      <c r="Z84" s="57"/>
      <c r="AA84" s="17">
        <f>AA83/Z83*100</f>
        <v>64</v>
      </c>
      <c r="AB84" s="57" t="s">
        <v>41</v>
      </c>
      <c r="AC84" s="57"/>
      <c r="AD84" s="17">
        <f>AD83/AC83*100</f>
        <v>56.25</v>
      </c>
    </row>
    <row r="85" spans="1:30">
      <c r="A85" s="57" t="s">
        <v>41</v>
      </c>
      <c r="B85" s="57"/>
      <c r="C85" s="17">
        <f>C84/B84*100</f>
        <v>73.333333333333343</v>
      </c>
      <c r="D85" s="18"/>
      <c r="E85" s="18"/>
      <c r="F85" s="7"/>
      <c r="G85" s="7"/>
      <c r="H85" s="7"/>
      <c r="I85" s="7"/>
      <c r="J85" s="7"/>
      <c r="K85" s="7"/>
      <c r="L85" s="7"/>
      <c r="M85" s="7"/>
      <c r="N85" s="7"/>
      <c r="O85" s="7"/>
      <c r="P85" s="7" t="s">
        <v>30</v>
      </c>
      <c r="Q85" s="17">
        <f>AVERAGE(Q79:Q84)</f>
        <v>26.666666666666668</v>
      </c>
      <c r="R85" s="17">
        <f>AVERAGE(R79:R84)</f>
        <v>21.5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6" spans="1:30">
      <c r="A86" s="16"/>
      <c r="B86" s="18"/>
      <c r="C86" s="18"/>
      <c r="D86" s="18"/>
      <c r="E86" s="18"/>
      <c r="F86" s="7"/>
      <c r="G86" s="7"/>
      <c r="H86" s="7"/>
      <c r="I86" s="7"/>
      <c r="J86" s="7"/>
      <c r="K86" s="7"/>
      <c r="L86" s="7"/>
      <c r="M86" s="7"/>
      <c r="N86" s="7"/>
      <c r="O86" s="7"/>
      <c r="P86" s="57" t="s">
        <v>41</v>
      </c>
      <c r="Q86" s="57"/>
      <c r="R86" s="17">
        <f>R85/Q85*100</f>
        <v>80.624999999999986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</row>
  </sheetData>
  <mergeCells count="106">
    <mergeCell ref="P86:Q86"/>
    <mergeCell ref="G84:H84"/>
    <mergeCell ref="J84:K84"/>
    <mergeCell ref="S84:T84"/>
    <mergeCell ref="Y84:Z84"/>
    <mergeCell ref="AB84:AC84"/>
    <mergeCell ref="A85:B85"/>
    <mergeCell ref="S77:U77"/>
    <mergeCell ref="V77:X77"/>
    <mergeCell ref="Y77:AA77"/>
    <mergeCell ref="AB77:AD77"/>
    <mergeCell ref="D83:E83"/>
    <mergeCell ref="M83:N83"/>
    <mergeCell ref="V83:W83"/>
    <mergeCell ref="A76:I76"/>
    <mergeCell ref="J76:R76"/>
    <mergeCell ref="S76:AD76"/>
    <mergeCell ref="A77:C77"/>
    <mergeCell ref="D77:F77"/>
    <mergeCell ref="G77:I77"/>
    <mergeCell ref="J77:L77"/>
    <mergeCell ref="M77:O77"/>
    <mergeCell ref="P77:R77"/>
    <mergeCell ref="A74:B74"/>
    <mergeCell ref="D74:E74"/>
    <mergeCell ref="G74:H74"/>
    <mergeCell ref="J74:K74"/>
    <mergeCell ref="M74:N74"/>
    <mergeCell ref="P74:Q74"/>
    <mergeCell ref="S74:T74"/>
    <mergeCell ref="V74:W74"/>
    <mergeCell ref="Y74:Z74"/>
    <mergeCell ref="A66:I66"/>
    <mergeCell ref="J66:R66"/>
    <mergeCell ref="S66:AA66"/>
    <mergeCell ref="A67:C67"/>
    <mergeCell ref="D67:F67"/>
    <mergeCell ref="G67:I67"/>
    <mergeCell ref="J67:L67"/>
    <mergeCell ref="M67:O67"/>
    <mergeCell ref="P67:R67"/>
    <mergeCell ref="S67:U67"/>
    <mergeCell ref="V67:X67"/>
    <mergeCell ref="Y67:AA67"/>
    <mergeCell ref="B55:G55"/>
    <mergeCell ref="H55:M55"/>
    <mergeCell ref="N55:S55"/>
    <mergeCell ref="B58:G58"/>
    <mergeCell ref="H58:M58"/>
    <mergeCell ref="N58:S58"/>
    <mergeCell ref="B40:G40"/>
    <mergeCell ref="H40:M40"/>
    <mergeCell ref="N40:S40"/>
    <mergeCell ref="B43:G43"/>
    <mergeCell ref="H43:M43"/>
    <mergeCell ref="N43:S43"/>
    <mergeCell ref="B46:G46"/>
    <mergeCell ref="H46:M46"/>
    <mergeCell ref="N46:S46"/>
    <mergeCell ref="B52:G52"/>
    <mergeCell ref="H52:M52"/>
    <mergeCell ref="N52:S52"/>
    <mergeCell ref="C11:C13"/>
    <mergeCell ref="E11:E13"/>
    <mergeCell ref="G11:G13"/>
    <mergeCell ref="H11:H13"/>
    <mergeCell ref="I11:I13"/>
    <mergeCell ref="G23:H23"/>
    <mergeCell ref="J17:J19"/>
    <mergeCell ref="A20:A22"/>
    <mergeCell ref="C20:C22"/>
    <mergeCell ref="E20:E22"/>
    <mergeCell ref="G20:G22"/>
    <mergeCell ref="H20:H22"/>
    <mergeCell ref="I20:I22"/>
    <mergeCell ref="J20:J22"/>
    <mergeCell ref="A17:A19"/>
    <mergeCell ref="C17:C19"/>
    <mergeCell ref="E17:E19"/>
    <mergeCell ref="G17:G19"/>
    <mergeCell ref="H17:H19"/>
    <mergeCell ref="I17:I19"/>
    <mergeCell ref="D36:E36"/>
    <mergeCell ref="J5:J7"/>
    <mergeCell ref="A8:A10"/>
    <mergeCell ref="C8:C10"/>
    <mergeCell ref="E8:E10"/>
    <mergeCell ref="G8:G10"/>
    <mergeCell ref="H8:H10"/>
    <mergeCell ref="I8:I10"/>
    <mergeCell ref="J8:J10"/>
    <mergeCell ref="A5:A7"/>
    <mergeCell ref="C5:C7"/>
    <mergeCell ref="E5:E7"/>
    <mergeCell ref="G5:G7"/>
    <mergeCell ref="H5:H7"/>
    <mergeCell ref="I5:I7"/>
    <mergeCell ref="J11:J13"/>
    <mergeCell ref="A14:A16"/>
    <mergeCell ref="C14:C16"/>
    <mergeCell ref="E14:E16"/>
    <mergeCell ref="G14:G16"/>
    <mergeCell ref="H14:H16"/>
    <mergeCell ref="I14:I16"/>
    <mergeCell ref="J14:J16"/>
    <mergeCell ref="A11:A1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88EB-C267-DF4B-8251-2000530CD0FC}">
  <dimension ref="A1:X77"/>
  <sheetViews>
    <sheetView workbookViewId="0">
      <selection activeCell="R26" sqref="R26"/>
    </sheetView>
  </sheetViews>
  <sheetFormatPr baseColWidth="10" defaultColWidth="11" defaultRowHeight="16"/>
  <cols>
    <col min="1" max="1" width="15.6640625" style="25" customWidth="1"/>
    <col min="2" max="2" width="11" style="20"/>
    <col min="3" max="3" width="15.83203125" style="20" customWidth="1"/>
    <col min="4" max="5" width="11" style="20"/>
    <col min="6" max="6" width="13.33203125" style="20" customWidth="1"/>
    <col min="7" max="8" width="11" style="20"/>
    <col min="9" max="9" width="14.1640625" style="20" customWidth="1"/>
    <col min="10" max="16384" width="11" style="20"/>
  </cols>
  <sheetData>
    <row r="1" spans="1:13">
      <c r="A1" s="19" t="s">
        <v>44</v>
      </c>
    </row>
    <row r="2" spans="1:13">
      <c r="A2" s="19" t="s">
        <v>18</v>
      </c>
    </row>
    <row r="3" spans="1:13">
      <c r="A3" s="21" t="s">
        <v>19</v>
      </c>
      <c r="B3" s="60" t="s">
        <v>45</v>
      </c>
      <c r="C3" s="60"/>
      <c r="D3" s="60"/>
      <c r="E3" s="60"/>
      <c r="F3" s="60"/>
      <c r="G3" s="60"/>
      <c r="H3" s="60" t="s">
        <v>46</v>
      </c>
      <c r="I3" s="60"/>
      <c r="J3" s="60"/>
      <c r="K3" s="60"/>
      <c r="L3" s="60"/>
      <c r="M3" s="60"/>
    </row>
    <row r="4" spans="1:13">
      <c r="A4" s="21" t="s">
        <v>23</v>
      </c>
      <c r="B4" s="9">
        <v>0.252639</v>
      </c>
      <c r="C4" s="9">
        <v>0.28164400000000001</v>
      </c>
      <c r="D4" s="9">
        <v>0.55335000000000001</v>
      </c>
      <c r="E4" s="9">
        <v>0.28164400000000001</v>
      </c>
      <c r="F4" s="9">
        <v>0.48023100000000002</v>
      </c>
      <c r="G4" s="9">
        <v>0.28164400000000001</v>
      </c>
      <c r="H4" s="9">
        <v>0.357437</v>
      </c>
      <c r="I4" s="9">
        <v>0.22397500000000001</v>
      </c>
      <c r="J4" s="9">
        <v>0.357437</v>
      </c>
      <c r="K4" s="9">
        <v>0.42038799999999998</v>
      </c>
      <c r="L4" s="9">
        <v>0.37709399999999998</v>
      </c>
      <c r="M4" s="9">
        <v>0.36274400000000001</v>
      </c>
    </row>
    <row r="5" spans="1:13">
      <c r="A5" s="21" t="s">
        <v>24</v>
      </c>
      <c r="B5" s="9">
        <v>0.28164400000000001</v>
      </c>
      <c r="C5" s="9">
        <v>0.24831300000000001</v>
      </c>
      <c r="D5" s="9">
        <v>0.42038799999999998</v>
      </c>
      <c r="E5" s="9">
        <v>0.22026699999999999</v>
      </c>
      <c r="F5" s="9">
        <v>0.252639</v>
      </c>
      <c r="G5" s="9">
        <v>0.28661599999999998</v>
      </c>
      <c r="H5" s="9">
        <v>0.357437</v>
      </c>
      <c r="I5" s="9">
        <v>0.14363200000000001</v>
      </c>
      <c r="J5" s="9">
        <v>0.22026699999999999</v>
      </c>
      <c r="K5" s="9">
        <v>0.252639</v>
      </c>
      <c r="L5" s="9">
        <v>0.357437</v>
      </c>
      <c r="M5" s="9">
        <v>0.22397500000000001</v>
      </c>
    </row>
    <row r="6" spans="1:13" s="22" customFormat="1">
      <c r="A6" s="21" t="s">
        <v>26</v>
      </c>
      <c r="B6" s="60" t="s">
        <v>45</v>
      </c>
      <c r="C6" s="60"/>
      <c r="D6" s="60"/>
      <c r="E6" s="60"/>
      <c r="F6" s="60"/>
      <c r="G6" s="60"/>
      <c r="H6" s="60" t="s">
        <v>46</v>
      </c>
      <c r="I6" s="60"/>
      <c r="J6" s="60"/>
      <c r="K6" s="60"/>
      <c r="L6" s="60"/>
      <c r="M6" s="60"/>
    </row>
    <row r="7" spans="1:13" s="22" customFormat="1">
      <c r="A7" s="21" t="s">
        <v>27</v>
      </c>
      <c r="B7" s="10">
        <v>6.3</v>
      </c>
      <c r="C7" s="10">
        <v>4.0999999999999996</v>
      </c>
      <c r="D7" s="10">
        <v>8</v>
      </c>
      <c r="E7" s="10">
        <v>4</v>
      </c>
      <c r="F7" s="10">
        <v>3.9</v>
      </c>
      <c r="G7" s="10">
        <v>5.2</v>
      </c>
      <c r="H7" s="10">
        <v>4.0999999999999996</v>
      </c>
      <c r="I7" s="10">
        <v>5.9</v>
      </c>
      <c r="J7" s="10">
        <v>7.1</v>
      </c>
      <c r="K7" s="10">
        <v>7.8</v>
      </c>
      <c r="L7" s="10">
        <v>7.1</v>
      </c>
      <c r="M7" s="10">
        <v>6.5</v>
      </c>
    </row>
    <row r="8" spans="1:13" s="22" customFormat="1">
      <c r="A8" s="21" t="s">
        <v>28</v>
      </c>
      <c r="B8" s="10">
        <v>4.3</v>
      </c>
      <c r="C8" s="10">
        <v>3.9</v>
      </c>
      <c r="D8" s="10">
        <v>6.8</v>
      </c>
      <c r="E8" s="10">
        <v>6.2</v>
      </c>
      <c r="F8" s="10">
        <v>3.3</v>
      </c>
      <c r="G8" s="10">
        <v>4.2</v>
      </c>
      <c r="H8" s="10">
        <v>4</v>
      </c>
      <c r="I8" s="10">
        <v>5.6</v>
      </c>
      <c r="J8" s="10">
        <v>7</v>
      </c>
      <c r="K8" s="10">
        <v>6.9</v>
      </c>
      <c r="L8" s="10">
        <v>5.0999999999999996</v>
      </c>
      <c r="M8" s="10">
        <v>5.9</v>
      </c>
    </row>
    <row r="9" spans="1:13" s="22" customFormat="1">
      <c r="A9" s="21" t="s">
        <v>29</v>
      </c>
      <c r="B9" s="10">
        <v>3.8</v>
      </c>
      <c r="C9" s="10">
        <v>6.4</v>
      </c>
      <c r="D9" s="10">
        <v>5.2</v>
      </c>
      <c r="E9" s="10">
        <v>5.0999999999999996</v>
      </c>
      <c r="F9" s="10">
        <v>4.3</v>
      </c>
      <c r="G9" s="10">
        <v>6.2</v>
      </c>
      <c r="H9" s="10">
        <v>3.2</v>
      </c>
      <c r="I9" s="10">
        <v>4.8</v>
      </c>
      <c r="J9" s="10">
        <v>5.7</v>
      </c>
      <c r="K9" s="10">
        <v>5.2</v>
      </c>
      <c r="L9" s="10">
        <v>4.4000000000000004</v>
      </c>
      <c r="M9" s="10">
        <v>4.0999999999999996</v>
      </c>
    </row>
    <row r="10" spans="1:13" s="22" customFormat="1">
      <c r="A10" s="21" t="s">
        <v>30</v>
      </c>
      <c r="B10" s="10">
        <v>4.8</v>
      </c>
      <c r="C10" s="10">
        <v>4.8</v>
      </c>
      <c r="D10" s="10">
        <v>6.67</v>
      </c>
      <c r="E10" s="10">
        <v>5.0999999999999996</v>
      </c>
      <c r="F10" s="10">
        <v>3.83</v>
      </c>
      <c r="G10" s="10">
        <v>5.2</v>
      </c>
      <c r="H10" s="10">
        <v>3.77</v>
      </c>
      <c r="I10" s="10">
        <v>5.43</v>
      </c>
      <c r="J10" s="10">
        <v>6.6</v>
      </c>
      <c r="K10" s="10">
        <v>6.63</v>
      </c>
      <c r="L10" s="10">
        <v>5.53</v>
      </c>
      <c r="M10" s="10">
        <v>5.5</v>
      </c>
    </row>
    <row r="11" spans="1:13">
      <c r="A11" s="19" t="s">
        <v>31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>
      <c r="A12" s="21" t="s">
        <v>19</v>
      </c>
      <c r="B12" s="60" t="s">
        <v>45</v>
      </c>
      <c r="C12" s="60"/>
      <c r="D12" s="60"/>
      <c r="E12" s="60"/>
      <c r="F12" s="60"/>
      <c r="G12" s="60"/>
      <c r="H12" s="60" t="s">
        <v>46</v>
      </c>
      <c r="I12" s="60"/>
      <c r="J12" s="60"/>
      <c r="K12" s="60"/>
      <c r="L12" s="60"/>
      <c r="M12" s="60"/>
    </row>
    <row r="13" spans="1:13">
      <c r="A13" s="21" t="s">
        <v>23</v>
      </c>
      <c r="B13" s="9">
        <v>0.3740675</v>
      </c>
      <c r="C13" s="9">
        <v>0.43903589999999998</v>
      </c>
      <c r="D13" s="9">
        <v>0.1586719</v>
      </c>
      <c r="E13" s="9">
        <v>0.77740480000000001</v>
      </c>
      <c r="F13" s="9">
        <v>0.35550850000000001</v>
      </c>
      <c r="G13" s="9">
        <v>0.43903589999999998</v>
      </c>
      <c r="H13" s="9">
        <v>0.3740675</v>
      </c>
      <c r="I13" s="9">
        <v>0.42174509999999998</v>
      </c>
      <c r="J13" s="9">
        <v>0.44972810000000002</v>
      </c>
      <c r="K13" s="9">
        <v>0.70355809999999996</v>
      </c>
      <c r="L13" s="9">
        <v>0.27227010000000001</v>
      </c>
      <c r="M13" s="9">
        <v>0.44972810000000002</v>
      </c>
    </row>
    <row r="14" spans="1:13">
      <c r="A14" s="21" t="s">
        <v>24</v>
      </c>
      <c r="B14" s="9">
        <v>0.27227010000000001</v>
      </c>
      <c r="C14" s="9">
        <v>0.42174509999999998</v>
      </c>
      <c r="D14" s="9">
        <v>0.44972810000000002</v>
      </c>
      <c r="E14" s="9">
        <v>0.47829959999999999</v>
      </c>
      <c r="F14" s="9">
        <v>0.44972810000000002</v>
      </c>
      <c r="G14" s="9">
        <v>0.42174509999999998</v>
      </c>
      <c r="H14" s="9">
        <v>0.44972810000000002</v>
      </c>
      <c r="I14" s="9">
        <v>0.1586719</v>
      </c>
      <c r="J14" s="9">
        <v>0.35257379999999999</v>
      </c>
      <c r="K14" s="9">
        <v>0.35550850000000001</v>
      </c>
      <c r="L14" s="9">
        <v>0.44972810000000002</v>
      </c>
      <c r="M14" s="9">
        <v>0.44972810000000002</v>
      </c>
    </row>
    <row r="15" spans="1:13" s="22" customFormat="1">
      <c r="A15" s="21" t="s">
        <v>32</v>
      </c>
      <c r="B15" s="60" t="s">
        <v>45</v>
      </c>
      <c r="C15" s="60"/>
      <c r="D15" s="60"/>
      <c r="E15" s="60"/>
      <c r="F15" s="60"/>
      <c r="G15" s="60"/>
      <c r="H15" s="60" t="s">
        <v>47</v>
      </c>
      <c r="I15" s="60"/>
      <c r="J15" s="60"/>
      <c r="K15" s="60"/>
      <c r="L15" s="60"/>
      <c r="M15" s="60"/>
    </row>
    <row r="16" spans="1:13" s="22" customFormat="1">
      <c r="A16" s="21" t="s">
        <v>27</v>
      </c>
      <c r="B16" s="10">
        <v>12.9</v>
      </c>
      <c r="C16" s="10">
        <v>5</v>
      </c>
      <c r="D16" s="10">
        <v>13.1</v>
      </c>
      <c r="E16" s="10">
        <v>11.9</v>
      </c>
      <c r="F16" s="10">
        <v>8.6999999999999993</v>
      </c>
      <c r="G16" s="10">
        <v>10.1</v>
      </c>
      <c r="H16" s="10">
        <v>7.9</v>
      </c>
      <c r="I16" s="10">
        <v>6.3</v>
      </c>
      <c r="J16" s="10">
        <v>8.3000000000000007</v>
      </c>
      <c r="K16" s="10">
        <v>4.9000000000000004</v>
      </c>
      <c r="L16" s="10">
        <v>6.4</v>
      </c>
      <c r="M16" s="10">
        <v>7.7</v>
      </c>
    </row>
    <row r="17" spans="1:24" s="22" customFormat="1">
      <c r="A17" s="21" t="s">
        <v>28</v>
      </c>
      <c r="B17" s="10">
        <v>8.4</v>
      </c>
      <c r="C17" s="10">
        <v>4.9000000000000004</v>
      </c>
      <c r="D17" s="10">
        <v>10.7</v>
      </c>
      <c r="E17" s="10">
        <v>5.4</v>
      </c>
      <c r="F17" s="10">
        <v>4.7</v>
      </c>
      <c r="G17" s="10">
        <v>8.4</v>
      </c>
      <c r="H17" s="10">
        <v>6.2</v>
      </c>
      <c r="I17" s="10">
        <v>9.1999999999999993</v>
      </c>
      <c r="J17" s="10">
        <v>13.1</v>
      </c>
      <c r="K17" s="10">
        <v>6.8</v>
      </c>
      <c r="L17" s="10">
        <v>6.4</v>
      </c>
      <c r="M17" s="10">
        <v>6.8</v>
      </c>
    </row>
    <row r="18" spans="1:24" s="22" customFormat="1">
      <c r="A18" s="21" t="s">
        <v>29</v>
      </c>
      <c r="B18" s="10">
        <v>8.1</v>
      </c>
      <c r="C18" s="10">
        <v>4.9000000000000004</v>
      </c>
      <c r="D18" s="10">
        <v>7.3</v>
      </c>
      <c r="E18" s="10">
        <v>6.2</v>
      </c>
      <c r="F18" s="10">
        <v>6.5</v>
      </c>
      <c r="G18" s="10">
        <v>7</v>
      </c>
      <c r="H18" s="10">
        <v>5.8</v>
      </c>
      <c r="I18" s="10">
        <v>7.1</v>
      </c>
      <c r="J18" s="10">
        <v>7.2</v>
      </c>
      <c r="K18" s="10">
        <v>6.3</v>
      </c>
      <c r="L18" s="10">
        <v>6.1</v>
      </c>
      <c r="M18" s="10">
        <v>5</v>
      </c>
    </row>
    <row r="19" spans="1:24" s="22" customFormat="1">
      <c r="A19" s="21" t="s">
        <v>30</v>
      </c>
      <c r="B19" s="10">
        <v>9.8000000000000007</v>
      </c>
      <c r="C19" s="10">
        <v>4.93</v>
      </c>
      <c r="D19" s="10">
        <v>10.37</v>
      </c>
      <c r="E19" s="10">
        <v>7.83</v>
      </c>
      <c r="F19" s="10">
        <v>6.63</v>
      </c>
      <c r="G19" s="10">
        <v>8.5</v>
      </c>
      <c r="H19" s="10">
        <v>6.63</v>
      </c>
      <c r="I19" s="10">
        <v>7.53</v>
      </c>
      <c r="J19" s="10">
        <v>9.5299999999999994</v>
      </c>
      <c r="K19" s="10">
        <v>6</v>
      </c>
      <c r="L19" s="10">
        <v>6.3</v>
      </c>
      <c r="M19" s="10">
        <v>6.5</v>
      </c>
    </row>
    <row r="21" spans="1:24">
      <c r="A21" s="23" t="s">
        <v>48</v>
      </c>
      <c r="B21"/>
      <c r="C21"/>
      <c r="D21"/>
      <c r="E21"/>
      <c r="F21"/>
      <c r="G21"/>
      <c r="H21"/>
      <c r="I21"/>
      <c r="J21"/>
      <c r="K21"/>
      <c r="L21"/>
      <c r="M21"/>
    </row>
    <row r="22" spans="1:24">
      <c r="A22" s="8"/>
      <c r="B22" s="53" t="s">
        <v>45</v>
      </c>
      <c r="C22" s="53"/>
      <c r="D22" s="53"/>
      <c r="E22" s="53"/>
      <c r="F22" s="53"/>
      <c r="G22" s="53"/>
      <c r="H22" s="53" t="s">
        <v>46</v>
      </c>
      <c r="I22" s="53"/>
      <c r="J22" s="53"/>
      <c r="K22" s="53"/>
      <c r="L22" s="53"/>
      <c r="M22" s="53"/>
    </row>
    <row r="23" spans="1:24">
      <c r="A23" s="24" t="s">
        <v>49</v>
      </c>
      <c r="B23" s="10">
        <v>0.98</v>
      </c>
      <c r="C23" s="10">
        <v>0.51</v>
      </c>
      <c r="D23" s="10">
        <v>0.98</v>
      </c>
      <c r="E23" s="10">
        <v>0.65</v>
      </c>
      <c r="F23" s="10">
        <v>0.4</v>
      </c>
      <c r="G23" s="10">
        <v>0.75</v>
      </c>
      <c r="H23" s="10">
        <v>0.65</v>
      </c>
      <c r="I23" s="10">
        <v>0.98</v>
      </c>
      <c r="J23" s="10">
        <v>0.59</v>
      </c>
      <c r="K23" s="10">
        <v>0.65</v>
      </c>
      <c r="L23" s="10">
        <v>0.59</v>
      </c>
      <c r="M23" s="10">
        <v>0.32</v>
      </c>
    </row>
    <row r="24" spans="1:24">
      <c r="A24" s="24" t="s">
        <v>50</v>
      </c>
      <c r="B24" s="10">
        <v>0.04</v>
      </c>
      <c r="C24" s="10">
        <v>0.02</v>
      </c>
      <c r="D24" s="10">
        <v>7.0000000000000007E-2</v>
      </c>
      <c r="E24" s="10">
        <v>7.0000000000000007E-2</v>
      </c>
      <c r="F24" s="10">
        <v>0.02</v>
      </c>
      <c r="G24" s="10">
        <v>0.02</v>
      </c>
      <c r="H24" s="10">
        <v>7.0000000000000007E-2</v>
      </c>
      <c r="I24" s="10">
        <v>0.04</v>
      </c>
      <c r="J24" s="10">
        <v>0.03</v>
      </c>
      <c r="K24" s="10">
        <v>0.03</v>
      </c>
      <c r="L24" s="10">
        <v>0.04</v>
      </c>
      <c r="M24" s="10">
        <v>0.02</v>
      </c>
    </row>
    <row r="25" spans="1:24">
      <c r="A25" s="24" t="s">
        <v>51</v>
      </c>
      <c r="B25" s="10">
        <v>0.04</v>
      </c>
      <c r="C25" s="10">
        <v>0.03</v>
      </c>
      <c r="D25" s="10">
        <v>0.02</v>
      </c>
      <c r="E25" s="10">
        <v>0.03</v>
      </c>
      <c r="F25" s="10">
        <v>0.03</v>
      </c>
      <c r="G25" s="10">
        <v>0.02</v>
      </c>
      <c r="H25" s="10">
        <v>0.4</v>
      </c>
      <c r="I25" s="10">
        <v>0.36</v>
      </c>
      <c r="J25" s="10">
        <v>0.51</v>
      </c>
      <c r="K25" s="10">
        <v>0.4</v>
      </c>
      <c r="L25" s="10">
        <v>0.28999999999999998</v>
      </c>
      <c r="M25" s="10">
        <v>0.36</v>
      </c>
    </row>
    <row r="26" spans="1:24">
      <c r="A26" s="24" t="s">
        <v>52</v>
      </c>
      <c r="B26" s="10">
        <v>0.04</v>
      </c>
      <c r="C26" s="10">
        <v>0.02</v>
      </c>
      <c r="D26" s="10">
        <v>0.06</v>
      </c>
      <c r="E26" s="10">
        <v>0.03</v>
      </c>
      <c r="F26" s="10">
        <v>0.06</v>
      </c>
      <c r="G26" s="10">
        <v>0.02</v>
      </c>
      <c r="H26" s="10">
        <v>0.75</v>
      </c>
      <c r="I26" s="10">
        <v>0.75</v>
      </c>
      <c r="J26" s="10">
        <v>0.75</v>
      </c>
      <c r="K26" s="10">
        <v>0.17</v>
      </c>
      <c r="L26" s="10">
        <v>0.19</v>
      </c>
      <c r="M26" s="10">
        <v>0.65</v>
      </c>
    </row>
    <row r="27" spans="1:24">
      <c r="A27" s="24" t="s">
        <v>53</v>
      </c>
      <c r="B27" s="10">
        <v>0.02</v>
      </c>
      <c r="C27" s="10">
        <v>0.04</v>
      </c>
      <c r="D27" s="10">
        <v>0.03</v>
      </c>
      <c r="E27" s="10">
        <v>0.06</v>
      </c>
      <c r="F27" s="10">
        <v>0.05</v>
      </c>
      <c r="G27" s="10">
        <v>0.02</v>
      </c>
      <c r="H27" s="10">
        <v>0.98</v>
      </c>
      <c r="I27" s="10">
        <v>0.51</v>
      </c>
      <c r="J27" s="10">
        <v>0.44</v>
      </c>
      <c r="K27" s="10">
        <v>0.23</v>
      </c>
      <c r="L27" s="10">
        <v>0.75</v>
      </c>
      <c r="M27" s="10">
        <v>0.98</v>
      </c>
    </row>
    <row r="28" spans="1:24">
      <c r="A28" s="24" t="s">
        <v>54</v>
      </c>
      <c r="B28" s="10">
        <v>0.05</v>
      </c>
      <c r="C28" s="10">
        <v>0.03</v>
      </c>
      <c r="D28" s="10">
        <v>0.02</v>
      </c>
      <c r="E28" s="10">
        <v>0.02</v>
      </c>
      <c r="F28" s="10">
        <v>0.03</v>
      </c>
      <c r="G28" s="10">
        <v>0.03</v>
      </c>
      <c r="H28" s="10">
        <v>0.23</v>
      </c>
      <c r="I28" s="10">
        <v>0.51</v>
      </c>
      <c r="J28" s="10">
        <v>0.4</v>
      </c>
      <c r="K28" s="10">
        <v>0.98</v>
      </c>
      <c r="L28" s="10">
        <v>0.28999999999999998</v>
      </c>
      <c r="M28" s="10">
        <v>0.59</v>
      </c>
      <c r="S28" s="25"/>
      <c r="T28" s="26"/>
      <c r="U28" s="26"/>
      <c r="V28" s="25"/>
      <c r="W28" s="26"/>
      <c r="X28" s="26"/>
    </row>
    <row r="29" spans="1:24">
      <c r="A29" s="24" t="s">
        <v>55</v>
      </c>
      <c r="B29" s="10">
        <v>0.02</v>
      </c>
      <c r="C29" s="10">
        <v>0.02</v>
      </c>
      <c r="D29" s="10">
        <v>0.03</v>
      </c>
      <c r="E29" s="10">
        <v>0.02</v>
      </c>
      <c r="F29" s="10">
        <v>0.02</v>
      </c>
      <c r="G29" s="10">
        <v>0.03</v>
      </c>
      <c r="H29" s="10">
        <v>0.23</v>
      </c>
      <c r="I29" s="10">
        <v>0.19</v>
      </c>
      <c r="J29" s="10">
        <v>0.09</v>
      </c>
      <c r="K29" s="10">
        <v>0.08</v>
      </c>
      <c r="L29" s="10">
        <v>0.11</v>
      </c>
      <c r="M29" s="10">
        <v>0.12</v>
      </c>
      <c r="S29" s="25"/>
      <c r="T29" s="26"/>
      <c r="U29" s="26"/>
      <c r="V29" s="25"/>
      <c r="W29" s="26"/>
      <c r="X29" s="26"/>
    </row>
    <row r="30" spans="1:24">
      <c r="S30" s="25"/>
      <c r="T30" s="26"/>
      <c r="U30" s="26"/>
      <c r="V30" s="25"/>
      <c r="W30" s="26"/>
      <c r="X30" s="26"/>
    </row>
    <row r="31" spans="1:24">
      <c r="A31" s="19" t="s">
        <v>56</v>
      </c>
      <c r="S31" s="25"/>
      <c r="T31" s="26"/>
      <c r="U31" s="26"/>
      <c r="V31" s="25"/>
      <c r="W31" s="26"/>
      <c r="X31" s="26"/>
    </row>
    <row r="32" spans="1:24">
      <c r="A32" s="19" t="s">
        <v>18</v>
      </c>
      <c r="P32" s="25"/>
      <c r="Q32" s="26"/>
      <c r="R32" s="26"/>
      <c r="S32" s="25"/>
      <c r="T32" s="26"/>
      <c r="U32" s="26"/>
      <c r="V32" s="25"/>
      <c r="W32" s="25"/>
      <c r="X32" s="25"/>
    </row>
    <row r="33" spans="1:21">
      <c r="A33" s="21" t="s">
        <v>19</v>
      </c>
      <c r="B33" s="60" t="s">
        <v>45</v>
      </c>
      <c r="C33" s="60"/>
      <c r="D33" s="60"/>
      <c r="E33" s="60"/>
      <c r="F33" s="60"/>
      <c r="G33" s="60"/>
      <c r="H33" s="60" t="s">
        <v>57</v>
      </c>
      <c r="I33" s="60"/>
      <c r="J33" s="60"/>
      <c r="K33" s="60"/>
      <c r="L33" s="60"/>
      <c r="M33" s="60"/>
      <c r="P33" s="25"/>
      <c r="Q33" s="25"/>
      <c r="R33" s="25"/>
      <c r="S33" s="25"/>
      <c r="T33" s="25"/>
      <c r="U33" s="25"/>
    </row>
    <row r="34" spans="1:21">
      <c r="A34" s="21" t="s">
        <v>23</v>
      </c>
      <c r="B34" s="9">
        <v>0.28164400000000001</v>
      </c>
      <c r="C34" s="9">
        <v>0.28164400000000001</v>
      </c>
      <c r="D34" s="9">
        <v>0.55335000000000001</v>
      </c>
      <c r="E34" s="9">
        <v>0.28164400000000001</v>
      </c>
      <c r="F34" s="9">
        <v>0.48023100000000002</v>
      </c>
      <c r="G34" s="9">
        <v>0.28661599999999998</v>
      </c>
      <c r="H34" s="9">
        <v>0.42038799999999998</v>
      </c>
      <c r="I34" s="9">
        <v>0.37709399999999998</v>
      </c>
      <c r="J34" s="9">
        <v>0.22542400000000001</v>
      </c>
      <c r="K34" s="9">
        <v>0.252639</v>
      </c>
      <c r="L34" s="9">
        <v>0.55335000000000001</v>
      </c>
      <c r="M34" s="9">
        <v>0.3740675</v>
      </c>
      <c r="P34" s="25"/>
      <c r="Q34" s="25"/>
      <c r="R34" s="25"/>
      <c r="S34" s="61"/>
      <c r="T34" s="61"/>
      <c r="U34" s="25"/>
    </row>
    <row r="35" spans="1:21">
      <c r="A35" s="21" t="s">
        <v>24</v>
      </c>
      <c r="B35" s="9">
        <v>0.252639</v>
      </c>
      <c r="C35" s="9">
        <v>0.24831300000000001</v>
      </c>
      <c r="D35" s="9">
        <v>0.42038799999999998</v>
      </c>
      <c r="E35" s="9">
        <v>0.22026699999999999</v>
      </c>
      <c r="F35" s="9">
        <v>0.252639</v>
      </c>
      <c r="G35" s="9">
        <v>0.28164400000000001</v>
      </c>
      <c r="H35" s="9">
        <v>1.7701000000000001E-2</v>
      </c>
      <c r="I35" s="9">
        <v>3.1042E-2</v>
      </c>
      <c r="J35" s="9">
        <v>6.2733999999999998E-2</v>
      </c>
      <c r="K35" s="9">
        <v>2.5936000000000001E-2</v>
      </c>
      <c r="L35" s="9">
        <v>3.1042E-2</v>
      </c>
      <c r="M35" s="9">
        <v>2.5935819999999998E-2</v>
      </c>
    </row>
    <row r="36" spans="1:21">
      <c r="A36" s="21" t="s">
        <v>25</v>
      </c>
      <c r="B36" s="60" t="s">
        <v>45</v>
      </c>
      <c r="C36" s="60"/>
      <c r="D36" s="60"/>
      <c r="E36" s="60"/>
      <c r="F36" s="60"/>
      <c r="G36" s="60"/>
      <c r="H36" s="60" t="s">
        <v>57</v>
      </c>
      <c r="I36" s="60"/>
      <c r="J36" s="60"/>
      <c r="K36" s="60"/>
      <c r="L36" s="60"/>
      <c r="M36" s="60"/>
    </row>
    <row r="37" spans="1:21">
      <c r="A37" s="21" t="s">
        <v>23</v>
      </c>
      <c r="B37" s="10">
        <v>30</v>
      </c>
      <c r="C37" s="10">
        <v>40</v>
      </c>
      <c r="D37" s="10">
        <v>20</v>
      </c>
      <c r="E37" s="10">
        <v>30</v>
      </c>
      <c r="F37" s="10">
        <v>30</v>
      </c>
      <c r="G37" s="10">
        <v>10</v>
      </c>
      <c r="H37" s="10">
        <v>30</v>
      </c>
      <c r="I37" s="10">
        <v>40</v>
      </c>
      <c r="J37" s="10">
        <v>20</v>
      </c>
      <c r="K37" s="10">
        <v>30</v>
      </c>
      <c r="L37" s="10">
        <v>10</v>
      </c>
      <c r="M37" s="10">
        <v>40</v>
      </c>
    </row>
    <row r="38" spans="1:21">
      <c r="A38" s="21" t="s">
        <v>24</v>
      </c>
      <c r="B38" s="10">
        <v>40</v>
      </c>
      <c r="C38" s="10">
        <v>50</v>
      </c>
      <c r="D38" s="10">
        <v>30</v>
      </c>
      <c r="E38" s="10">
        <v>30</v>
      </c>
      <c r="F38" s="10">
        <v>30</v>
      </c>
      <c r="G38" s="10">
        <v>10</v>
      </c>
      <c r="H38" s="10">
        <v>60</v>
      </c>
      <c r="I38" s="10">
        <v>90</v>
      </c>
      <c r="J38" s="10">
        <v>70</v>
      </c>
      <c r="K38" s="10">
        <v>90</v>
      </c>
      <c r="L38" s="10">
        <v>60</v>
      </c>
      <c r="M38" s="10">
        <v>80</v>
      </c>
    </row>
    <row r="39" spans="1:21">
      <c r="A39" s="12" t="s">
        <v>32</v>
      </c>
      <c r="B39" s="62" t="s">
        <v>45</v>
      </c>
      <c r="C39" s="62"/>
      <c r="D39" s="62"/>
      <c r="E39" s="62"/>
      <c r="F39" s="62"/>
      <c r="G39" s="62"/>
      <c r="H39" s="62" t="s">
        <v>57</v>
      </c>
      <c r="I39" s="62"/>
      <c r="J39" s="62"/>
      <c r="K39" s="62"/>
      <c r="L39" s="62"/>
      <c r="M39" s="62"/>
    </row>
    <row r="40" spans="1:21">
      <c r="A40" s="12" t="s">
        <v>27</v>
      </c>
      <c r="B40" s="12">
        <v>6.7</v>
      </c>
      <c r="C40" s="12">
        <v>5.4</v>
      </c>
      <c r="D40" s="12">
        <v>5.7</v>
      </c>
      <c r="E40" s="12">
        <v>8.1</v>
      </c>
      <c r="F40" s="12">
        <v>8.3000000000000007</v>
      </c>
      <c r="G40" s="12">
        <v>6.6</v>
      </c>
      <c r="H40" s="12">
        <v>4.0999999999999996</v>
      </c>
      <c r="I40" s="12">
        <v>2.8</v>
      </c>
      <c r="J40" s="12">
        <v>3.2</v>
      </c>
      <c r="K40" s="12">
        <v>3.5</v>
      </c>
      <c r="L40" s="12">
        <v>2.8</v>
      </c>
      <c r="M40" s="12">
        <v>2.2000000000000002</v>
      </c>
    </row>
    <row r="41" spans="1:21">
      <c r="A41" s="12" t="s">
        <v>28</v>
      </c>
      <c r="B41" s="12">
        <v>6.4</v>
      </c>
      <c r="C41" s="12">
        <v>5.0999999999999996</v>
      </c>
      <c r="D41" s="12">
        <v>5.4</v>
      </c>
      <c r="E41" s="12">
        <v>7.3</v>
      </c>
      <c r="F41" s="12">
        <v>7.5</v>
      </c>
      <c r="G41" s="12">
        <v>5.0999999999999996</v>
      </c>
      <c r="H41" s="12">
        <v>3.1</v>
      </c>
      <c r="I41" s="12">
        <v>2</v>
      </c>
      <c r="J41" s="12">
        <v>2.5</v>
      </c>
      <c r="K41" s="12">
        <v>2.5</v>
      </c>
      <c r="L41" s="12">
        <v>2</v>
      </c>
      <c r="M41" s="12">
        <v>1.8</v>
      </c>
    </row>
    <row r="42" spans="1:21">
      <c r="A42" s="12" t="s">
        <v>29</v>
      </c>
      <c r="B42" s="12">
        <v>4.5999999999999996</v>
      </c>
      <c r="C42" s="12">
        <v>3.9</v>
      </c>
      <c r="D42" s="12">
        <v>4.5999999999999996</v>
      </c>
      <c r="E42" s="12">
        <v>5.9</v>
      </c>
      <c r="F42" s="12">
        <v>6.6</v>
      </c>
      <c r="G42" s="12">
        <v>4.5999999999999996</v>
      </c>
      <c r="H42" s="12">
        <v>2.2999999999999998</v>
      </c>
      <c r="I42" s="12">
        <v>1.9</v>
      </c>
      <c r="J42" s="12">
        <v>1.9</v>
      </c>
      <c r="K42" s="12">
        <v>2</v>
      </c>
      <c r="L42" s="12">
        <v>1.6</v>
      </c>
      <c r="M42" s="12">
        <v>1.6</v>
      </c>
    </row>
    <row r="43" spans="1:21">
      <c r="A43" s="12" t="s">
        <v>30</v>
      </c>
      <c r="B43" s="10">
        <v>5.9</v>
      </c>
      <c r="C43" s="10">
        <v>4.8</v>
      </c>
      <c r="D43" s="10">
        <v>5.57</v>
      </c>
      <c r="E43" s="10">
        <v>7.1</v>
      </c>
      <c r="F43" s="10">
        <v>7.47</v>
      </c>
      <c r="G43" s="10">
        <v>5.43</v>
      </c>
      <c r="H43" s="10">
        <v>3.17</v>
      </c>
      <c r="I43" s="10">
        <v>2.23</v>
      </c>
      <c r="J43" s="10">
        <v>2.5299999999999998</v>
      </c>
      <c r="K43" s="10">
        <v>2.67</v>
      </c>
      <c r="L43" s="10">
        <v>2.13</v>
      </c>
      <c r="M43" s="10">
        <v>1.83</v>
      </c>
    </row>
    <row r="44" spans="1:21">
      <c r="A44" s="19" t="s">
        <v>31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21">
      <c r="A45" s="21" t="s">
        <v>19</v>
      </c>
      <c r="B45" s="60" t="s">
        <v>45</v>
      </c>
      <c r="C45" s="60"/>
      <c r="D45" s="60"/>
      <c r="E45" s="60"/>
      <c r="F45" s="60"/>
      <c r="G45" s="60"/>
      <c r="H45" s="60" t="s">
        <v>57</v>
      </c>
      <c r="I45" s="60"/>
      <c r="J45" s="60"/>
      <c r="K45" s="60"/>
      <c r="L45" s="60"/>
      <c r="M45" s="60"/>
    </row>
    <row r="46" spans="1:21">
      <c r="A46" s="21" t="s">
        <v>23</v>
      </c>
      <c r="B46" s="9">
        <v>0.36</v>
      </c>
      <c r="C46" s="9">
        <v>0.35</v>
      </c>
      <c r="D46" s="9">
        <v>0.41</v>
      </c>
      <c r="E46" s="9">
        <v>0.56000000000000005</v>
      </c>
      <c r="F46" s="9">
        <v>0.55000000000000004</v>
      </c>
      <c r="G46" s="9">
        <v>0.56000000000000005</v>
      </c>
      <c r="H46" s="9">
        <v>0.27</v>
      </c>
      <c r="I46" s="9">
        <v>0.78</v>
      </c>
      <c r="J46" s="9">
        <v>0.45</v>
      </c>
      <c r="K46" s="9">
        <v>0.35</v>
      </c>
      <c r="L46" s="9">
        <v>0.33</v>
      </c>
      <c r="M46" s="9">
        <v>0.36274380000000001</v>
      </c>
    </row>
    <row r="47" spans="1:21">
      <c r="A47" s="21" t="s">
        <v>24</v>
      </c>
      <c r="B47" s="9">
        <v>0.27</v>
      </c>
      <c r="C47" s="9">
        <v>0.35</v>
      </c>
      <c r="D47" s="9">
        <v>0.48</v>
      </c>
      <c r="E47" s="9">
        <v>0.45</v>
      </c>
      <c r="F47" s="9">
        <v>0.46</v>
      </c>
      <c r="G47" s="9">
        <v>0.45</v>
      </c>
      <c r="H47" s="9">
        <v>0.02</v>
      </c>
      <c r="I47" s="9">
        <v>2.7101920000000002E-2</v>
      </c>
      <c r="J47" s="9">
        <v>0.1073866</v>
      </c>
      <c r="K47" s="9">
        <v>2.0440900000000001E-2</v>
      </c>
      <c r="L47" s="9">
        <v>4.5066099999999998E-2</v>
      </c>
      <c r="M47" s="9">
        <v>3.4962300000000002E-2</v>
      </c>
    </row>
    <row r="48" spans="1:21">
      <c r="A48" s="21" t="s">
        <v>25</v>
      </c>
      <c r="B48" s="60" t="s">
        <v>45</v>
      </c>
      <c r="C48" s="60"/>
      <c r="D48" s="60"/>
      <c r="E48" s="60"/>
      <c r="F48" s="60"/>
      <c r="G48" s="60"/>
      <c r="H48" s="60" t="s">
        <v>57</v>
      </c>
      <c r="I48" s="60"/>
      <c r="J48" s="60"/>
      <c r="K48" s="60"/>
      <c r="L48" s="60"/>
      <c r="M48" s="60"/>
    </row>
    <row r="49" spans="1:13">
      <c r="A49" s="21" t="s">
        <v>23</v>
      </c>
      <c r="B49" s="10">
        <v>0</v>
      </c>
      <c r="C49" s="10">
        <v>20</v>
      </c>
      <c r="D49" s="10">
        <v>20</v>
      </c>
      <c r="E49" s="10">
        <v>10</v>
      </c>
      <c r="F49" s="10">
        <v>30</v>
      </c>
      <c r="G49" s="10">
        <v>20</v>
      </c>
      <c r="H49" s="10">
        <v>10</v>
      </c>
      <c r="I49" s="10">
        <v>10</v>
      </c>
      <c r="J49" s="10">
        <v>20</v>
      </c>
      <c r="K49" s="10">
        <v>0</v>
      </c>
      <c r="L49" s="10">
        <v>10</v>
      </c>
      <c r="M49" s="10">
        <v>30</v>
      </c>
    </row>
    <row r="50" spans="1:13">
      <c r="A50" s="21" t="s">
        <v>24</v>
      </c>
      <c r="B50" s="10">
        <v>30</v>
      </c>
      <c r="C50" s="10">
        <v>20</v>
      </c>
      <c r="D50" s="10">
        <v>30</v>
      </c>
      <c r="E50" s="10">
        <v>10</v>
      </c>
      <c r="F50" s="10">
        <v>10</v>
      </c>
      <c r="G50" s="10">
        <v>30</v>
      </c>
      <c r="H50" s="10">
        <v>70</v>
      </c>
      <c r="I50" s="10">
        <v>50</v>
      </c>
      <c r="J50" s="10">
        <v>90</v>
      </c>
      <c r="K50" s="10">
        <v>60</v>
      </c>
      <c r="L50" s="10">
        <v>60</v>
      </c>
      <c r="M50" s="10">
        <v>80</v>
      </c>
    </row>
    <row r="51" spans="1:13">
      <c r="A51" s="12" t="s">
        <v>32</v>
      </c>
      <c r="B51" s="62" t="s">
        <v>45</v>
      </c>
      <c r="C51" s="62"/>
      <c r="D51" s="62"/>
      <c r="E51" s="62"/>
      <c r="F51" s="62"/>
      <c r="G51" s="62"/>
      <c r="H51" s="62" t="s">
        <v>57</v>
      </c>
      <c r="I51" s="62"/>
      <c r="J51" s="62"/>
      <c r="K51" s="62"/>
      <c r="L51" s="62"/>
      <c r="M51" s="62"/>
    </row>
    <row r="52" spans="1:13">
      <c r="A52" s="12" t="s">
        <v>27</v>
      </c>
      <c r="B52" s="12">
        <v>8.9</v>
      </c>
      <c r="C52" s="12">
        <v>7.2</v>
      </c>
      <c r="D52" s="12">
        <v>8.8000000000000007</v>
      </c>
      <c r="E52" s="12">
        <v>6.9</v>
      </c>
      <c r="F52" s="12">
        <v>12.6</v>
      </c>
      <c r="G52" s="12">
        <v>8.9</v>
      </c>
      <c r="H52" s="12">
        <v>7.1</v>
      </c>
      <c r="I52" s="12">
        <v>6.1</v>
      </c>
      <c r="J52" s="12">
        <v>3.9</v>
      </c>
      <c r="K52" s="12">
        <v>4.4000000000000004</v>
      </c>
      <c r="L52" s="12">
        <v>4.7</v>
      </c>
      <c r="M52" s="12">
        <v>5.2</v>
      </c>
    </row>
    <row r="53" spans="1:13">
      <c r="A53" s="12" t="s">
        <v>28</v>
      </c>
      <c r="B53" s="12">
        <v>8.6999999999999993</v>
      </c>
      <c r="C53" s="12">
        <v>6.3</v>
      </c>
      <c r="D53" s="12">
        <v>7.1</v>
      </c>
      <c r="E53" s="12">
        <v>6.1</v>
      </c>
      <c r="F53" s="12">
        <v>9.1999999999999993</v>
      </c>
      <c r="G53" s="12">
        <v>8.8000000000000007</v>
      </c>
      <c r="H53" s="12">
        <v>6.2</v>
      </c>
      <c r="I53" s="12">
        <v>5.0999999999999996</v>
      </c>
      <c r="J53" s="12">
        <v>3.3</v>
      </c>
      <c r="K53" s="12">
        <v>3.6</v>
      </c>
      <c r="L53" s="12">
        <v>4.4000000000000004</v>
      </c>
      <c r="M53" s="12">
        <v>4.4000000000000004</v>
      </c>
    </row>
    <row r="54" spans="1:13">
      <c r="A54" s="12" t="s">
        <v>29</v>
      </c>
      <c r="B54" s="12">
        <v>8.1</v>
      </c>
      <c r="C54" s="12">
        <v>4.8</v>
      </c>
      <c r="D54" s="12">
        <v>5.8</v>
      </c>
      <c r="E54" s="12">
        <v>5.9</v>
      </c>
      <c r="F54" s="12">
        <v>7.3</v>
      </c>
      <c r="G54" s="12">
        <v>7.7</v>
      </c>
      <c r="H54" s="12">
        <v>5.3</v>
      </c>
      <c r="I54" s="12">
        <v>4.5</v>
      </c>
      <c r="J54" s="12">
        <v>2.4</v>
      </c>
      <c r="K54" s="12">
        <v>4.3</v>
      </c>
      <c r="L54" s="12">
        <v>4.3</v>
      </c>
      <c r="M54" s="12">
        <v>3.8</v>
      </c>
    </row>
    <row r="55" spans="1:13">
      <c r="A55" s="12" t="s">
        <v>30</v>
      </c>
      <c r="B55" s="14">
        <f>AVERAGE(B52:B54)</f>
        <v>8.5666666666666682</v>
      </c>
      <c r="C55" s="14">
        <f t="shared" ref="C55:M55" si="0">AVERAGE(C52:C54)</f>
        <v>6.1000000000000005</v>
      </c>
      <c r="D55" s="14">
        <f t="shared" si="0"/>
        <v>7.2333333333333334</v>
      </c>
      <c r="E55" s="14">
        <f t="shared" si="0"/>
        <v>6.3</v>
      </c>
      <c r="F55" s="14">
        <f t="shared" si="0"/>
        <v>9.6999999999999993</v>
      </c>
      <c r="G55" s="14">
        <f t="shared" si="0"/>
        <v>8.4666666666666668</v>
      </c>
      <c r="H55" s="14">
        <f t="shared" si="0"/>
        <v>6.2</v>
      </c>
      <c r="I55" s="14">
        <f t="shared" si="0"/>
        <v>5.2333333333333334</v>
      </c>
      <c r="J55" s="14">
        <f t="shared" si="0"/>
        <v>3.1999999999999997</v>
      </c>
      <c r="K55" s="14">
        <f t="shared" si="0"/>
        <v>4.1000000000000005</v>
      </c>
      <c r="L55" s="14">
        <f t="shared" si="0"/>
        <v>4.4666666666666677</v>
      </c>
      <c r="M55" s="14">
        <f t="shared" si="0"/>
        <v>4.4666666666666677</v>
      </c>
    </row>
    <row r="57" spans="1:13">
      <c r="A57" s="27" t="s">
        <v>58</v>
      </c>
      <c r="B57"/>
      <c r="C57"/>
      <c r="D57"/>
      <c r="E57"/>
      <c r="F57"/>
      <c r="G57"/>
      <c r="H57"/>
      <c r="I57"/>
      <c r="J57"/>
      <c r="K57"/>
      <c r="L57"/>
      <c r="M57"/>
    </row>
    <row r="58" spans="1:13">
      <c r="A58" s="8"/>
      <c r="B58" s="53" t="s">
        <v>45</v>
      </c>
      <c r="C58" s="53"/>
      <c r="D58" s="53"/>
      <c r="E58" s="53"/>
      <c r="F58" s="53"/>
      <c r="G58" s="53"/>
      <c r="H58" s="53" t="s">
        <v>57</v>
      </c>
      <c r="I58" s="53"/>
      <c r="J58" s="53"/>
      <c r="K58" s="53"/>
      <c r="L58" s="53"/>
      <c r="M58" s="53"/>
    </row>
    <row r="59" spans="1:13">
      <c r="A59" s="24" t="s">
        <v>49</v>
      </c>
      <c r="B59" s="10">
        <v>0.75</v>
      </c>
      <c r="C59" s="10">
        <v>0.65</v>
      </c>
      <c r="D59" s="10">
        <v>0.23</v>
      </c>
      <c r="E59" s="10">
        <v>0.32</v>
      </c>
      <c r="F59" s="10">
        <v>0.51</v>
      </c>
      <c r="G59" s="10">
        <v>0.4</v>
      </c>
      <c r="H59" s="10">
        <v>0.65</v>
      </c>
      <c r="I59" s="10">
        <v>0.98</v>
      </c>
      <c r="J59" s="10">
        <v>0.59</v>
      </c>
      <c r="K59" s="10">
        <v>0.65</v>
      </c>
      <c r="L59" s="10">
        <v>0.4</v>
      </c>
      <c r="M59" s="10">
        <v>0.32</v>
      </c>
    </row>
    <row r="60" spans="1:13">
      <c r="A60" s="24" t="s">
        <v>51</v>
      </c>
      <c r="B60" s="10">
        <v>0.28999999999999998</v>
      </c>
      <c r="C60" s="10">
        <v>0.32</v>
      </c>
      <c r="D60" s="10">
        <v>0.19</v>
      </c>
      <c r="E60" s="10">
        <v>0.36</v>
      </c>
      <c r="F60" s="10">
        <v>0.19</v>
      </c>
      <c r="G60" s="10">
        <v>0.32</v>
      </c>
      <c r="H60" s="10">
        <v>0.02</v>
      </c>
      <c r="I60" s="10">
        <v>0.03</v>
      </c>
      <c r="J60" s="10">
        <v>0.03</v>
      </c>
      <c r="K60" s="10">
        <v>0.04</v>
      </c>
      <c r="L60" s="10">
        <v>0.06</v>
      </c>
      <c r="M60" s="10">
        <v>0.02</v>
      </c>
    </row>
    <row r="61" spans="1:13">
      <c r="A61" s="24" t="s">
        <v>52</v>
      </c>
      <c r="B61" s="10">
        <v>0.65</v>
      </c>
      <c r="C61" s="10">
        <v>0.27</v>
      </c>
      <c r="D61" s="10">
        <v>0.4</v>
      </c>
      <c r="E61" s="10">
        <v>0.33</v>
      </c>
      <c r="F61" s="10">
        <v>0.27</v>
      </c>
      <c r="G61" s="10">
        <v>0.4</v>
      </c>
      <c r="H61" s="10">
        <v>0.05</v>
      </c>
      <c r="I61" s="10">
        <v>0.02</v>
      </c>
      <c r="J61" s="10">
        <v>0.02</v>
      </c>
      <c r="K61" s="10">
        <v>0.03</v>
      </c>
      <c r="L61" s="10">
        <v>0.05</v>
      </c>
      <c r="M61" s="10">
        <v>0.02</v>
      </c>
    </row>
    <row r="62" spans="1:13">
      <c r="A62" s="24" t="s">
        <v>53</v>
      </c>
      <c r="B62" s="10">
        <v>0.98</v>
      </c>
      <c r="C62" s="10">
        <v>0.51</v>
      </c>
      <c r="D62" s="10">
        <v>0.59</v>
      </c>
      <c r="E62" s="10">
        <v>0.32</v>
      </c>
      <c r="F62" s="10">
        <v>0.65</v>
      </c>
      <c r="G62" s="10">
        <v>0.4</v>
      </c>
      <c r="H62" s="10">
        <v>0.03</v>
      </c>
      <c r="I62" s="10">
        <v>0.02</v>
      </c>
      <c r="J62" s="10">
        <v>0.02</v>
      </c>
      <c r="K62" s="10">
        <v>0.03</v>
      </c>
      <c r="L62" s="10">
        <v>0.02</v>
      </c>
      <c r="M62" s="10">
        <v>0.03</v>
      </c>
    </row>
    <row r="63" spans="1:13">
      <c r="A63" s="24" t="s">
        <v>54</v>
      </c>
      <c r="B63" s="10">
        <v>0.4</v>
      </c>
      <c r="C63" s="10">
        <v>0.27</v>
      </c>
      <c r="D63" s="10">
        <v>0.33</v>
      </c>
      <c r="E63" s="10">
        <v>0.65</v>
      </c>
      <c r="F63" s="10">
        <v>0.75</v>
      </c>
      <c r="G63" s="10">
        <v>0.98</v>
      </c>
      <c r="H63" s="10">
        <v>0.04</v>
      </c>
      <c r="I63" s="10">
        <v>0.04</v>
      </c>
      <c r="J63" s="10">
        <v>0.02</v>
      </c>
      <c r="K63" s="10">
        <v>0.03</v>
      </c>
      <c r="L63" s="10">
        <v>0.11</v>
      </c>
      <c r="M63" s="10">
        <v>0.02</v>
      </c>
    </row>
    <row r="64" spans="1:13">
      <c r="A64" s="24" t="s">
        <v>55</v>
      </c>
      <c r="B64" s="10">
        <v>0.75</v>
      </c>
      <c r="C64" s="10">
        <v>0.44</v>
      </c>
      <c r="D64" s="10">
        <v>0.4</v>
      </c>
      <c r="E64" s="10">
        <v>0.75</v>
      </c>
      <c r="F64" s="10">
        <v>0.4</v>
      </c>
      <c r="G64" s="10">
        <v>0.28999999999999998</v>
      </c>
      <c r="H64" s="10">
        <v>0.08</v>
      </c>
      <c r="I64" s="10">
        <v>0.06</v>
      </c>
      <c r="J64" s="10">
        <v>0.1</v>
      </c>
      <c r="K64" s="10">
        <v>0.04</v>
      </c>
      <c r="L64" s="10">
        <v>0.02</v>
      </c>
      <c r="M64" s="10">
        <v>0.1</v>
      </c>
    </row>
    <row r="65" spans="1:18">
      <c r="A65" s="24" t="s">
        <v>59</v>
      </c>
      <c r="B65" s="10">
        <v>0.4</v>
      </c>
      <c r="C65" s="10">
        <v>0.75</v>
      </c>
      <c r="D65" s="10">
        <v>0.59</v>
      </c>
      <c r="E65" s="10">
        <v>0.51</v>
      </c>
      <c r="F65" s="10">
        <v>0.65</v>
      </c>
      <c r="G65" s="10">
        <v>0.4</v>
      </c>
      <c r="H65" s="10">
        <v>7.0000000000000007E-2</v>
      </c>
      <c r="I65" s="10">
        <v>0.11</v>
      </c>
      <c r="J65" s="10">
        <v>0.19</v>
      </c>
      <c r="K65" s="10">
        <v>0.09</v>
      </c>
      <c r="L65" s="10">
        <v>0.13</v>
      </c>
      <c r="M65" s="10">
        <v>0.05</v>
      </c>
    </row>
    <row r="67" spans="1:18">
      <c r="A67" s="28" t="s">
        <v>60</v>
      </c>
    </row>
    <row r="68" spans="1:18">
      <c r="A68" s="60" t="s">
        <v>45</v>
      </c>
      <c r="B68" s="60"/>
      <c r="C68" s="60"/>
      <c r="D68" s="60"/>
      <c r="E68" s="60"/>
      <c r="F68" s="60"/>
      <c r="G68" s="60"/>
      <c r="H68" s="60"/>
      <c r="I68" s="60"/>
      <c r="J68" s="60" t="s">
        <v>57</v>
      </c>
      <c r="K68" s="60"/>
      <c r="L68" s="60"/>
      <c r="M68" s="60"/>
      <c r="N68" s="60"/>
      <c r="O68" s="60"/>
      <c r="P68" s="60"/>
      <c r="Q68" s="60"/>
      <c r="R68" s="60"/>
    </row>
    <row r="69" spans="1:18">
      <c r="A69" s="65" t="s">
        <v>35</v>
      </c>
      <c r="B69" s="65"/>
      <c r="C69" s="65"/>
      <c r="D69" s="65" t="s">
        <v>36</v>
      </c>
      <c r="E69" s="65"/>
      <c r="F69" s="65"/>
      <c r="G69" s="65" t="s">
        <v>37</v>
      </c>
      <c r="H69" s="65"/>
      <c r="I69" s="65"/>
      <c r="J69" s="65" t="s">
        <v>35</v>
      </c>
      <c r="K69" s="65"/>
      <c r="L69" s="65"/>
      <c r="M69" s="65" t="s">
        <v>36</v>
      </c>
      <c r="N69" s="65"/>
      <c r="O69" s="65"/>
      <c r="P69" s="65" t="s">
        <v>37</v>
      </c>
      <c r="Q69" s="65"/>
      <c r="R69" s="65"/>
    </row>
    <row r="70" spans="1:18">
      <c r="A70" s="29" t="s">
        <v>38</v>
      </c>
      <c r="B70" s="29" t="s">
        <v>39</v>
      </c>
      <c r="C70" s="30" t="s">
        <v>40</v>
      </c>
      <c r="D70" s="29" t="s">
        <v>38</v>
      </c>
      <c r="E70" s="29" t="s">
        <v>39</v>
      </c>
      <c r="F70" s="29" t="s">
        <v>40</v>
      </c>
      <c r="G70" s="29" t="s">
        <v>38</v>
      </c>
      <c r="H70" s="29" t="s">
        <v>39</v>
      </c>
      <c r="I70" s="29" t="s">
        <v>40</v>
      </c>
      <c r="J70" s="29" t="s">
        <v>38</v>
      </c>
      <c r="K70" s="29" t="s">
        <v>39</v>
      </c>
      <c r="L70" s="29" t="s">
        <v>40</v>
      </c>
      <c r="M70" s="29" t="s">
        <v>38</v>
      </c>
      <c r="N70" s="29" t="s">
        <v>39</v>
      </c>
      <c r="O70" s="29" t="s">
        <v>40</v>
      </c>
      <c r="P70" s="29" t="s">
        <v>38</v>
      </c>
      <c r="Q70" s="29" t="s">
        <v>39</v>
      </c>
      <c r="R70" s="29" t="s">
        <v>40</v>
      </c>
    </row>
    <row r="71" spans="1:18">
      <c r="A71" s="21">
        <v>1</v>
      </c>
      <c r="B71" s="31">
        <v>14</v>
      </c>
      <c r="C71" s="32">
        <v>8</v>
      </c>
      <c r="D71" s="21">
        <v>1</v>
      </c>
      <c r="E71" s="31">
        <v>4</v>
      </c>
      <c r="F71" s="31">
        <v>2</v>
      </c>
      <c r="G71" s="21">
        <v>1</v>
      </c>
      <c r="H71" s="31">
        <v>7</v>
      </c>
      <c r="I71" s="31">
        <v>5</v>
      </c>
      <c r="J71" s="21">
        <v>1</v>
      </c>
      <c r="K71" s="31">
        <v>18</v>
      </c>
      <c r="L71" s="31">
        <v>14</v>
      </c>
      <c r="M71" s="21">
        <v>1</v>
      </c>
      <c r="N71" s="31">
        <v>19</v>
      </c>
      <c r="O71" s="31">
        <v>16</v>
      </c>
      <c r="P71" s="21">
        <v>1</v>
      </c>
      <c r="Q71" s="31">
        <v>27</v>
      </c>
      <c r="R71" s="31">
        <v>23</v>
      </c>
    </row>
    <row r="72" spans="1:18">
      <c r="A72" s="21">
        <v>2</v>
      </c>
      <c r="B72" s="31">
        <v>12</v>
      </c>
      <c r="C72" s="32">
        <v>6</v>
      </c>
      <c r="D72" s="21">
        <v>2</v>
      </c>
      <c r="E72" s="31">
        <v>8</v>
      </c>
      <c r="F72" s="31">
        <v>5</v>
      </c>
      <c r="G72" s="21">
        <v>2</v>
      </c>
      <c r="H72" s="31">
        <v>2</v>
      </c>
      <c r="I72" s="31">
        <v>1</v>
      </c>
      <c r="J72" s="21">
        <v>2</v>
      </c>
      <c r="K72" s="31">
        <v>24</v>
      </c>
      <c r="L72" s="31">
        <v>20</v>
      </c>
      <c r="M72" s="21">
        <v>2</v>
      </c>
      <c r="N72" s="31">
        <v>21</v>
      </c>
      <c r="O72" s="31">
        <v>18</v>
      </c>
      <c r="P72" s="21">
        <v>2</v>
      </c>
      <c r="Q72" s="31">
        <v>29</v>
      </c>
      <c r="R72" s="31">
        <v>26</v>
      </c>
    </row>
    <row r="73" spans="1:18">
      <c r="A73" s="21">
        <v>3</v>
      </c>
      <c r="B73" s="31">
        <v>7</v>
      </c>
      <c r="C73" s="32">
        <v>5</v>
      </c>
      <c r="D73" s="21">
        <v>3</v>
      </c>
      <c r="E73" s="31">
        <v>10</v>
      </c>
      <c r="F73" s="31">
        <v>6</v>
      </c>
      <c r="G73" s="21">
        <v>3</v>
      </c>
      <c r="H73" s="31">
        <v>7</v>
      </c>
      <c r="I73" s="31">
        <v>5</v>
      </c>
      <c r="J73" s="21">
        <v>3</v>
      </c>
      <c r="K73" s="31">
        <v>22</v>
      </c>
      <c r="L73" s="31">
        <v>19</v>
      </c>
      <c r="M73" s="21">
        <v>3</v>
      </c>
      <c r="N73" s="31">
        <v>20</v>
      </c>
      <c r="O73" s="31">
        <v>18</v>
      </c>
      <c r="P73" s="21">
        <v>3</v>
      </c>
      <c r="Q73" s="31">
        <v>20</v>
      </c>
      <c r="R73" s="31">
        <v>14</v>
      </c>
    </row>
    <row r="74" spans="1:18">
      <c r="A74" s="29" t="s">
        <v>30</v>
      </c>
      <c r="B74" s="31">
        <f>AVERAGE(B71,B72,B73)</f>
        <v>11</v>
      </c>
      <c r="C74" s="32">
        <f>AVERAGE(C71,C72,C73)</f>
        <v>6.333333333333333</v>
      </c>
      <c r="D74" s="21">
        <v>4</v>
      </c>
      <c r="E74" s="31">
        <v>3</v>
      </c>
      <c r="F74" s="31">
        <v>3</v>
      </c>
      <c r="G74" s="21">
        <v>4</v>
      </c>
      <c r="H74" s="31">
        <v>3</v>
      </c>
      <c r="I74" s="31">
        <v>2</v>
      </c>
      <c r="J74" s="31" t="s">
        <v>61</v>
      </c>
      <c r="K74" s="31">
        <f>AVERAGE(K71:K73)</f>
        <v>21.333333333333332</v>
      </c>
      <c r="L74" s="31">
        <f>AVERAGE(L71:L73)</f>
        <v>17.666666666666668</v>
      </c>
      <c r="M74" s="31" t="s">
        <v>61</v>
      </c>
      <c r="N74" s="31">
        <f ca="1">AVERAGE(N71:N75)</f>
        <v>0</v>
      </c>
      <c r="O74" s="31">
        <f ca="1">AVERAGE(O71:O75)</f>
        <v>17.333333333333332</v>
      </c>
      <c r="P74" s="31" t="s">
        <v>61</v>
      </c>
      <c r="Q74" s="31">
        <f>AVERAGE(Q71:Q73)</f>
        <v>25.333333333333332</v>
      </c>
      <c r="R74" s="31">
        <f>AVERAGE(R71:R73)</f>
        <v>21</v>
      </c>
    </row>
    <row r="75" spans="1:18">
      <c r="A75" s="63" t="s">
        <v>41</v>
      </c>
      <c r="B75" s="64"/>
      <c r="C75" s="33">
        <f>C74/B74*100</f>
        <v>57.575757575757571</v>
      </c>
      <c r="D75" s="21">
        <v>5</v>
      </c>
      <c r="E75" s="31">
        <v>2</v>
      </c>
      <c r="F75" s="31">
        <v>1</v>
      </c>
      <c r="G75" s="31" t="s">
        <v>61</v>
      </c>
      <c r="H75" s="31">
        <f>AVERAGE(H71:H74)</f>
        <v>4.75</v>
      </c>
      <c r="I75" s="31">
        <f>AVERAGE(I71:I74)</f>
        <v>3.25</v>
      </c>
      <c r="J75" s="63" t="s">
        <v>41</v>
      </c>
      <c r="K75" s="64"/>
      <c r="L75" s="34">
        <f>L74/K74*100</f>
        <v>82.812500000000014</v>
      </c>
      <c r="M75" s="63" t="s">
        <v>41</v>
      </c>
      <c r="N75" s="64"/>
      <c r="O75" s="34">
        <v>86.666666665999998</v>
      </c>
      <c r="P75" s="63" t="s">
        <v>41</v>
      </c>
      <c r="Q75" s="64"/>
      <c r="R75" s="34">
        <f>R74/Q74*100</f>
        <v>82.89473684210526</v>
      </c>
    </row>
    <row r="76" spans="1:18">
      <c r="A76" s="35"/>
      <c r="B76" s="36"/>
      <c r="C76" s="36"/>
      <c r="D76" s="34" t="s">
        <v>30</v>
      </c>
      <c r="E76" s="31">
        <f>AVERAGE(E71:E75)</f>
        <v>5.4</v>
      </c>
      <c r="F76" s="31">
        <f>AVERAGE(F71:F75)</f>
        <v>3.4</v>
      </c>
      <c r="G76" s="63" t="s">
        <v>41</v>
      </c>
      <c r="H76" s="64"/>
      <c r="I76" s="34">
        <f>I75/H75*100</f>
        <v>68.421052631578945</v>
      </c>
      <c r="J76" s="36"/>
      <c r="K76" s="36"/>
      <c r="L76" s="36"/>
      <c r="M76" s="36"/>
      <c r="N76" s="36"/>
      <c r="O76" s="36"/>
      <c r="P76" s="35"/>
      <c r="Q76" s="37"/>
      <c r="R76" s="37"/>
    </row>
    <row r="77" spans="1:18">
      <c r="A77" s="35"/>
      <c r="B77" s="36"/>
      <c r="C77" s="36"/>
      <c r="D77" s="63" t="s">
        <v>41</v>
      </c>
      <c r="E77" s="64"/>
      <c r="F77" s="34">
        <f>F76/E76*100</f>
        <v>62.962962962962955</v>
      </c>
      <c r="G77" s="36"/>
      <c r="H77" s="36"/>
      <c r="I77" s="36"/>
      <c r="J77" s="36"/>
      <c r="K77" s="36"/>
      <c r="L77" s="36"/>
      <c r="M77" s="36"/>
      <c r="N77" s="36"/>
      <c r="O77" s="36"/>
      <c r="P77" s="35"/>
      <c r="Q77" s="37"/>
      <c r="R77" s="37"/>
    </row>
  </sheetData>
  <mergeCells count="39">
    <mergeCell ref="D77:E77"/>
    <mergeCell ref="A68:I68"/>
    <mergeCell ref="J68:R68"/>
    <mergeCell ref="A69:C69"/>
    <mergeCell ref="D69:F69"/>
    <mergeCell ref="G69:I69"/>
    <mergeCell ref="J69:L69"/>
    <mergeCell ref="M69:O69"/>
    <mergeCell ref="P69:R69"/>
    <mergeCell ref="A75:B75"/>
    <mergeCell ref="J75:K75"/>
    <mergeCell ref="M75:N75"/>
    <mergeCell ref="P75:Q75"/>
    <mergeCell ref="G76:H76"/>
    <mergeCell ref="B48:G48"/>
    <mergeCell ref="H48:M48"/>
    <mergeCell ref="B51:G51"/>
    <mergeCell ref="H51:M51"/>
    <mergeCell ref="B58:G58"/>
    <mergeCell ref="H58:M58"/>
    <mergeCell ref="S34:T34"/>
    <mergeCell ref="B36:G36"/>
    <mergeCell ref="H36:M36"/>
    <mergeCell ref="B39:G39"/>
    <mergeCell ref="H39:M39"/>
    <mergeCell ref="B45:G45"/>
    <mergeCell ref="H45:M45"/>
    <mergeCell ref="B15:G15"/>
    <mergeCell ref="H15:M15"/>
    <mergeCell ref="B22:G22"/>
    <mergeCell ref="H22:M22"/>
    <mergeCell ref="B33:G33"/>
    <mergeCell ref="H33:M33"/>
    <mergeCell ref="B3:G3"/>
    <mergeCell ref="H3:M3"/>
    <mergeCell ref="B6:G6"/>
    <mergeCell ref="H6:M6"/>
    <mergeCell ref="B12:G12"/>
    <mergeCell ref="H12:M1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8E8F2-A0E6-B34D-BAEB-0C9E896D89B1}">
  <dimension ref="A1:M26"/>
  <sheetViews>
    <sheetView tabSelected="1" topLeftCell="J1" zoomScale="90" workbookViewId="0">
      <selection activeCell="M2" sqref="M2"/>
    </sheetView>
  </sheetViews>
  <sheetFormatPr baseColWidth="10" defaultRowHeight="21"/>
  <cols>
    <col min="1" max="8" width="40.33203125" style="44" customWidth="1"/>
    <col min="9" max="9" width="125.6640625" style="44" customWidth="1"/>
    <col min="10" max="10" width="62.5" style="44" customWidth="1"/>
    <col min="11" max="13" width="40.33203125" style="44" customWidth="1"/>
    <col min="14" max="16384" width="10.83203125" style="44"/>
  </cols>
  <sheetData>
    <row r="1" spans="1:13" ht="22">
      <c r="A1" s="66" t="s">
        <v>148</v>
      </c>
      <c r="B1" s="38" t="s">
        <v>150</v>
      </c>
      <c r="C1" s="38" t="s">
        <v>62</v>
      </c>
      <c r="D1" s="38" t="s">
        <v>63</v>
      </c>
      <c r="E1" s="38"/>
      <c r="F1" s="38">
        <v>3</v>
      </c>
      <c r="G1" s="38">
        <v>3</v>
      </c>
      <c r="H1" s="38"/>
      <c r="I1" s="39" t="s">
        <v>64</v>
      </c>
      <c r="J1" s="39" t="s">
        <v>65</v>
      </c>
      <c r="K1" s="39"/>
      <c r="L1" s="42"/>
      <c r="M1" s="43" t="s">
        <v>66</v>
      </c>
    </row>
    <row r="2" spans="1:13" ht="22">
      <c r="A2" s="66"/>
      <c r="B2" s="40" t="s">
        <v>151</v>
      </c>
      <c r="C2" s="40" t="s">
        <v>62</v>
      </c>
      <c r="D2" s="40" t="s">
        <v>63</v>
      </c>
      <c r="E2" s="40"/>
      <c r="F2" s="40">
        <v>4</v>
      </c>
      <c r="G2" s="40">
        <v>4</v>
      </c>
      <c r="H2" s="40"/>
      <c r="I2" s="47" t="s">
        <v>64</v>
      </c>
      <c r="J2" s="47" t="s">
        <v>162</v>
      </c>
      <c r="K2" s="47"/>
      <c r="L2" s="42"/>
      <c r="M2" s="43" t="s">
        <v>163</v>
      </c>
    </row>
    <row r="3" spans="1:13" ht="88">
      <c r="A3" s="66"/>
      <c r="B3" s="38" t="s">
        <v>48</v>
      </c>
      <c r="C3" s="38" t="s">
        <v>67</v>
      </c>
      <c r="D3" s="38" t="s">
        <v>68</v>
      </c>
      <c r="E3" s="38" t="s">
        <v>69</v>
      </c>
      <c r="F3" s="38">
        <v>6</v>
      </c>
      <c r="G3" s="38">
        <v>6</v>
      </c>
      <c r="H3" s="38">
        <v>6</v>
      </c>
      <c r="I3" s="39" t="s">
        <v>70</v>
      </c>
      <c r="J3" s="39" t="s">
        <v>71</v>
      </c>
      <c r="K3" s="39" t="s">
        <v>72</v>
      </c>
      <c r="L3" s="42"/>
      <c r="M3" s="43" t="s">
        <v>73</v>
      </c>
    </row>
    <row r="4" spans="1:13" ht="88">
      <c r="A4" s="66"/>
      <c r="B4" s="38"/>
      <c r="C4" s="38" t="s">
        <v>74</v>
      </c>
      <c r="D4" s="38" t="s">
        <v>75</v>
      </c>
      <c r="E4" s="38" t="s">
        <v>76</v>
      </c>
      <c r="F4" s="38">
        <v>6</v>
      </c>
      <c r="G4" s="38">
        <v>6</v>
      </c>
      <c r="H4" s="38">
        <v>6</v>
      </c>
      <c r="I4" s="39" t="s">
        <v>70</v>
      </c>
      <c r="J4" s="39" t="s">
        <v>77</v>
      </c>
      <c r="K4" s="39" t="s">
        <v>78</v>
      </c>
      <c r="L4" s="42"/>
      <c r="M4" s="43" t="s">
        <v>79</v>
      </c>
    </row>
    <row r="5" spans="1:13" ht="125" customHeight="1">
      <c r="A5" s="66"/>
      <c r="B5" s="38" t="s">
        <v>80</v>
      </c>
      <c r="C5" s="38" t="s">
        <v>67</v>
      </c>
      <c r="D5" s="38" t="s">
        <v>68</v>
      </c>
      <c r="E5" s="38" t="s">
        <v>69</v>
      </c>
      <c r="F5" s="38">
        <v>6</v>
      </c>
      <c r="G5" s="38">
        <v>6</v>
      </c>
      <c r="H5" s="38">
        <v>6</v>
      </c>
      <c r="I5" s="39" t="s">
        <v>70</v>
      </c>
      <c r="J5" s="39" t="s">
        <v>81</v>
      </c>
      <c r="K5" s="39" t="s">
        <v>82</v>
      </c>
      <c r="L5" s="42"/>
      <c r="M5" s="43" t="s">
        <v>83</v>
      </c>
    </row>
    <row r="6" spans="1:13" ht="88">
      <c r="A6" s="66"/>
      <c r="B6" s="38"/>
      <c r="C6" s="38" t="s">
        <v>74</v>
      </c>
      <c r="D6" s="38" t="s">
        <v>75</v>
      </c>
      <c r="E6" s="38" t="s">
        <v>76</v>
      </c>
      <c r="F6" s="38">
        <v>6</v>
      </c>
      <c r="G6" s="38">
        <v>6</v>
      </c>
      <c r="H6" s="38">
        <v>6</v>
      </c>
      <c r="I6" s="39" t="s">
        <v>70</v>
      </c>
      <c r="J6" s="39" t="s">
        <v>84</v>
      </c>
      <c r="K6" s="39" t="s">
        <v>85</v>
      </c>
      <c r="L6" s="42"/>
      <c r="M6" s="43" t="s">
        <v>86</v>
      </c>
    </row>
    <row r="7" spans="1:13" ht="157" customHeight="1">
      <c r="A7" s="66"/>
      <c r="B7" s="38" t="s">
        <v>87</v>
      </c>
      <c r="C7" s="38" t="s">
        <v>67</v>
      </c>
      <c r="D7" s="38" t="s">
        <v>68</v>
      </c>
      <c r="E7" s="38" t="s">
        <v>69</v>
      </c>
      <c r="F7" s="38">
        <v>6</v>
      </c>
      <c r="G7" s="38">
        <v>6</v>
      </c>
      <c r="H7" s="38">
        <v>6</v>
      </c>
      <c r="I7" s="39" t="s">
        <v>88</v>
      </c>
      <c r="J7" s="39" t="s">
        <v>89</v>
      </c>
      <c r="K7" s="39"/>
      <c r="L7" s="42"/>
      <c r="M7" s="43" t="s">
        <v>142</v>
      </c>
    </row>
    <row r="8" spans="1:13" ht="66">
      <c r="A8" s="66"/>
      <c r="B8" s="38"/>
      <c r="C8" s="38" t="s">
        <v>74</v>
      </c>
      <c r="D8" s="38" t="s">
        <v>75</v>
      </c>
      <c r="E8" s="38" t="s">
        <v>76</v>
      </c>
      <c r="F8" s="38">
        <v>6</v>
      </c>
      <c r="G8" s="38">
        <v>6</v>
      </c>
      <c r="H8" s="38">
        <v>6</v>
      </c>
      <c r="I8" s="39" t="s">
        <v>88</v>
      </c>
      <c r="J8" s="39" t="s">
        <v>90</v>
      </c>
      <c r="K8" s="39"/>
      <c r="L8" s="42"/>
      <c r="M8" s="43" t="s">
        <v>143</v>
      </c>
    </row>
    <row r="9" spans="1:13" ht="66">
      <c r="A9" s="66"/>
      <c r="B9" s="38" t="s">
        <v>58</v>
      </c>
      <c r="C9" s="38" t="s">
        <v>91</v>
      </c>
      <c r="D9" s="38" t="s">
        <v>92</v>
      </c>
      <c r="E9" s="38" t="s">
        <v>93</v>
      </c>
      <c r="F9" s="38">
        <v>3</v>
      </c>
      <c r="G9" s="38">
        <v>3</v>
      </c>
      <c r="H9" s="38">
        <v>3</v>
      </c>
      <c r="I9" s="39" t="s">
        <v>88</v>
      </c>
      <c r="J9" s="39" t="s">
        <v>94</v>
      </c>
      <c r="K9" s="39"/>
      <c r="L9" s="42"/>
      <c r="M9" s="43" t="s">
        <v>144</v>
      </c>
    </row>
    <row r="10" spans="1:13" ht="66">
      <c r="A10" s="66"/>
      <c r="B10" s="38" t="s">
        <v>95</v>
      </c>
      <c r="C10" s="38" t="s">
        <v>91</v>
      </c>
      <c r="D10" s="38" t="s">
        <v>92</v>
      </c>
      <c r="E10" s="38" t="s">
        <v>93</v>
      </c>
      <c r="F10" s="38">
        <v>3</v>
      </c>
      <c r="G10" s="38">
        <v>3</v>
      </c>
      <c r="H10" s="38">
        <v>4</v>
      </c>
      <c r="I10" s="39" t="s">
        <v>88</v>
      </c>
      <c r="J10" s="39" t="s">
        <v>96</v>
      </c>
      <c r="K10" s="39"/>
      <c r="L10" s="42"/>
      <c r="M10" s="43" t="s">
        <v>145</v>
      </c>
    </row>
    <row r="11" spans="1:13" ht="66">
      <c r="A11" s="66"/>
      <c r="B11" s="38" t="s">
        <v>97</v>
      </c>
      <c r="C11" s="38" t="s">
        <v>91</v>
      </c>
      <c r="D11" s="38" t="s">
        <v>92</v>
      </c>
      <c r="E11" s="38" t="s">
        <v>93</v>
      </c>
      <c r="F11" s="38">
        <v>3</v>
      </c>
      <c r="G11" s="38">
        <v>3</v>
      </c>
      <c r="H11" s="38">
        <v>3</v>
      </c>
      <c r="I11" s="39" t="s">
        <v>88</v>
      </c>
      <c r="J11" s="39" t="s">
        <v>98</v>
      </c>
      <c r="K11" s="39"/>
      <c r="L11" s="42"/>
      <c r="M11" s="43" t="s">
        <v>146</v>
      </c>
    </row>
    <row r="12" spans="1:13" ht="66">
      <c r="A12" s="66"/>
      <c r="B12" s="38" t="s">
        <v>99</v>
      </c>
      <c r="C12" s="38" t="s">
        <v>91</v>
      </c>
      <c r="D12" s="38" t="s">
        <v>92</v>
      </c>
      <c r="E12" s="38" t="s">
        <v>93</v>
      </c>
      <c r="F12" s="38">
        <v>3</v>
      </c>
      <c r="G12" s="38">
        <v>3</v>
      </c>
      <c r="H12" s="38">
        <v>4</v>
      </c>
      <c r="I12" s="39" t="s">
        <v>88</v>
      </c>
      <c r="J12" s="39" t="s">
        <v>100</v>
      </c>
      <c r="K12" s="39"/>
      <c r="L12" s="42"/>
      <c r="M12" s="43" t="s">
        <v>147</v>
      </c>
    </row>
    <row r="13" spans="1:13" s="41" customFormat="1" ht="54" customHeight="1">
      <c r="A13" s="67" t="s">
        <v>149</v>
      </c>
      <c r="B13" s="39" t="s">
        <v>101</v>
      </c>
      <c r="C13" s="39" t="s">
        <v>102</v>
      </c>
      <c r="D13" s="39" t="s">
        <v>103</v>
      </c>
      <c r="E13" s="39"/>
      <c r="F13" s="39">
        <v>6</v>
      </c>
      <c r="G13" s="39">
        <v>6</v>
      </c>
      <c r="H13" s="39"/>
      <c r="I13" s="39" t="s">
        <v>104</v>
      </c>
      <c r="J13" s="39" t="s">
        <v>105</v>
      </c>
      <c r="K13" s="39" t="s">
        <v>106</v>
      </c>
      <c r="L13" s="40"/>
      <c r="M13" s="43" t="s">
        <v>107</v>
      </c>
    </row>
    <row r="14" spans="1:13" s="41" customFormat="1" ht="54" customHeight="1">
      <c r="A14" s="67"/>
      <c r="B14" s="39"/>
      <c r="C14" s="39" t="s">
        <v>108</v>
      </c>
      <c r="D14" s="39" t="s">
        <v>109</v>
      </c>
      <c r="E14" s="39"/>
      <c r="F14" s="39">
        <v>6</v>
      </c>
      <c r="G14" s="39">
        <v>6</v>
      </c>
      <c r="H14" s="39"/>
      <c r="I14" s="39" t="s">
        <v>104</v>
      </c>
      <c r="J14" s="39" t="s">
        <v>110</v>
      </c>
      <c r="K14" s="39" t="s">
        <v>111</v>
      </c>
      <c r="L14" s="40"/>
      <c r="M14" s="43" t="s">
        <v>112</v>
      </c>
    </row>
    <row r="15" spans="1:13" s="41" customFormat="1" ht="54" customHeight="1">
      <c r="A15" s="67"/>
      <c r="B15" s="39" t="s">
        <v>0</v>
      </c>
      <c r="C15" s="39" t="s">
        <v>102</v>
      </c>
      <c r="D15" s="39" t="s">
        <v>103</v>
      </c>
      <c r="E15" s="39"/>
      <c r="F15" s="39">
        <v>6</v>
      </c>
      <c r="G15" s="39">
        <v>6</v>
      </c>
      <c r="H15" s="39"/>
      <c r="I15" s="39" t="s">
        <v>64</v>
      </c>
      <c r="J15" s="39" t="s">
        <v>113</v>
      </c>
      <c r="K15" s="39"/>
      <c r="L15" s="40"/>
      <c r="M15" s="43" t="s">
        <v>114</v>
      </c>
    </row>
    <row r="16" spans="1:13" s="41" customFormat="1" ht="54" customHeight="1">
      <c r="A16" s="67"/>
      <c r="B16" s="39"/>
      <c r="C16" s="39" t="s">
        <v>108</v>
      </c>
      <c r="D16" s="39" t="s">
        <v>115</v>
      </c>
      <c r="E16" s="39"/>
      <c r="F16" s="39">
        <v>6</v>
      </c>
      <c r="G16" s="39">
        <v>6</v>
      </c>
      <c r="H16" s="39"/>
      <c r="I16" s="39" t="s">
        <v>64</v>
      </c>
      <c r="J16" s="39" t="s">
        <v>116</v>
      </c>
      <c r="K16" s="39"/>
      <c r="L16" s="40"/>
      <c r="M16" s="43" t="s">
        <v>117</v>
      </c>
    </row>
    <row r="17" spans="1:13" s="41" customFormat="1" ht="234" customHeight="1">
      <c r="A17" s="67"/>
      <c r="B17" s="38" t="s">
        <v>48</v>
      </c>
      <c r="C17" s="38" t="s">
        <v>45</v>
      </c>
      <c r="D17" s="38" t="s">
        <v>46</v>
      </c>
      <c r="E17" s="38"/>
      <c r="F17" s="38">
        <v>6</v>
      </c>
      <c r="G17" s="38">
        <v>6</v>
      </c>
      <c r="H17" s="38"/>
      <c r="I17" s="38" t="s">
        <v>104</v>
      </c>
      <c r="J17" s="39" t="s">
        <v>118</v>
      </c>
      <c r="K17" s="40"/>
      <c r="L17" s="40"/>
      <c r="M17" s="43" t="s">
        <v>119</v>
      </c>
    </row>
    <row r="18" spans="1:13" s="41" customFormat="1" ht="54" customHeight="1">
      <c r="A18" s="67"/>
      <c r="B18" s="39" t="s">
        <v>80</v>
      </c>
      <c r="C18" s="39" t="s">
        <v>102</v>
      </c>
      <c r="D18" s="39" t="s">
        <v>120</v>
      </c>
      <c r="E18" s="39"/>
      <c r="F18" s="39">
        <v>6</v>
      </c>
      <c r="G18" s="39">
        <v>6</v>
      </c>
      <c r="H18" s="39"/>
      <c r="I18" s="39" t="s">
        <v>104</v>
      </c>
      <c r="J18" s="39" t="s">
        <v>121</v>
      </c>
      <c r="K18" s="39" t="s">
        <v>122</v>
      </c>
      <c r="L18" s="40"/>
      <c r="M18" s="43" t="s">
        <v>123</v>
      </c>
    </row>
    <row r="19" spans="1:13" s="41" customFormat="1" ht="54" customHeight="1">
      <c r="A19" s="67"/>
      <c r="B19" s="39"/>
      <c r="C19" s="39" t="s">
        <v>108</v>
      </c>
      <c r="D19" s="39" t="s">
        <v>124</v>
      </c>
      <c r="E19" s="39"/>
      <c r="F19" s="39">
        <v>6</v>
      </c>
      <c r="G19" s="39">
        <v>6</v>
      </c>
      <c r="H19" s="39"/>
      <c r="I19" s="39" t="s">
        <v>104</v>
      </c>
      <c r="J19" s="39" t="s">
        <v>125</v>
      </c>
      <c r="K19" s="39" t="s">
        <v>126</v>
      </c>
      <c r="L19" s="40"/>
      <c r="M19" s="43" t="s">
        <v>127</v>
      </c>
    </row>
    <row r="20" spans="1:13" s="41" customFormat="1" ht="54" customHeight="1">
      <c r="A20" s="67"/>
      <c r="B20" s="39" t="s">
        <v>87</v>
      </c>
      <c r="C20" s="39" t="s">
        <v>102</v>
      </c>
      <c r="D20" s="39" t="s">
        <v>120</v>
      </c>
      <c r="E20" s="39"/>
      <c r="F20" s="39">
        <v>6</v>
      </c>
      <c r="G20" s="39">
        <v>6</v>
      </c>
      <c r="H20" s="39"/>
      <c r="I20" s="39" t="s">
        <v>104</v>
      </c>
      <c r="J20" s="39" t="s">
        <v>128</v>
      </c>
      <c r="K20" s="39" t="s">
        <v>126</v>
      </c>
      <c r="L20" s="40"/>
      <c r="M20" s="43" t="s">
        <v>129</v>
      </c>
    </row>
    <row r="21" spans="1:13" s="41" customFormat="1" ht="54" customHeight="1">
      <c r="A21" s="67"/>
      <c r="B21" s="39"/>
      <c r="C21" s="39" t="s">
        <v>108</v>
      </c>
      <c r="D21" s="39" t="s">
        <v>124</v>
      </c>
      <c r="E21" s="39"/>
      <c r="F21" s="39">
        <v>6</v>
      </c>
      <c r="G21" s="39">
        <v>6</v>
      </c>
      <c r="H21" s="39"/>
      <c r="I21" s="39" t="s">
        <v>104</v>
      </c>
      <c r="J21" s="39" t="s">
        <v>130</v>
      </c>
      <c r="K21" s="39" t="s">
        <v>126</v>
      </c>
      <c r="L21" s="40"/>
      <c r="M21" s="43" t="s">
        <v>131</v>
      </c>
    </row>
    <row r="22" spans="1:13" s="41" customFormat="1" ht="54" customHeight="1">
      <c r="A22" s="67"/>
      <c r="B22" s="39" t="s">
        <v>132</v>
      </c>
      <c r="C22" s="39" t="s">
        <v>102</v>
      </c>
      <c r="D22" s="39" t="s">
        <v>120</v>
      </c>
      <c r="E22" s="39"/>
      <c r="F22" s="39">
        <v>6</v>
      </c>
      <c r="G22" s="39">
        <v>6</v>
      </c>
      <c r="H22" s="39"/>
      <c r="I22" s="39" t="s">
        <v>64</v>
      </c>
      <c r="J22" s="39" t="s">
        <v>126</v>
      </c>
      <c r="K22" s="39"/>
      <c r="L22" s="40"/>
      <c r="M22" s="43" t="s">
        <v>133</v>
      </c>
    </row>
    <row r="23" spans="1:13" s="41" customFormat="1" ht="61" customHeight="1">
      <c r="A23" s="67"/>
      <c r="B23" s="39"/>
      <c r="C23" s="39" t="s">
        <v>108</v>
      </c>
      <c r="D23" s="39" t="s">
        <v>124</v>
      </c>
      <c r="E23" s="39"/>
      <c r="F23" s="39">
        <v>6</v>
      </c>
      <c r="G23" s="39">
        <v>6</v>
      </c>
      <c r="H23" s="39"/>
      <c r="I23" s="39" t="s">
        <v>64</v>
      </c>
      <c r="J23" s="39" t="s">
        <v>134</v>
      </c>
      <c r="K23" s="39"/>
      <c r="L23" s="40"/>
      <c r="M23" s="43" t="s">
        <v>135</v>
      </c>
    </row>
    <row r="24" spans="1:13" s="41" customFormat="1" ht="175" customHeight="1">
      <c r="A24" s="67"/>
      <c r="B24" s="38" t="s">
        <v>58</v>
      </c>
      <c r="C24" s="38" t="s">
        <v>45</v>
      </c>
      <c r="D24" s="38" t="s">
        <v>57</v>
      </c>
      <c r="E24" s="38"/>
      <c r="F24" s="38">
        <v>6</v>
      </c>
      <c r="G24" s="38">
        <v>6</v>
      </c>
      <c r="H24" s="38"/>
      <c r="I24" s="38" t="s">
        <v>104</v>
      </c>
      <c r="J24" s="39" t="s">
        <v>136</v>
      </c>
      <c r="K24" s="39"/>
      <c r="L24" s="40"/>
      <c r="M24" s="43" t="s">
        <v>137</v>
      </c>
    </row>
    <row r="25" spans="1:13" s="41" customFormat="1" ht="54" customHeight="1">
      <c r="A25" s="67"/>
      <c r="B25" s="39" t="s">
        <v>97</v>
      </c>
      <c r="C25" s="39" t="s">
        <v>45</v>
      </c>
      <c r="D25" s="39" t="s">
        <v>57</v>
      </c>
      <c r="E25" s="39"/>
      <c r="F25" s="39">
        <v>3</v>
      </c>
      <c r="G25" s="39">
        <v>3</v>
      </c>
      <c r="H25" s="39"/>
      <c r="I25" s="39" t="s">
        <v>64</v>
      </c>
      <c r="J25" s="39" t="s">
        <v>138</v>
      </c>
      <c r="K25" s="39"/>
      <c r="L25" s="40"/>
      <c r="M25" s="43" t="s">
        <v>139</v>
      </c>
    </row>
    <row r="26" spans="1:13" s="41" customFormat="1" ht="54" customHeight="1">
      <c r="A26" s="67"/>
      <c r="B26" s="39" t="s">
        <v>99</v>
      </c>
      <c r="C26" s="39" t="s">
        <v>45</v>
      </c>
      <c r="D26" s="39" t="s">
        <v>57</v>
      </c>
      <c r="E26" s="39"/>
      <c r="F26" s="39">
        <v>3</v>
      </c>
      <c r="G26" s="39">
        <v>3</v>
      </c>
      <c r="H26" s="39"/>
      <c r="I26" s="39" t="s">
        <v>64</v>
      </c>
      <c r="J26" s="39" t="s">
        <v>140</v>
      </c>
      <c r="K26" s="39"/>
      <c r="L26" s="40"/>
      <c r="M26" s="43" t="s">
        <v>141</v>
      </c>
    </row>
  </sheetData>
  <mergeCells count="2">
    <mergeCell ref="A1:A12"/>
    <mergeCell ref="A13:A2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1</vt:lpstr>
      <vt:lpstr>Figure 1-supplement figure 1</vt:lpstr>
      <vt:lpstr>statistic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 陈</dc:creator>
  <cp:lastModifiedBy>青 陈</cp:lastModifiedBy>
  <dcterms:created xsi:type="dcterms:W3CDTF">2025-12-07T04:50:09Z</dcterms:created>
  <dcterms:modified xsi:type="dcterms:W3CDTF">2025-12-08T03:31:41Z</dcterms:modified>
</cp:coreProperties>
</file>