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38342\Desktop\ORC Mice paper\4. Elife 2024-08-29\VOR-2025-03-30\VOR submission files\Source data_eLife VOR\"/>
    </mc:Choice>
  </mc:AlternateContent>
  <xr:revisionPtr revIDLastSave="0" documentId="13_ncr:1_{555CD455-A8BF-4720-9E56-9F1087A8FD85}" xr6:coauthVersionLast="47" xr6:coauthVersionMax="47" xr10:uidLastSave="{00000000-0000-0000-0000-000000000000}"/>
  <bookViews>
    <workbookView xWindow="-90" yWindow="-90" windowWidth="16637" windowHeight="9746" tabRatio="860" firstSheet="2" activeTab="11" xr2:uid="{00000000-000D-0000-FFFF-FFFF00000000}"/>
  </bookViews>
  <sheets>
    <sheet name="Fig. 1C" sheetId="18" r:id="rId1"/>
    <sheet name="Fig.1G" sheetId="1" r:id="rId2"/>
    <sheet name="Fig. 2B" sheetId="19" r:id="rId3"/>
    <sheet name="Fig.2D" sheetId="11" r:id="rId4"/>
    <sheet name="Fig. 2E-G" sheetId="17" r:id="rId5"/>
    <sheet name="Fig. 2I-K" sheetId="20" r:id="rId6"/>
    <sheet name="Fig. 3B-D" sheetId="21" r:id="rId7"/>
    <sheet name="Fig3E-G" sheetId="22" r:id="rId8"/>
    <sheet name="Fig. 4D" sheetId="4" r:id="rId9"/>
    <sheet name="Fig. 5A-C" sheetId="5" r:id="rId10"/>
    <sheet name="Fig. 5F" sheetId="6" r:id="rId11"/>
    <sheet name="Fig. 5H&amp;I" sheetId="7" r:id="rId12"/>
    <sheet name="Fig. 6C" sheetId="24" r:id="rId13"/>
    <sheet name="Fig.6E" sheetId="12" r:id="rId14"/>
    <sheet name="Fig. 6F_H_I" sheetId="25" r:id="rId15"/>
    <sheet name="Fig.7A-C" sheetId="8" r:id="rId16"/>
    <sheet name="Fig. 7E&amp;F" sheetId="9" r:id="rId17"/>
    <sheet name="Fig. 7H" sheetId="10" r:id="rId18"/>
    <sheet name="Fig2 supplement" sheetId="28" r:id="rId19"/>
    <sheet name="Fig7 supplement 1" sheetId="27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9" l="1"/>
  <c r="E7" i="19"/>
  <c r="E6" i="19"/>
  <c r="M40" i="17" l="1"/>
  <c r="M39" i="17"/>
  <c r="M38" i="17"/>
  <c r="M37" i="17"/>
  <c r="M36" i="17"/>
  <c r="M35" i="17"/>
  <c r="M34" i="17"/>
  <c r="M33" i="17"/>
  <c r="M32" i="17"/>
  <c r="M31" i="17"/>
  <c r="M30" i="17"/>
  <c r="M29" i="17"/>
  <c r="M28" i="17"/>
  <c r="M27" i="17"/>
  <c r="M26" i="17"/>
  <c r="M25" i="17"/>
  <c r="M24" i="17"/>
  <c r="M23" i="17"/>
  <c r="M22" i="17"/>
  <c r="M21" i="17"/>
  <c r="M20" i="17"/>
</calcChain>
</file>

<file path=xl/sharedStrings.xml><?xml version="1.0" encoding="utf-8"?>
<sst xmlns="http://schemas.openxmlformats.org/spreadsheetml/2006/main" count="373" uniqueCount="131">
  <si>
    <t>Fig. 5H EdU incorporation</t>
  </si>
  <si>
    <t>0hr</t>
  </si>
  <si>
    <t>36hr</t>
  </si>
  <si>
    <t>Alb-Cre-/- (WT)</t>
  </si>
  <si>
    <t>Alb-Cre+/- (KO)</t>
  </si>
  <si>
    <t>Body weight</t>
  </si>
  <si>
    <t>Liver weight</t>
  </si>
  <si>
    <t>Ratio of Body/Liver</t>
  </si>
  <si>
    <t>Relative absorbance, after normalization to day1</t>
  </si>
  <si>
    <t>Day, Average</t>
  </si>
  <si>
    <t>Day, SD</t>
  </si>
  <si>
    <t>ORC2+/+</t>
  </si>
  <si>
    <t>ORC2+/+ cre</t>
  </si>
  <si>
    <t>ORC2 fl/fl</t>
  </si>
  <si>
    <t>ORC2 fl/fl cre</t>
  </si>
  <si>
    <t>Edu positive cells %</t>
  </si>
  <si>
    <t>replicate 1</t>
  </si>
  <si>
    <t>replicate 2</t>
  </si>
  <si>
    <t>replicate 3</t>
  </si>
  <si>
    <t>replicate 4</t>
  </si>
  <si>
    <t>cre +/- (KO)</t>
  </si>
  <si>
    <t>Fig. 7E</t>
  </si>
  <si>
    <t>Fig. 5I</t>
  </si>
  <si>
    <t>Fig. 7A</t>
  </si>
  <si>
    <t>Fig. 7B</t>
  </si>
  <si>
    <t>Fig. 7C</t>
  </si>
  <si>
    <t>Fig. 7F</t>
  </si>
  <si>
    <t>Fig. 7H EdU incorporation</t>
  </si>
  <si>
    <t>Fig. 5F</t>
  </si>
  <si>
    <t>Fig. 5A</t>
  </si>
  <si>
    <t>Fig. 5B</t>
  </si>
  <si>
    <t>Fig. 5C</t>
  </si>
  <si>
    <t>Fig. 4D</t>
  </si>
  <si>
    <t>Fig. 1G</t>
  </si>
  <si>
    <t>WT</t>
  </si>
  <si>
    <t>ORC1</t>
  </si>
  <si>
    <t>ORC3</t>
  </si>
  <si>
    <t>ORC5</t>
  </si>
  <si>
    <t>ORC6</t>
  </si>
  <si>
    <t>CDC6</t>
  </si>
  <si>
    <t>MCM2</t>
  </si>
  <si>
    <t>MCM3</t>
  </si>
  <si>
    <t>Quantification</t>
  </si>
  <si>
    <t>dKO#1</t>
  </si>
  <si>
    <t>dKO#2</t>
  </si>
  <si>
    <t>ORC2_KO#1</t>
  </si>
  <si>
    <t>ORC2_KO#2</t>
  </si>
  <si>
    <t>ORC2_KO#3</t>
  </si>
  <si>
    <t>Fig.2D</t>
  </si>
  <si>
    <t>Fig.6E</t>
  </si>
  <si>
    <t>Body [g]</t>
  </si>
  <si>
    <t>Liver [g]</t>
  </si>
  <si>
    <t>liver/body</t>
  </si>
  <si>
    <t>KO</t>
  </si>
  <si>
    <t>Sex</t>
  </si>
  <si>
    <t>Orc2</t>
  </si>
  <si>
    <t>Female</t>
  </si>
  <si>
    <t>Male</t>
  </si>
  <si>
    <t>Genotype</t>
  </si>
  <si>
    <t>Observed_number_of_animals</t>
  </si>
  <si>
    <t>Expected_number_of_animals</t>
  </si>
  <si>
    <t>Ratio_O/E</t>
  </si>
  <si>
    <t>Orc2 +/+</t>
  </si>
  <si>
    <t>Orc2 FL/+</t>
  </si>
  <si>
    <t>Orc2 FL/FL</t>
  </si>
  <si>
    <t>Observed</t>
  </si>
  <si>
    <t>Expected</t>
  </si>
  <si>
    <t>Ratio</t>
  </si>
  <si>
    <t>Alb-Cre</t>
  </si>
  <si>
    <t>HET</t>
  </si>
  <si>
    <t>MUT</t>
  </si>
  <si>
    <t>Females</t>
  </si>
  <si>
    <t>Area</t>
  </si>
  <si>
    <t>&lt;40</t>
  </si>
  <si>
    <t>&lt;60</t>
  </si>
  <si>
    <t>&lt;80</t>
  </si>
  <si>
    <t>&lt;100</t>
  </si>
  <si>
    <t>&gt;100</t>
  </si>
  <si>
    <t>ORC2-WT</t>
  </si>
  <si>
    <t>ORC2-KO</t>
  </si>
  <si>
    <t>Females (N=3)</t>
  </si>
  <si>
    <t>Males (N=3)</t>
  </si>
  <si>
    <t>Males (N=4)</t>
  </si>
  <si>
    <t>2n</t>
  </si>
  <si>
    <t>4n</t>
  </si>
  <si>
    <t>8n</t>
  </si>
  <si>
    <t>16n</t>
  </si>
  <si>
    <t>    38.0885288247035</t>
  </si>
  <si>
    <t>ORC2</t>
  </si>
  <si>
    <t>ORC1/ORC2</t>
  </si>
  <si>
    <t>ratio</t>
  </si>
  <si>
    <t>dKO</t>
  </si>
  <si>
    <t>ALT</t>
  </si>
  <si>
    <t>AST</t>
  </si>
  <si>
    <t>NA</t>
  </si>
  <si>
    <t>Sample id</t>
  </si>
  <si>
    <t>Survival time</t>
  </si>
  <si>
    <t>Filter 1</t>
  </si>
  <si>
    <t>Survival event</t>
  </si>
  <si>
    <t>sample4</t>
  </si>
  <si>
    <t>sample5</t>
  </si>
  <si>
    <t>sample8</t>
  </si>
  <si>
    <t>sample14</t>
  </si>
  <si>
    <t>sample7</t>
  </si>
  <si>
    <t>sample15</t>
  </si>
  <si>
    <t>sample16</t>
  </si>
  <si>
    <t>sample1</t>
  </si>
  <si>
    <t>sample2</t>
  </si>
  <si>
    <t>sample3</t>
  </si>
  <si>
    <t>sample17</t>
  </si>
  <si>
    <t>sample6</t>
  </si>
  <si>
    <t>sample9</t>
  </si>
  <si>
    <t>sample10</t>
  </si>
  <si>
    <t>sample11</t>
  </si>
  <si>
    <t>sample12</t>
  </si>
  <si>
    <t>sample13</t>
  </si>
  <si>
    <t>sample18</t>
  </si>
  <si>
    <t>sample19</t>
  </si>
  <si>
    <t>sample20</t>
  </si>
  <si>
    <t>sample21</t>
  </si>
  <si>
    <t>sample22</t>
  </si>
  <si>
    <t>sample23</t>
  </si>
  <si>
    <t>sample24</t>
  </si>
  <si>
    <t>sample25</t>
  </si>
  <si>
    <t>sample26</t>
  </si>
  <si>
    <t>sample27</t>
  </si>
  <si>
    <t>sample28</t>
  </si>
  <si>
    <t>sample29</t>
  </si>
  <si>
    <t>sample30</t>
  </si>
  <si>
    <t>sample31</t>
  </si>
  <si>
    <t>sample32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</si>
</sst>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u/>
      <sz val="11"/>
      <color theme="1"/>
      <name val="Calibri"/>
      <family val="2"/>
      <charset val="134"/>
      <scheme val="minor"/>
    </font>
    <font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82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2" xfId="0" applyBorder="1"/>
    <xf numFmtId="0" fontId="1" fillId="0" borderId="9" xfId="0" applyFont="1" applyBorder="1"/>
    <xf numFmtId="0" fontId="1" fillId="0" borderId="10" xfId="0" applyFont="1" applyBorder="1"/>
    <xf numFmtId="0" fontId="0" fillId="2" borderId="2" xfId="0" applyFill="1" applyBorder="1"/>
    <xf numFmtId="2" fontId="0" fillId="0" borderId="2" xfId="0" applyNumberFormat="1" applyBorder="1"/>
    <xf numFmtId="2" fontId="0" fillId="2" borderId="2" xfId="0" applyNumberFormat="1" applyFill="1" applyBorder="1"/>
    <xf numFmtId="0" fontId="0" fillId="0" borderId="11" xfId="0" applyBorder="1"/>
    <xf numFmtId="0" fontId="3" fillId="0" borderId="0" xfId="1"/>
    <xf numFmtId="0" fontId="2" fillId="0" borderId="0" xfId="0" applyFont="1"/>
    <xf numFmtId="0" fontId="1" fillId="0" borderId="0" xfId="1" applyFont="1"/>
    <xf numFmtId="0" fontId="1" fillId="0" borderId="0" xfId="1" applyFont="1" applyAlignment="1">
      <alignment horizontal="left"/>
    </xf>
    <xf numFmtId="0" fontId="4" fillId="0" borderId="0" xfId="1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3" xfId="0" applyBorder="1"/>
    <xf numFmtId="0" fontId="0" fillId="0" borderId="12" xfId="0" applyBorder="1"/>
    <xf numFmtId="0" fontId="0" fillId="0" borderId="24" xfId="0" applyBorder="1"/>
    <xf numFmtId="0" fontId="0" fillId="0" borderId="25" xfId="0" applyBorder="1"/>
    <xf numFmtId="0" fontId="9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3" borderId="12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14" fontId="2" fillId="3" borderId="12" xfId="0" applyNumberFormat="1" applyFont="1" applyFill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2" fillId="0" borderId="16" xfId="0" applyFont="1" applyBorder="1"/>
    <xf numFmtId="14" fontId="0" fillId="0" borderId="17" xfId="0" applyNumberFormat="1" applyBorder="1"/>
    <xf numFmtId="14" fontId="0" fillId="0" borderId="13" xfId="0" applyNumberFormat="1" applyBorder="1"/>
    <xf numFmtId="14" fontId="0" fillId="0" borderId="14" xfId="0" applyNumberFormat="1" applyBorder="1"/>
    <xf numFmtId="14" fontId="0" fillId="0" borderId="16" xfId="0" applyNumberFormat="1" applyBorder="1"/>
    <xf numFmtId="0" fontId="6" fillId="0" borderId="19" xfId="0" applyFont="1" applyBorder="1"/>
    <xf numFmtId="14" fontId="0" fillId="0" borderId="0" xfId="0" applyNumberFormat="1"/>
    <xf numFmtId="0" fontId="6" fillId="0" borderId="0" xfId="0" applyFont="1"/>
    <xf numFmtId="0" fontId="8" fillId="3" borderId="26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/>
    </xf>
    <xf numFmtId="0" fontId="8" fillId="3" borderId="26" xfId="0" applyFont="1" applyFill="1" applyBorder="1"/>
    <xf numFmtId="0" fontId="8" fillId="3" borderId="15" xfId="0" applyFont="1" applyFill="1" applyBorder="1"/>
    <xf numFmtId="0" fontId="8" fillId="3" borderId="24" xfId="0" applyFont="1" applyFill="1" applyBorder="1" applyAlignment="1">
      <alignment horizontal="center" vertical="center"/>
    </xf>
    <xf numFmtId="14" fontId="8" fillId="3" borderId="24" xfId="0" applyNumberFormat="1" applyFont="1" applyFill="1" applyBorder="1" applyAlignment="1">
      <alignment horizontal="center"/>
    </xf>
    <xf numFmtId="0" fontId="8" fillId="3" borderId="24" xfId="0" applyFont="1" applyFill="1" applyBorder="1"/>
    <xf numFmtId="0" fontId="8" fillId="3" borderId="17" xfId="0" applyFont="1" applyFill="1" applyBorder="1"/>
    <xf numFmtId="0" fontId="8" fillId="3" borderId="25" xfId="0" applyFont="1" applyFill="1" applyBorder="1" applyAlignment="1">
      <alignment horizontal="center" vertical="center"/>
    </xf>
    <xf numFmtId="14" fontId="8" fillId="3" borderId="25" xfId="0" applyNumberFormat="1" applyFont="1" applyFill="1" applyBorder="1" applyAlignment="1">
      <alignment horizontal="center"/>
    </xf>
    <xf numFmtId="0" fontId="8" fillId="3" borderId="25" xfId="0" applyFont="1" applyFill="1" applyBorder="1"/>
    <xf numFmtId="0" fontId="8" fillId="3" borderId="20" xfId="0" applyFont="1" applyFill="1" applyBorder="1"/>
    <xf numFmtId="14" fontId="8" fillId="3" borderId="26" xfId="0" applyNumberFormat="1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1" applyAlignment="1">
      <alignment horizontal="center"/>
    </xf>
  </cellXfs>
  <cellStyles count="2">
    <cellStyle name="Normal" xfId="0" builtinId="0"/>
    <cellStyle name="Normal 2" xfId="1" xr:uid="{E43AF5F4-BDEF-4F90-B6BA-E6FECD087C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92A2E-E57C-42E7-9BFC-B794C56D56AA}">
  <dimension ref="C5:F8"/>
  <sheetViews>
    <sheetView workbookViewId="0">
      <selection activeCell="E19" sqref="E19"/>
    </sheetView>
  </sheetViews>
  <sheetFormatPr defaultRowHeight="14.6"/>
  <cols>
    <col min="4" max="4" width="25.5" bestFit="1" customWidth="1"/>
    <col min="5" max="5" width="25.15234375" bestFit="1" customWidth="1"/>
    <col min="6" max="6" width="11.65234375" bestFit="1" customWidth="1"/>
  </cols>
  <sheetData>
    <row r="5" spans="3:6">
      <c r="C5" s="12" t="s">
        <v>58</v>
      </c>
      <c r="D5" s="12" t="s">
        <v>59</v>
      </c>
      <c r="E5" s="12" t="s">
        <v>60</v>
      </c>
      <c r="F5" s="12" t="s">
        <v>61</v>
      </c>
    </row>
    <row r="6" spans="3:6">
      <c r="C6" s="12" t="s">
        <v>62</v>
      </c>
      <c r="D6" s="12">
        <v>11</v>
      </c>
      <c r="E6" s="12">
        <v>10.5</v>
      </c>
      <c r="F6" s="12">
        <v>1.0476190476190477</v>
      </c>
    </row>
    <row r="7" spans="3:6">
      <c r="C7" s="12" t="s">
        <v>63</v>
      </c>
      <c r="D7" s="12">
        <v>21</v>
      </c>
      <c r="E7" s="12">
        <v>21</v>
      </c>
      <c r="F7" s="12">
        <v>1</v>
      </c>
    </row>
    <row r="8" spans="3:6">
      <c r="C8" s="12" t="s">
        <v>64</v>
      </c>
      <c r="D8" s="12">
        <v>10</v>
      </c>
      <c r="E8" s="12">
        <v>10.5</v>
      </c>
      <c r="F8" s="12">
        <v>0.95238095238095233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52C1E-86BF-4683-99FB-63CA92CEC90D}">
  <dimension ref="B7:D36"/>
  <sheetViews>
    <sheetView zoomScale="55" zoomScaleNormal="55" workbookViewId="0">
      <selection activeCell="S23" sqref="S23"/>
    </sheetView>
  </sheetViews>
  <sheetFormatPr defaultRowHeight="14.6"/>
  <cols>
    <col min="3" max="3" width="17.8828125" customWidth="1"/>
    <col min="4" max="4" width="13.03515625" bestFit="1" customWidth="1"/>
  </cols>
  <sheetData>
    <row r="7" spans="2:4">
      <c r="B7" t="s">
        <v>29</v>
      </c>
      <c r="C7" t="s">
        <v>5</v>
      </c>
    </row>
    <row r="8" spans="2:4">
      <c r="C8" s="12" t="s">
        <v>3</v>
      </c>
      <c r="D8" s="3" t="s">
        <v>4</v>
      </c>
    </row>
    <row r="9" spans="2:4">
      <c r="C9" s="13">
        <v>40.9</v>
      </c>
      <c r="D9" s="9">
        <v>23.92</v>
      </c>
    </row>
    <row r="10" spans="2:4">
      <c r="C10" s="13">
        <v>23.2</v>
      </c>
      <c r="D10" s="9">
        <v>19.95</v>
      </c>
    </row>
    <row r="11" spans="2:4">
      <c r="C11" s="13">
        <v>33.18</v>
      </c>
      <c r="D11" s="9">
        <v>23</v>
      </c>
    </row>
    <row r="12" spans="2:4">
      <c r="C12" s="13"/>
      <c r="D12" s="9">
        <v>28.99</v>
      </c>
    </row>
    <row r="13" spans="2:4">
      <c r="C13" s="13"/>
      <c r="D13" s="9">
        <v>36.4</v>
      </c>
    </row>
    <row r="14" spans="2:4">
      <c r="C14" s="13"/>
      <c r="D14" s="9">
        <v>31.5</v>
      </c>
    </row>
    <row r="15" spans="2:4">
      <c r="C15" s="14"/>
      <c r="D15" s="11">
        <v>33.56</v>
      </c>
    </row>
    <row r="18" spans="2:4">
      <c r="B18" t="s">
        <v>30</v>
      </c>
      <c r="C18" t="s">
        <v>6</v>
      </c>
    </row>
    <row r="19" spans="2:4">
      <c r="C19" s="12" t="s">
        <v>3</v>
      </c>
      <c r="D19" s="3" t="s">
        <v>4</v>
      </c>
    </row>
    <row r="20" spans="2:4">
      <c r="C20" s="13">
        <v>0.84</v>
      </c>
      <c r="D20" s="9">
        <v>0.77</v>
      </c>
    </row>
    <row r="21" spans="2:4">
      <c r="C21" s="13">
        <v>0.61</v>
      </c>
      <c r="D21" s="9">
        <v>0.56000000000000005</v>
      </c>
    </row>
    <row r="22" spans="2:4">
      <c r="C22" s="13">
        <v>0.66</v>
      </c>
      <c r="D22" s="9">
        <v>0.5</v>
      </c>
    </row>
    <row r="23" spans="2:4">
      <c r="C23" s="13"/>
      <c r="D23" s="9">
        <v>0.57999999999999996</v>
      </c>
    </row>
    <row r="24" spans="2:4">
      <c r="C24" s="13"/>
      <c r="D24" s="9">
        <v>0.57999999999999996</v>
      </c>
    </row>
    <row r="25" spans="2:4">
      <c r="C25" s="13"/>
      <c r="D25" s="9">
        <v>0.48</v>
      </c>
    </row>
    <row r="26" spans="2:4">
      <c r="C26" s="14"/>
      <c r="D26" s="11">
        <v>0.56000000000000005</v>
      </c>
    </row>
    <row r="28" spans="2:4">
      <c r="B28" t="s">
        <v>31</v>
      </c>
      <c r="C28" t="s">
        <v>7</v>
      </c>
    </row>
    <row r="29" spans="2:4">
      <c r="C29" s="12" t="s">
        <v>3</v>
      </c>
      <c r="D29" s="3" t="s">
        <v>4</v>
      </c>
    </row>
    <row r="30" spans="2:4">
      <c r="C30" s="13">
        <v>2.0537899999999998</v>
      </c>
      <c r="D30" s="9">
        <v>3.2190639999999999</v>
      </c>
    </row>
    <row r="31" spans="2:4">
      <c r="C31" s="13">
        <v>2.6293099999999998</v>
      </c>
      <c r="D31" s="9">
        <v>2.8070179999999998</v>
      </c>
    </row>
    <row r="32" spans="2:4">
      <c r="C32" s="13">
        <v>1.98915</v>
      </c>
      <c r="D32" s="9">
        <v>2.1739130000000002</v>
      </c>
    </row>
    <row r="33" spans="3:4">
      <c r="C33" s="13"/>
      <c r="D33" s="9">
        <v>2.0006900000000001</v>
      </c>
    </row>
    <row r="34" spans="3:4">
      <c r="C34" s="13"/>
      <c r="D34" s="9">
        <v>1.593407</v>
      </c>
    </row>
    <row r="35" spans="3:4">
      <c r="C35" s="13"/>
      <c r="D35" s="9">
        <v>1.5238100000000001</v>
      </c>
    </row>
    <row r="36" spans="3:4">
      <c r="C36" s="14"/>
      <c r="D36" s="11">
        <v>1.6686529999999999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0BB3C-C645-49FB-BE7C-3CC44F0CB5AA}">
  <dimension ref="E5:H13"/>
  <sheetViews>
    <sheetView zoomScale="85" zoomScaleNormal="85" workbookViewId="0">
      <selection activeCell="M9" sqref="M9"/>
    </sheetView>
  </sheetViews>
  <sheetFormatPr defaultRowHeight="14.6"/>
  <sheetData>
    <row r="5" spans="5:8">
      <c r="E5" t="s">
        <v>28</v>
      </c>
    </row>
    <row r="6" spans="5:8">
      <c r="E6" s="2" t="s">
        <v>3</v>
      </c>
      <c r="F6" s="3"/>
      <c r="G6" s="2" t="s">
        <v>4</v>
      </c>
      <c r="H6" s="3"/>
    </row>
    <row r="7" spans="5:8">
      <c r="E7" s="6" t="s">
        <v>1</v>
      </c>
      <c r="F7" s="7" t="s">
        <v>2</v>
      </c>
      <c r="G7" s="6" t="s">
        <v>1</v>
      </c>
      <c r="H7" s="7" t="s">
        <v>2</v>
      </c>
    </row>
    <row r="8" spans="5:8">
      <c r="E8" s="8">
        <v>103</v>
      </c>
      <c r="F8" s="9">
        <v>66.5</v>
      </c>
      <c r="G8" s="8">
        <v>50.333329999999997</v>
      </c>
      <c r="H8" s="9">
        <v>31.83333</v>
      </c>
    </row>
    <row r="9" spans="5:8">
      <c r="E9" s="8">
        <v>92.333330000000004</v>
      </c>
      <c r="F9" s="9">
        <v>51.5</v>
      </c>
      <c r="G9" s="8">
        <v>50.833329999999997</v>
      </c>
      <c r="H9" s="9">
        <v>23.16667</v>
      </c>
    </row>
    <row r="10" spans="5:8">
      <c r="E10" s="8">
        <v>75.833330000000004</v>
      </c>
      <c r="F10" s="9">
        <v>46.4</v>
      </c>
      <c r="G10" s="8">
        <v>37.833329999999997</v>
      </c>
      <c r="H10" s="9">
        <v>24.66667</v>
      </c>
    </row>
    <row r="11" spans="5:8">
      <c r="E11" s="8"/>
      <c r="F11" s="9"/>
      <c r="G11" s="8">
        <v>52.166670000000003</v>
      </c>
      <c r="H11" s="9">
        <v>25.66667</v>
      </c>
    </row>
    <row r="12" spans="5:8">
      <c r="E12" s="8"/>
      <c r="F12" s="9"/>
      <c r="G12" s="8">
        <v>51.666670000000003</v>
      </c>
      <c r="H12" s="9">
        <v>23.16667</v>
      </c>
    </row>
    <row r="13" spans="5:8">
      <c r="E13" s="10"/>
      <c r="F13" s="11"/>
      <c r="G13" s="10">
        <v>39</v>
      </c>
      <c r="H13" s="11">
        <v>16.16667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A3422-BAC3-4E38-95DF-4465E61519E0}">
  <dimension ref="B4:K41"/>
  <sheetViews>
    <sheetView tabSelected="1" zoomScale="55" zoomScaleNormal="55" workbookViewId="0">
      <selection activeCell="P24" sqref="P24"/>
    </sheetView>
  </sheetViews>
  <sheetFormatPr defaultRowHeight="14.6"/>
  <cols>
    <col min="1" max="2" width="12.9609375" bestFit="1" customWidth="1"/>
  </cols>
  <sheetData>
    <row r="4" spans="2:11">
      <c r="H4" t="s">
        <v>22</v>
      </c>
    </row>
    <row r="5" spans="2:11">
      <c r="H5" s="2" t="s">
        <v>3</v>
      </c>
      <c r="I5" s="3"/>
      <c r="J5" s="2" t="s">
        <v>4</v>
      </c>
      <c r="K5" s="3"/>
    </row>
    <row r="6" spans="2:11">
      <c r="H6" s="4"/>
      <c r="I6" s="5"/>
      <c r="J6" s="4"/>
      <c r="K6" s="5"/>
    </row>
    <row r="7" spans="2:11">
      <c r="H7" s="6" t="s">
        <v>1</v>
      </c>
      <c r="I7" s="7" t="s">
        <v>2</v>
      </c>
      <c r="J7" s="6" t="s">
        <v>1</v>
      </c>
      <c r="K7" s="7" t="s">
        <v>2</v>
      </c>
    </row>
    <row r="8" spans="2:11">
      <c r="H8" s="8">
        <v>43.343000000000004</v>
      </c>
      <c r="I8" s="9">
        <v>67.948999999999998</v>
      </c>
      <c r="J8" s="8">
        <v>70.584000000000003</v>
      </c>
      <c r="K8" s="9">
        <v>101.066</v>
      </c>
    </row>
    <row r="9" spans="2:11">
      <c r="B9" t="s">
        <v>0</v>
      </c>
      <c r="H9" s="8">
        <v>49.587000000000003</v>
      </c>
      <c r="I9" s="9">
        <v>65.599999999999994</v>
      </c>
      <c r="J9" s="8">
        <v>98.98</v>
      </c>
      <c r="K9" s="9">
        <v>132.547</v>
      </c>
    </row>
    <row r="10" spans="2:11">
      <c r="D10" s="18" t="s">
        <v>3</v>
      </c>
      <c r="E10" s="18" t="s">
        <v>4</v>
      </c>
      <c r="H10" s="8">
        <v>41.414000000000001</v>
      </c>
      <c r="I10" s="9">
        <v>70.66</v>
      </c>
      <c r="J10" s="8">
        <v>53.618000000000002</v>
      </c>
      <c r="K10" s="9">
        <v>160.036</v>
      </c>
    </row>
    <row r="11" spans="2:11">
      <c r="D11" s="13">
        <v>8.098591549</v>
      </c>
      <c r="E11" s="13">
        <v>25.5952381</v>
      </c>
      <c r="H11" s="8">
        <v>47.198999999999998</v>
      </c>
      <c r="I11" s="9">
        <v>75.177999999999997</v>
      </c>
      <c r="J11" s="8">
        <v>58.88</v>
      </c>
      <c r="K11" s="9">
        <v>99.796000000000006</v>
      </c>
    </row>
    <row r="12" spans="2:11">
      <c r="D12" s="13">
        <v>10.823529410000001</v>
      </c>
      <c r="E12" s="13">
        <v>44.897959180000001</v>
      </c>
      <c r="H12" s="8">
        <v>40.036999999999999</v>
      </c>
      <c r="I12" s="9">
        <v>67.677999999999997</v>
      </c>
      <c r="J12" s="8">
        <v>52.439</v>
      </c>
      <c r="K12" s="9">
        <v>97.980999999999995</v>
      </c>
    </row>
    <row r="13" spans="2:11">
      <c r="D13" s="13">
        <v>4.314720812</v>
      </c>
      <c r="E13" s="13">
        <v>30.6122449</v>
      </c>
      <c r="H13" s="8">
        <v>44.904000000000003</v>
      </c>
      <c r="I13" s="9">
        <v>72.918999999999997</v>
      </c>
      <c r="J13" s="8">
        <v>39.737000000000002</v>
      </c>
      <c r="K13" s="9">
        <v>114.312</v>
      </c>
    </row>
    <row r="14" spans="2:11">
      <c r="D14" s="13">
        <v>5.0445103859999998</v>
      </c>
      <c r="E14" s="13">
        <v>50.279329609999998</v>
      </c>
      <c r="H14" s="8">
        <v>51.24</v>
      </c>
      <c r="I14" s="9">
        <v>77.707999999999998</v>
      </c>
      <c r="J14" s="8">
        <v>54.707000000000001</v>
      </c>
      <c r="K14" s="9">
        <v>138.172</v>
      </c>
    </row>
    <row r="15" spans="2:11">
      <c r="D15" s="14">
        <v>6.1085972850000001</v>
      </c>
      <c r="E15" s="14">
        <v>35.869565219999998</v>
      </c>
      <c r="H15" s="8">
        <v>46.465000000000003</v>
      </c>
      <c r="I15" s="9">
        <v>57.829000000000001</v>
      </c>
      <c r="J15" s="8">
        <v>61.965000000000003</v>
      </c>
      <c r="K15" s="9">
        <v>167.29400000000001</v>
      </c>
    </row>
    <row r="16" spans="2:11">
      <c r="H16" s="8">
        <v>66.667000000000002</v>
      </c>
      <c r="I16" s="9">
        <v>55.298999999999999</v>
      </c>
      <c r="J16" s="8">
        <v>59.061999999999998</v>
      </c>
      <c r="K16" s="9">
        <v>101.973</v>
      </c>
    </row>
    <row r="17" spans="8:11">
      <c r="H17" s="8">
        <v>68.778999999999996</v>
      </c>
      <c r="I17" s="9">
        <v>53.491999999999997</v>
      </c>
      <c r="J17" s="8">
        <v>46.904000000000003</v>
      </c>
      <c r="K17" s="9">
        <v>88.274000000000001</v>
      </c>
    </row>
    <row r="18" spans="8:11">
      <c r="H18" s="8">
        <v>45.179000000000002</v>
      </c>
      <c r="I18" s="9">
        <v>62.347000000000001</v>
      </c>
      <c r="J18" s="8">
        <v>131.18700000000001</v>
      </c>
      <c r="K18" s="9">
        <v>102.971</v>
      </c>
    </row>
    <row r="19" spans="8:11">
      <c r="H19" s="8">
        <v>47.198999999999998</v>
      </c>
      <c r="I19" s="9">
        <v>77.707999999999998</v>
      </c>
      <c r="J19" s="8">
        <v>32.750999999999998</v>
      </c>
      <c r="K19" s="9">
        <v>80.018000000000001</v>
      </c>
    </row>
    <row r="20" spans="8:11">
      <c r="H20" s="8">
        <v>46.648000000000003</v>
      </c>
      <c r="I20" s="9">
        <v>82.406000000000006</v>
      </c>
      <c r="J20" s="8">
        <v>134.453</v>
      </c>
      <c r="K20" s="9">
        <v>88.274000000000001</v>
      </c>
    </row>
    <row r="21" spans="8:11">
      <c r="H21" s="8">
        <v>52.893000000000001</v>
      </c>
      <c r="I21" s="9">
        <v>70.66</v>
      </c>
      <c r="J21" s="8">
        <v>59.423999999999999</v>
      </c>
      <c r="K21" s="9">
        <v>125.19799999999999</v>
      </c>
    </row>
    <row r="22" spans="8:11">
      <c r="H22" s="8">
        <v>49.128</v>
      </c>
      <c r="I22" s="9">
        <v>73.370999999999995</v>
      </c>
      <c r="J22" s="8">
        <v>51.078000000000003</v>
      </c>
      <c r="K22" s="9">
        <v>97.980999999999995</v>
      </c>
    </row>
    <row r="23" spans="8:11">
      <c r="H23" s="8">
        <v>36.546999999999997</v>
      </c>
      <c r="I23" s="9">
        <v>53.491999999999997</v>
      </c>
      <c r="J23" s="8">
        <v>55.341999999999999</v>
      </c>
      <c r="K23" s="9">
        <v>73.667000000000002</v>
      </c>
    </row>
    <row r="24" spans="8:11">
      <c r="H24" s="8">
        <v>38.658999999999999</v>
      </c>
      <c r="I24" s="9">
        <v>77.707999999999998</v>
      </c>
      <c r="J24" s="8">
        <v>61.601999999999997</v>
      </c>
      <c r="K24" s="9">
        <v>105.965</v>
      </c>
    </row>
    <row r="25" spans="8:11">
      <c r="H25" s="8">
        <v>26.446000000000002</v>
      </c>
      <c r="I25" s="9">
        <v>70.66</v>
      </c>
      <c r="J25" s="8">
        <v>54.887999999999998</v>
      </c>
      <c r="K25" s="9">
        <v>105.42100000000001</v>
      </c>
    </row>
    <row r="26" spans="8:11">
      <c r="H26" s="8">
        <v>28.925999999999998</v>
      </c>
      <c r="I26" s="9"/>
      <c r="J26" s="8">
        <v>57.518999999999998</v>
      </c>
      <c r="K26" s="9">
        <v>78.113</v>
      </c>
    </row>
    <row r="27" spans="8:11">
      <c r="H27" s="8">
        <v>37.924999999999997</v>
      </c>
      <c r="I27" s="9"/>
      <c r="J27" s="8">
        <v>59.243000000000002</v>
      </c>
      <c r="K27" s="9">
        <v>67.951999999999998</v>
      </c>
    </row>
    <row r="28" spans="8:11">
      <c r="H28" s="8">
        <v>44.904000000000003</v>
      </c>
      <c r="I28" s="9"/>
      <c r="J28" s="8">
        <v>60.332000000000001</v>
      </c>
      <c r="K28" s="9">
        <v>98.435000000000002</v>
      </c>
    </row>
    <row r="29" spans="8:11">
      <c r="H29" s="8">
        <v>40.036999999999999</v>
      </c>
      <c r="I29" s="9"/>
      <c r="J29" s="8">
        <v>48.084000000000003</v>
      </c>
      <c r="K29" s="9">
        <v>87.094999999999999</v>
      </c>
    </row>
    <row r="30" spans="8:11">
      <c r="H30" s="8">
        <v>43.343000000000004</v>
      </c>
      <c r="I30" s="9"/>
      <c r="J30" s="8">
        <v>44.999000000000002</v>
      </c>
      <c r="K30" s="9">
        <v>122.84</v>
      </c>
    </row>
    <row r="31" spans="8:11">
      <c r="H31" s="8">
        <v>33.609000000000002</v>
      </c>
      <c r="I31" s="9"/>
      <c r="J31" s="8">
        <v>43.003</v>
      </c>
      <c r="K31" s="9">
        <v>138.626</v>
      </c>
    </row>
    <row r="32" spans="8:11">
      <c r="H32" s="8">
        <v>41.414000000000001</v>
      </c>
      <c r="I32" s="9"/>
      <c r="J32" s="8">
        <v>33.930999999999997</v>
      </c>
      <c r="K32" s="9">
        <v>70.763999999999996</v>
      </c>
    </row>
    <row r="33" spans="8:11">
      <c r="H33" s="8">
        <v>48.851999999999997</v>
      </c>
      <c r="I33" s="9"/>
      <c r="J33" s="8">
        <v>35.744999999999997</v>
      </c>
      <c r="K33" s="9">
        <v>97.980999999999995</v>
      </c>
    </row>
    <row r="34" spans="8:11">
      <c r="H34" s="8">
        <v>49.587000000000003</v>
      </c>
      <c r="I34" s="9"/>
      <c r="J34" s="8">
        <v>109.14100000000001</v>
      </c>
      <c r="K34" s="9">
        <v>86.822000000000003</v>
      </c>
    </row>
    <row r="35" spans="8:11">
      <c r="H35" s="8">
        <v>35.813000000000002</v>
      </c>
      <c r="I35" s="9"/>
      <c r="J35" s="8">
        <v>52.62</v>
      </c>
      <c r="K35" s="9">
        <v>140.25899999999999</v>
      </c>
    </row>
    <row r="36" spans="8:11">
      <c r="H36" s="8">
        <v>41.506</v>
      </c>
      <c r="I36" s="9"/>
      <c r="J36" s="8">
        <v>44.817999999999998</v>
      </c>
      <c r="K36" s="9">
        <v>108.86799999999999</v>
      </c>
    </row>
    <row r="37" spans="8:11">
      <c r="H37" s="8">
        <v>35.17</v>
      </c>
      <c r="I37" s="9"/>
      <c r="J37" s="8">
        <v>48.628</v>
      </c>
      <c r="K37" s="9">
        <v>85.099000000000004</v>
      </c>
    </row>
    <row r="38" spans="8:11">
      <c r="H38" s="8">
        <v>30.303000000000001</v>
      </c>
      <c r="I38" s="9"/>
      <c r="J38" s="8">
        <v>51.713000000000001</v>
      </c>
      <c r="K38" s="9">
        <v>70.763999999999996</v>
      </c>
    </row>
    <row r="39" spans="8:11">
      <c r="H39" s="8">
        <v>38.658999999999999</v>
      </c>
      <c r="I39" s="9"/>
      <c r="J39" s="8">
        <v>47.811999999999998</v>
      </c>
      <c r="K39" s="9"/>
    </row>
    <row r="40" spans="8:11">
      <c r="H40" s="10">
        <v>43.158999999999999</v>
      </c>
      <c r="I40" s="11"/>
      <c r="J40" s="10"/>
      <c r="K40" s="11"/>
    </row>
    <row r="41" spans="8:11">
      <c r="H41" s="1"/>
      <c r="I41" s="1"/>
      <c r="J41" s="1"/>
      <c r="K41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5F3FA-E977-4C18-A3C2-A345A50DB9B2}">
  <dimension ref="C4:F8"/>
  <sheetViews>
    <sheetView workbookViewId="0">
      <selection activeCell="J10" sqref="J10"/>
    </sheetView>
  </sheetViews>
  <sheetFormatPr defaultRowHeight="14.6"/>
  <cols>
    <col min="3" max="3" width="10.265625" bestFit="1" customWidth="1"/>
  </cols>
  <sheetData>
    <row r="4" spans="3:6" ht="15.25" thickBot="1"/>
    <row r="5" spans="3:6" ht="15.25" thickBot="1">
      <c r="C5" s="37" t="s">
        <v>58</v>
      </c>
      <c r="D5" s="37" t="s">
        <v>65</v>
      </c>
      <c r="E5" s="37" t="s">
        <v>66</v>
      </c>
      <c r="F5" s="37" t="s">
        <v>67</v>
      </c>
    </row>
    <row r="6" spans="3:6">
      <c r="C6" s="38" t="s">
        <v>35</v>
      </c>
      <c r="D6" s="38">
        <v>10</v>
      </c>
      <c r="E6" s="38">
        <v>12.625</v>
      </c>
      <c r="F6" s="38">
        <v>0.79207920792079212</v>
      </c>
    </row>
    <row r="7" spans="3:6">
      <c r="C7" s="38" t="s">
        <v>88</v>
      </c>
      <c r="D7" s="38">
        <v>6</v>
      </c>
      <c r="E7" s="38">
        <v>12.625</v>
      </c>
      <c r="F7" s="38">
        <v>0.47524752475247523</v>
      </c>
    </row>
    <row r="8" spans="3:6" ht="15.25" thickBot="1">
      <c r="C8" s="39" t="s">
        <v>89</v>
      </c>
      <c r="D8" s="39">
        <v>5</v>
      </c>
      <c r="E8" s="39">
        <v>12.625</v>
      </c>
      <c r="F8" s="39">
        <v>0.39603960396039606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3A6D5-4FFE-43BC-A2CC-6CC67DEFA5BF}">
  <dimension ref="B3:M10"/>
  <sheetViews>
    <sheetView zoomScale="70" zoomScaleNormal="70" workbookViewId="0">
      <selection activeCell="J16" sqref="J16"/>
    </sheetView>
  </sheetViews>
  <sheetFormatPr defaultRowHeight="14.6"/>
  <sheetData>
    <row r="3" spans="2:13" ht="31.1">
      <c r="B3" s="24" t="s">
        <v>49</v>
      </c>
      <c r="I3" t="s">
        <v>42</v>
      </c>
    </row>
    <row r="4" spans="2:13">
      <c r="K4" s="23" t="s">
        <v>34</v>
      </c>
      <c r="L4" t="s">
        <v>43</v>
      </c>
      <c r="M4" t="s">
        <v>44</v>
      </c>
    </row>
    <row r="5" spans="2:13">
      <c r="J5" s="22" t="s">
        <v>36</v>
      </c>
      <c r="K5" s="21">
        <v>1</v>
      </c>
      <c r="L5" s="21">
        <v>2.3500619999999999</v>
      </c>
      <c r="M5" s="21">
        <v>3.6722519999999998</v>
      </c>
    </row>
    <row r="6" spans="2:13">
      <c r="J6" s="22" t="s">
        <v>37</v>
      </c>
      <c r="K6" s="21">
        <v>1.0000009999999999</v>
      </c>
      <c r="L6" s="21">
        <v>1.4326760000000001</v>
      </c>
      <c r="M6" s="21">
        <v>1.2961499999999999</v>
      </c>
    </row>
    <row r="7" spans="2:13">
      <c r="J7" s="22" t="s">
        <v>38</v>
      </c>
      <c r="K7" s="21">
        <v>1</v>
      </c>
      <c r="L7" s="21">
        <v>0.67122000000000004</v>
      </c>
      <c r="M7" s="21">
        <v>1.62201</v>
      </c>
    </row>
    <row r="8" spans="2:13">
      <c r="J8" s="22" t="s">
        <v>39</v>
      </c>
      <c r="K8" s="21">
        <v>1</v>
      </c>
      <c r="L8" s="21">
        <v>1.4177</v>
      </c>
      <c r="M8" s="21">
        <v>1.505822</v>
      </c>
    </row>
    <row r="9" spans="2:13">
      <c r="J9" s="22" t="s">
        <v>40</v>
      </c>
      <c r="K9" s="21">
        <v>1</v>
      </c>
      <c r="L9" s="21">
        <v>0.94596899999999995</v>
      </c>
      <c r="M9" s="21">
        <v>1.049609</v>
      </c>
    </row>
    <row r="10" spans="2:13">
      <c r="J10" s="22" t="s">
        <v>41</v>
      </c>
      <c r="K10" s="21">
        <v>1</v>
      </c>
      <c r="L10" s="21">
        <v>1.0131079999999999</v>
      </c>
      <c r="M10" s="21">
        <v>1.296521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108DC-2445-44DD-A55A-8E5BE82F82FD}">
  <dimension ref="B1:K11"/>
  <sheetViews>
    <sheetView zoomScale="115" zoomScaleNormal="115" workbookViewId="0">
      <selection activeCell="L4" sqref="L4"/>
    </sheetView>
  </sheetViews>
  <sheetFormatPr defaultRowHeight="14.6"/>
  <sheetData>
    <row r="1" spans="2:11" ht="15.25" thickBot="1"/>
    <row r="2" spans="2:11">
      <c r="B2" s="28"/>
      <c r="C2" s="29"/>
      <c r="D2" s="29" t="s">
        <v>5</v>
      </c>
      <c r="E2" s="29"/>
      <c r="F2" s="29"/>
      <c r="G2" s="29" t="s">
        <v>6</v>
      </c>
      <c r="H2" s="29"/>
      <c r="I2" s="29"/>
      <c r="J2" s="29" t="s">
        <v>90</v>
      </c>
      <c r="K2" s="30"/>
    </row>
    <row r="3" spans="2:11">
      <c r="B3" s="56" t="s">
        <v>71</v>
      </c>
      <c r="D3" t="s">
        <v>34</v>
      </c>
      <c r="E3" s="62" t="s">
        <v>91</v>
      </c>
      <c r="F3" s="62"/>
      <c r="G3" t="s">
        <v>34</v>
      </c>
      <c r="H3" s="62" t="s">
        <v>91</v>
      </c>
      <c r="J3" t="s">
        <v>34</v>
      </c>
      <c r="K3" s="57" t="s">
        <v>91</v>
      </c>
    </row>
    <row r="4" spans="2:11">
      <c r="B4" s="31"/>
      <c r="D4">
        <v>17.600000000000001</v>
      </c>
      <c r="E4">
        <v>8.9700000000000006</v>
      </c>
      <c r="G4">
        <v>1.3052999999999999</v>
      </c>
      <c r="H4">
        <v>0.42499999999999999</v>
      </c>
      <c r="J4">
        <v>7.4164772727272718E-2</v>
      </c>
      <c r="K4" s="32">
        <v>4.7380156075808248E-2</v>
      </c>
    </row>
    <row r="5" spans="2:11">
      <c r="B5" s="31"/>
      <c r="D5">
        <v>18.670000000000002</v>
      </c>
      <c r="E5">
        <v>9.98</v>
      </c>
      <c r="G5">
        <v>1.3399000000000001</v>
      </c>
      <c r="H5">
        <v>0.5333</v>
      </c>
      <c r="J5">
        <v>7.1767541510444566E-2</v>
      </c>
      <c r="K5" s="32">
        <v>5.3436873747494985E-2</v>
      </c>
    </row>
    <row r="6" spans="2:11" ht="15.25" thickBot="1">
      <c r="B6" s="33"/>
      <c r="C6" s="34"/>
      <c r="D6" s="34"/>
      <c r="E6" s="34">
        <v>8.2100000000000009</v>
      </c>
      <c r="F6" s="34"/>
      <c r="G6" s="34"/>
      <c r="H6" s="34">
        <v>0.42220000000000002</v>
      </c>
      <c r="I6" s="34"/>
      <c r="J6" s="34"/>
      <c r="K6" s="35">
        <v>5.142509135200974E-2</v>
      </c>
    </row>
    <row r="7" spans="2:11">
      <c r="B7" s="58"/>
      <c r="C7" s="59"/>
      <c r="D7" s="29" t="s">
        <v>5</v>
      </c>
      <c r="E7" s="29"/>
      <c r="F7" s="29"/>
      <c r="G7" s="29" t="s">
        <v>6</v>
      </c>
      <c r="H7" s="29"/>
      <c r="I7" s="29"/>
      <c r="J7" s="29" t="s">
        <v>90</v>
      </c>
      <c r="K7" s="30"/>
    </row>
    <row r="8" spans="2:11">
      <c r="B8" s="60" t="s">
        <v>57</v>
      </c>
      <c r="C8" s="62"/>
      <c r="D8" t="s">
        <v>34</v>
      </c>
      <c r="E8" s="62" t="s">
        <v>91</v>
      </c>
      <c r="F8" s="62"/>
      <c r="G8" t="s">
        <v>34</v>
      </c>
      <c r="H8" s="62" t="s">
        <v>91</v>
      </c>
      <c r="J8" t="s">
        <v>34</v>
      </c>
      <c r="K8" s="57" t="s">
        <v>91</v>
      </c>
    </row>
    <row r="9" spans="2:11">
      <c r="B9" s="31"/>
      <c r="C9" s="62"/>
      <c r="D9">
        <v>26.67</v>
      </c>
      <c r="E9" s="63">
        <v>23.02</v>
      </c>
      <c r="G9">
        <v>1.6188</v>
      </c>
      <c r="H9">
        <v>1.3416999999999999</v>
      </c>
      <c r="I9" s="62"/>
      <c r="J9">
        <v>6.0697412823397072E-2</v>
      </c>
      <c r="K9" s="32">
        <v>5.8284100781928756E-2</v>
      </c>
    </row>
    <row r="10" spans="2:11">
      <c r="B10" s="31"/>
      <c r="D10">
        <v>26.81</v>
      </c>
      <c r="E10" s="63">
        <v>10.47</v>
      </c>
      <c r="G10">
        <v>2.4443000000000001</v>
      </c>
      <c r="H10">
        <v>0.45960000000000001</v>
      </c>
      <c r="J10">
        <v>9.1171204774337947E-2</v>
      </c>
      <c r="K10" s="32">
        <v>4.3896848137535811E-2</v>
      </c>
    </row>
    <row r="11" spans="2:11" ht="15.25" thickBot="1">
      <c r="B11" s="33"/>
      <c r="C11" s="34"/>
      <c r="D11" s="34"/>
      <c r="E11" s="61">
        <v>17.5</v>
      </c>
      <c r="F11" s="34"/>
      <c r="G11" s="34"/>
      <c r="H11" s="34">
        <v>1.1314</v>
      </c>
      <c r="I11" s="34"/>
      <c r="J11" s="34"/>
      <c r="K11" s="35">
        <v>6.4651428571428568E-2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99444-6384-4FBA-BC5C-46100C39DEA7}">
  <dimension ref="B8:D33"/>
  <sheetViews>
    <sheetView topLeftCell="A5" zoomScale="70" zoomScaleNormal="70" workbookViewId="0">
      <selection activeCell="J37" sqref="J37"/>
    </sheetView>
  </sheetViews>
  <sheetFormatPr defaultRowHeight="14.6"/>
  <cols>
    <col min="3" max="4" width="12.9609375" bestFit="1" customWidth="1"/>
  </cols>
  <sheetData>
    <row r="8" spans="2:4">
      <c r="B8" t="s">
        <v>23</v>
      </c>
      <c r="C8" t="s">
        <v>5</v>
      </c>
    </row>
    <row r="9" spans="2:4">
      <c r="C9" s="12" t="s">
        <v>3</v>
      </c>
      <c r="D9" s="3" t="s">
        <v>4</v>
      </c>
    </row>
    <row r="10" spans="2:4">
      <c r="C10" s="13">
        <v>33.159999999999997</v>
      </c>
      <c r="D10" s="9">
        <v>33.15</v>
      </c>
    </row>
    <row r="11" spans="2:4">
      <c r="C11" s="13">
        <v>34.03</v>
      </c>
      <c r="D11" s="9">
        <v>28.6</v>
      </c>
    </row>
    <row r="12" spans="2:4">
      <c r="C12" s="13">
        <v>26.7</v>
      </c>
      <c r="D12" s="9">
        <v>28.48</v>
      </c>
    </row>
    <row r="13" spans="2:4">
      <c r="C13" s="13">
        <v>25.2</v>
      </c>
      <c r="D13" s="9">
        <v>22.9</v>
      </c>
    </row>
    <row r="14" spans="2:4">
      <c r="C14" s="13"/>
      <c r="D14" s="9">
        <v>23.66</v>
      </c>
    </row>
    <row r="15" spans="2:4">
      <c r="C15" s="14"/>
      <c r="D15" s="11">
        <v>26.25</v>
      </c>
    </row>
    <row r="17" spans="2:4">
      <c r="B17" t="s">
        <v>24</v>
      </c>
      <c r="C17" t="s">
        <v>6</v>
      </c>
    </row>
    <row r="18" spans="2:4">
      <c r="C18" s="12" t="s">
        <v>3</v>
      </c>
      <c r="D18" s="12" t="s">
        <v>4</v>
      </c>
    </row>
    <row r="19" spans="2:4">
      <c r="C19" s="13">
        <v>0.39</v>
      </c>
      <c r="D19" s="13">
        <v>0.54</v>
      </c>
    </row>
    <row r="20" spans="2:4">
      <c r="C20" s="13">
        <v>0.42</v>
      </c>
      <c r="D20" s="13">
        <v>0.61</v>
      </c>
    </row>
    <row r="21" spans="2:4">
      <c r="C21" s="13">
        <v>0.41</v>
      </c>
      <c r="D21" s="13">
        <v>0.45</v>
      </c>
    </row>
    <row r="22" spans="2:4">
      <c r="C22" s="13">
        <v>0.46</v>
      </c>
      <c r="D22" s="13">
        <v>0.38</v>
      </c>
    </row>
    <row r="23" spans="2:4">
      <c r="C23" s="13"/>
      <c r="D23" s="13">
        <v>0.48</v>
      </c>
    </row>
    <row r="24" spans="2:4">
      <c r="C24" s="14"/>
      <c r="D24" s="14">
        <v>0.41</v>
      </c>
    </row>
    <row r="26" spans="2:4">
      <c r="B26" t="s">
        <v>25</v>
      </c>
      <c r="C26" t="s">
        <v>7</v>
      </c>
    </row>
    <row r="27" spans="2:4">
      <c r="C27" s="12" t="s">
        <v>3</v>
      </c>
      <c r="D27" s="12" t="s">
        <v>4</v>
      </c>
    </row>
    <row r="28" spans="2:4">
      <c r="C28" s="13">
        <v>1.1761159999999999</v>
      </c>
      <c r="D28" s="13">
        <v>1.628959</v>
      </c>
    </row>
    <row r="29" spans="2:4">
      <c r="C29" s="13">
        <v>1.234205</v>
      </c>
      <c r="D29" s="13">
        <v>2.1328670000000001</v>
      </c>
    </row>
    <row r="30" spans="2:4">
      <c r="C30" s="13">
        <v>1.5355810000000001</v>
      </c>
      <c r="D30" s="13">
        <v>1.5800559999999999</v>
      </c>
    </row>
    <row r="31" spans="2:4">
      <c r="C31" s="13">
        <v>1.8253969999999999</v>
      </c>
      <c r="D31" s="13">
        <v>1.659389</v>
      </c>
    </row>
    <row r="32" spans="2:4">
      <c r="C32" s="13"/>
      <c r="D32" s="13">
        <v>2.02874</v>
      </c>
    </row>
    <row r="33" spans="3:4">
      <c r="C33" s="14"/>
      <c r="D33" s="14">
        <v>1.5619050000000001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A7C07-9F07-454C-BC16-1F5A4CA2FAFA}">
  <dimension ref="B2:K89"/>
  <sheetViews>
    <sheetView topLeftCell="A4" zoomScale="40" zoomScaleNormal="40" workbookViewId="0">
      <selection activeCell="Q60" sqref="Q60"/>
    </sheetView>
  </sheetViews>
  <sheetFormatPr defaultRowHeight="14.6"/>
  <cols>
    <col min="5" max="5" width="10.3828125" customWidth="1"/>
  </cols>
  <sheetData>
    <row r="2" spans="2:11">
      <c r="B2" t="s">
        <v>21</v>
      </c>
      <c r="H2" t="s">
        <v>26</v>
      </c>
    </row>
    <row r="3" spans="2:11">
      <c r="B3" s="2" t="s">
        <v>3</v>
      </c>
      <c r="C3" s="3"/>
      <c r="D3" s="2" t="s">
        <v>4</v>
      </c>
      <c r="E3" s="3"/>
      <c r="H3" s="2" t="s">
        <v>3</v>
      </c>
      <c r="I3" s="3"/>
      <c r="J3" s="2" t="s">
        <v>4</v>
      </c>
      <c r="K3" s="3"/>
    </row>
    <row r="4" spans="2:11">
      <c r="B4" s="4"/>
      <c r="C4" s="5"/>
      <c r="D4" s="4"/>
      <c r="E4" s="5"/>
      <c r="H4" s="4"/>
      <c r="I4" s="5"/>
      <c r="J4" s="4"/>
      <c r="K4" s="5"/>
    </row>
    <row r="5" spans="2:11">
      <c r="B5" s="6" t="s">
        <v>1</v>
      </c>
      <c r="C5" s="7" t="s">
        <v>2</v>
      </c>
      <c r="D5" s="6" t="s">
        <v>1</v>
      </c>
      <c r="E5" s="7" t="s">
        <v>2</v>
      </c>
      <c r="H5" s="6" t="s">
        <v>1</v>
      </c>
      <c r="I5" s="7" t="s">
        <v>2</v>
      </c>
      <c r="J5" s="6" t="s">
        <v>1</v>
      </c>
      <c r="K5" s="7" t="s">
        <v>2</v>
      </c>
    </row>
    <row r="6" spans="2:11">
      <c r="B6" s="4"/>
      <c r="C6" s="5"/>
      <c r="D6" s="4"/>
      <c r="E6" s="5"/>
      <c r="H6" s="8">
        <v>46</v>
      </c>
      <c r="I6" s="9">
        <v>26</v>
      </c>
      <c r="J6" s="8">
        <v>37</v>
      </c>
      <c r="K6" s="9">
        <v>20</v>
      </c>
    </row>
    <row r="7" spans="2:11">
      <c r="B7" s="8">
        <v>19.488</v>
      </c>
      <c r="C7" s="9">
        <v>31.777999999999999</v>
      </c>
      <c r="D7" s="8">
        <v>59.500999999999998</v>
      </c>
      <c r="E7" s="9">
        <v>149.82599999999999</v>
      </c>
      <c r="H7" s="8">
        <v>35</v>
      </c>
      <c r="I7" s="9">
        <v>28</v>
      </c>
      <c r="J7" s="8">
        <v>30</v>
      </c>
      <c r="K7" s="9">
        <v>19</v>
      </c>
    </row>
    <row r="8" spans="2:11">
      <c r="B8" s="8">
        <v>22.832000000000001</v>
      </c>
      <c r="C8" s="9">
        <v>41.860999999999997</v>
      </c>
      <c r="D8" s="8">
        <v>59.500999999999998</v>
      </c>
      <c r="E8" s="9">
        <v>99.36</v>
      </c>
      <c r="H8" s="8">
        <v>39</v>
      </c>
      <c r="I8" s="9">
        <v>31</v>
      </c>
      <c r="J8" s="8">
        <v>25</v>
      </c>
      <c r="K8" s="9">
        <v>17</v>
      </c>
    </row>
    <row r="9" spans="2:11">
      <c r="B9" s="8">
        <v>19.68</v>
      </c>
      <c r="C9" s="9">
        <v>30.306000000000001</v>
      </c>
      <c r="D9" s="8">
        <v>95.822999999999993</v>
      </c>
      <c r="E9" s="9">
        <v>153.55099999999999</v>
      </c>
      <c r="H9" s="8">
        <v>36</v>
      </c>
      <c r="I9" s="9">
        <v>26</v>
      </c>
      <c r="J9" s="8">
        <v>23</v>
      </c>
      <c r="K9" s="9">
        <v>20</v>
      </c>
    </row>
    <row r="10" spans="2:11">
      <c r="B10" s="8">
        <v>18.913</v>
      </c>
      <c r="C10" s="9">
        <v>36.25</v>
      </c>
      <c r="D10" s="8">
        <v>30.869</v>
      </c>
      <c r="E10" s="9">
        <v>107.334</v>
      </c>
      <c r="H10" s="8">
        <v>47</v>
      </c>
      <c r="I10" s="9">
        <v>27</v>
      </c>
      <c r="J10" s="8">
        <v>27</v>
      </c>
      <c r="K10" s="9">
        <v>21</v>
      </c>
    </row>
    <row r="11" spans="2:11">
      <c r="B11" s="8">
        <v>19.187000000000001</v>
      </c>
      <c r="C11" s="9">
        <v>41.472000000000001</v>
      </c>
      <c r="D11" s="8">
        <v>55.643000000000001</v>
      </c>
      <c r="E11" s="9">
        <v>74.168000000000006</v>
      </c>
      <c r="H11" s="8">
        <v>56</v>
      </c>
      <c r="I11" s="9">
        <v>33</v>
      </c>
      <c r="J11" s="8">
        <v>26</v>
      </c>
      <c r="K11" s="9">
        <v>13</v>
      </c>
    </row>
    <row r="12" spans="2:11">
      <c r="B12" s="8">
        <v>26.231000000000002</v>
      </c>
      <c r="C12" s="9">
        <v>52.194000000000003</v>
      </c>
      <c r="D12" s="8">
        <v>76.613</v>
      </c>
      <c r="E12" s="9">
        <v>96.27</v>
      </c>
      <c r="H12" s="8">
        <v>43</v>
      </c>
      <c r="I12" s="9">
        <v>32</v>
      </c>
      <c r="J12" s="8">
        <v>22</v>
      </c>
      <c r="K12" s="9">
        <v>16</v>
      </c>
    </row>
    <row r="13" spans="2:11">
      <c r="B13" s="8">
        <v>19.488</v>
      </c>
      <c r="C13" s="9">
        <v>42.555999999999997</v>
      </c>
      <c r="D13" s="8">
        <v>43.759</v>
      </c>
      <c r="E13" s="9">
        <v>34.932000000000002</v>
      </c>
      <c r="H13" s="8">
        <v>57</v>
      </c>
      <c r="I13" s="9">
        <v>26</v>
      </c>
      <c r="J13" s="8">
        <v>24</v>
      </c>
      <c r="K13" s="9">
        <v>8</v>
      </c>
    </row>
    <row r="14" spans="2:11">
      <c r="B14" s="8">
        <v>18.638999999999999</v>
      </c>
      <c r="C14" s="9">
        <v>37.082999999999998</v>
      </c>
      <c r="D14" s="8">
        <v>151.31100000000001</v>
      </c>
      <c r="E14" s="9">
        <v>51.045999999999999</v>
      </c>
      <c r="H14" s="8">
        <v>49</v>
      </c>
      <c r="I14" s="9">
        <v>42</v>
      </c>
      <c r="J14" s="8">
        <v>21</v>
      </c>
      <c r="K14" s="9">
        <v>9</v>
      </c>
    </row>
    <row r="15" spans="2:11">
      <c r="B15" s="8">
        <v>12.609</v>
      </c>
      <c r="C15" s="9">
        <v>78.832999999999998</v>
      </c>
      <c r="D15" s="8">
        <v>82.296999999999997</v>
      </c>
      <c r="E15" s="9">
        <v>41.72</v>
      </c>
      <c r="H15" s="8">
        <v>44</v>
      </c>
      <c r="I15" s="9">
        <v>30</v>
      </c>
      <c r="J15" s="8">
        <v>20</v>
      </c>
      <c r="K15" s="9">
        <v>14</v>
      </c>
    </row>
    <row r="16" spans="2:11">
      <c r="B16" s="8">
        <v>21.38</v>
      </c>
      <c r="C16" s="9">
        <v>28.638999999999999</v>
      </c>
      <c r="D16" s="8">
        <v>40.743000000000002</v>
      </c>
      <c r="E16" s="9">
        <v>43.484999999999999</v>
      </c>
      <c r="H16" s="8">
        <v>32</v>
      </c>
      <c r="I16" s="9">
        <v>13</v>
      </c>
      <c r="J16" s="8">
        <v>25</v>
      </c>
      <c r="K16" s="9">
        <v>14</v>
      </c>
    </row>
    <row r="17" spans="2:11">
      <c r="B17" s="8">
        <v>16.884</v>
      </c>
      <c r="C17" s="9">
        <v>55.139000000000003</v>
      </c>
      <c r="D17" s="8">
        <v>23.516999999999999</v>
      </c>
      <c r="E17" s="9">
        <v>68.263000000000005</v>
      </c>
      <c r="H17" s="8">
        <v>36</v>
      </c>
      <c r="I17" s="9">
        <v>13</v>
      </c>
      <c r="J17" s="8">
        <v>26</v>
      </c>
      <c r="K17" s="9">
        <v>12</v>
      </c>
    </row>
    <row r="18" spans="2:11">
      <c r="B18" s="8">
        <v>20.611999999999998</v>
      </c>
      <c r="C18" s="9">
        <v>79.861000000000004</v>
      </c>
      <c r="D18" s="8">
        <v>37.975000000000001</v>
      </c>
      <c r="E18" s="9">
        <v>74.802999999999997</v>
      </c>
      <c r="H18" s="8">
        <v>29</v>
      </c>
      <c r="I18" s="9">
        <v>15</v>
      </c>
      <c r="J18" s="8">
        <v>19</v>
      </c>
      <c r="K18" s="9">
        <v>14</v>
      </c>
    </row>
    <row r="19" spans="2:11">
      <c r="B19" s="8">
        <v>19.954000000000001</v>
      </c>
      <c r="C19" s="9">
        <v>34.194000000000003</v>
      </c>
      <c r="D19" s="8">
        <v>71.027000000000001</v>
      </c>
      <c r="E19" s="9"/>
      <c r="H19" s="8">
        <v>29</v>
      </c>
      <c r="I19" s="9">
        <v>14</v>
      </c>
      <c r="J19" s="8">
        <v>24</v>
      </c>
      <c r="K19" s="9">
        <v>22</v>
      </c>
    </row>
    <row r="20" spans="2:11">
      <c r="B20" s="8">
        <v>15.103</v>
      </c>
      <c r="C20" s="9">
        <v>56.472000000000001</v>
      </c>
      <c r="D20" s="8">
        <v>49.859000000000002</v>
      </c>
      <c r="E20" s="9"/>
      <c r="H20" s="8">
        <v>24</v>
      </c>
      <c r="I20" s="9">
        <v>15</v>
      </c>
      <c r="J20" s="8">
        <v>25</v>
      </c>
      <c r="K20" s="9">
        <v>10</v>
      </c>
    </row>
    <row r="21" spans="2:11">
      <c r="B21" s="8">
        <v>15.377000000000001</v>
      </c>
      <c r="C21" s="9">
        <v>31.611000000000001</v>
      </c>
      <c r="D21" s="8">
        <v>126.871</v>
      </c>
      <c r="E21" s="9"/>
      <c r="H21" s="8">
        <v>39</v>
      </c>
      <c r="I21" s="9">
        <v>21</v>
      </c>
      <c r="J21" s="8">
        <v>21</v>
      </c>
      <c r="K21" s="9">
        <v>21</v>
      </c>
    </row>
    <row r="22" spans="2:11">
      <c r="B22" s="8">
        <v>19.625</v>
      </c>
      <c r="C22" s="9">
        <v>42.667000000000002</v>
      </c>
      <c r="D22" s="8">
        <v>33.723999999999997</v>
      </c>
      <c r="E22" s="9"/>
      <c r="H22" s="8">
        <v>31</v>
      </c>
      <c r="I22" s="9">
        <v>18</v>
      </c>
      <c r="J22" s="8">
        <v>24</v>
      </c>
      <c r="K22" s="9">
        <v>14</v>
      </c>
    </row>
    <row r="23" spans="2:11">
      <c r="B23" s="8">
        <v>18.858000000000001</v>
      </c>
      <c r="C23" s="9">
        <v>36.055999999999997</v>
      </c>
      <c r="D23" s="8">
        <v>46.670999999999999</v>
      </c>
      <c r="E23" s="9"/>
      <c r="H23" s="8">
        <v>36</v>
      </c>
      <c r="I23" s="9">
        <v>22</v>
      </c>
      <c r="J23" s="8">
        <v>20</v>
      </c>
      <c r="K23" s="9">
        <v>18</v>
      </c>
    </row>
    <row r="24" spans="2:11">
      <c r="B24" s="8">
        <v>17.542000000000002</v>
      </c>
      <c r="C24" s="9">
        <v>26.888999999999999</v>
      </c>
      <c r="D24" s="8">
        <v>47.091000000000001</v>
      </c>
      <c r="E24" s="9"/>
      <c r="H24" s="8">
        <v>33</v>
      </c>
      <c r="I24" s="9">
        <v>17</v>
      </c>
      <c r="J24" s="8">
        <v>31</v>
      </c>
      <c r="K24" s="9">
        <v>16</v>
      </c>
    </row>
    <row r="25" spans="2:11">
      <c r="B25" s="8">
        <v>21.215</v>
      </c>
      <c r="C25" s="9">
        <v>36</v>
      </c>
      <c r="D25" s="8">
        <v>34.954000000000001</v>
      </c>
      <c r="E25" s="9"/>
      <c r="H25" s="8">
        <v>34</v>
      </c>
      <c r="I25" s="9">
        <v>23</v>
      </c>
      <c r="J25" s="8">
        <v>33</v>
      </c>
      <c r="K25" s="9">
        <v>15</v>
      </c>
    </row>
    <row r="26" spans="2:11">
      <c r="B26" s="8">
        <v>14.582000000000001</v>
      </c>
      <c r="C26" s="9">
        <v>68.944000000000003</v>
      </c>
      <c r="D26" s="8">
        <v>49.188000000000002</v>
      </c>
      <c r="E26" s="9"/>
      <c r="H26" s="8">
        <v>33</v>
      </c>
      <c r="I26" s="9">
        <v>22</v>
      </c>
      <c r="J26" s="8">
        <v>31</v>
      </c>
      <c r="K26" s="9">
        <v>13</v>
      </c>
    </row>
    <row r="27" spans="2:11">
      <c r="B27" s="8">
        <v>13.486000000000001</v>
      </c>
      <c r="C27" s="9">
        <v>54.417000000000002</v>
      </c>
      <c r="D27" s="8">
        <v>90.686000000000007</v>
      </c>
      <c r="E27" s="9"/>
      <c r="H27" s="8">
        <v>44</v>
      </c>
      <c r="I27" s="9">
        <v>21</v>
      </c>
      <c r="J27" s="8">
        <v>28</v>
      </c>
      <c r="K27" s="9">
        <v>15</v>
      </c>
    </row>
    <row r="28" spans="2:11">
      <c r="B28" s="8">
        <v>15.815</v>
      </c>
      <c r="C28" s="9">
        <v>39.444000000000003</v>
      </c>
      <c r="D28" s="8">
        <v>42.793999999999997</v>
      </c>
      <c r="E28" s="9"/>
      <c r="H28" s="8">
        <v>42</v>
      </c>
      <c r="I28" s="9">
        <v>20</v>
      </c>
      <c r="J28" s="8">
        <v>28</v>
      </c>
      <c r="K28" s="9">
        <v>20</v>
      </c>
    </row>
    <row r="29" spans="2:11">
      <c r="B29" s="8"/>
      <c r="C29" s="9">
        <v>31.888999999999999</v>
      </c>
      <c r="D29" s="8">
        <v>42.405000000000001</v>
      </c>
      <c r="E29" s="9"/>
      <c r="H29" s="8">
        <v>40</v>
      </c>
      <c r="I29" s="9">
        <v>20</v>
      </c>
      <c r="J29" s="8">
        <v>30</v>
      </c>
      <c r="K29" s="9">
        <v>21</v>
      </c>
    </row>
    <row r="30" spans="2:11">
      <c r="B30" s="8"/>
      <c r="C30" s="9">
        <v>31.972000000000001</v>
      </c>
      <c r="D30" s="8">
        <v>36.378999999999998</v>
      </c>
      <c r="E30" s="9"/>
      <c r="H30" s="8">
        <v>39</v>
      </c>
      <c r="I30" s="9">
        <v>20</v>
      </c>
      <c r="J30" s="8">
        <v>30</v>
      </c>
      <c r="K30" s="9">
        <v>20</v>
      </c>
    </row>
    <row r="31" spans="2:11">
      <c r="B31" s="8"/>
      <c r="C31" s="9">
        <v>27.027999999999999</v>
      </c>
      <c r="D31" s="8">
        <v>23.41</v>
      </c>
      <c r="E31" s="9"/>
      <c r="H31" s="8"/>
      <c r="I31" s="9"/>
      <c r="J31" s="8">
        <v>37</v>
      </c>
      <c r="K31" s="9">
        <v>27</v>
      </c>
    </row>
    <row r="32" spans="2:11">
      <c r="B32" s="8"/>
      <c r="C32" s="9">
        <v>48.639000000000003</v>
      </c>
      <c r="D32" s="8">
        <v>40.043999999999997</v>
      </c>
      <c r="E32" s="9"/>
      <c r="H32" s="10"/>
      <c r="I32" s="11"/>
      <c r="J32" s="10">
        <v>33</v>
      </c>
      <c r="K32" s="11"/>
    </row>
    <row r="33" spans="2:5">
      <c r="B33" s="8"/>
      <c r="C33" s="9">
        <v>38.277999999999999</v>
      </c>
      <c r="D33" s="8">
        <v>35.962000000000003</v>
      </c>
      <c r="E33" s="9"/>
    </row>
    <row r="34" spans="2:5">
      <c r="B34" s="8"/>
      <c r="C34" s="9">
        <v>42.194000000000003</v>
      </c>
      <c r="D34" s="8">
        <v>104.193</v>
      </c>
      <c r="E34" s="9"/>
    </row>
    <row r="35" spans="2:5">
      <c r="B35" s="8"/>
      <c r="C35" s="9">
        <v>45.472000000000001</v>
      </c>
      <c r="D35" s="8">
        <v>47.347999999999999</v>
      </c>
      <c r="E35" s="9"/>
    </row>
    <row r="36" spans="2:5">
      <c r="B36" s="8"/>
      <c r="C36" s="9">
        <v>44.417000000000002</v>
      </c>
      <c r="D36" s="8">
        <v>44.598999999999997</v>
      </c>
      <c r="E36" s="9"/>
    </row>
    <row r="37" spans="2:5">
      <c r="B37" s="8"/>
      <c r="C37" s="9">
        <v>106.444</v>
      </c>
      <c r="D37" s="8">
        <v>39.767000000000003</v>
      </c>
      <c r="E37" s="9"/>
    </row>
    <row r="38" spans="2:5">
      <c r="B38" s="8"/>
      <c r="C38" s="9">
        <v>45.917000000000002</v>
      </c>
      <c r="D38" s="8">
        <v>51.319000000000003</v>
      </c>
      <c r="E38" s="9"/>
    </row>
    <row r="39" spans="2:5">
      <c r="B39" s="8"/>
      <c r="C39" s="9">
        <v>36.889000000000003</v>
      </c>
      <c r="D39" s="8">
        <v>30.63</v>
      </c>
      <c r="E39" s="9"/>
    </row>
    <row r="40" spans="2:5">
      <c r="B40" s="8"/>
      <c r="C40" s="9">
        <v>28.027999999999999</v>
      </c>
      <c r="D40" s="8">
        <v>22.355</v>
      </c>
      <c r="E40" s="9"/>
    </row>
    <row r="41" spans="2:5">
      <c r="B41" s="8"/>
      <c r="C41" s="9">
        <v>33.417000000000002</v>
      </c>
      <c r="D41" s="8">
        <v>37.686</v>
      </c>
      <c r="E41" s="9"/>
    </row>
    <row r="42" spans="2:5">
      <c r="B42" s="8"/>
      <c r="C42" s="9">
        <v>32.722000000000001</v>
      </c>
      <c r="D42" s="8">
        <v>33.436999999999998</v>
      </c>
      <c r="E42" s="9"/>
    </row>
    <row r="43" spans="2:5">
      <c r="B43" s="8"/>
      <c r="C43" s="9">
        <v>58.972000000000001</v>
      </c>
      <c r="D43" s="8">
        <v>28.94</v>
      </c>
      <c r="E43" s="9"/>
    </row>
    <row r="44" spans="2:5">
      <c r="B44" s="8"/>
      <c r="C44" s="9">
        <v>29.611000000000001</v>
      </c>
      <c r="D44" s="8">
        <v>22.704999999999998</v>
      </c>
      <c r="E44" s="9"/>
    </row>
    <row r="45" spans="2:5">
      <c r="B45" s="8"/>
      <c r="C45" s="9">
        <v>34.610999999999997</v>
      </c>
      <c r="D45" s="8">
        <v>19.34</v>
      </c>
      <c r="E45" s="9"/>
    </row>
    <row r="46" spans="2:5">
      <c r="B46" s="8"/>
      <c r="C46" s="9"/>
      <c r="D46" s="8">
        <v>31.672000000000001</v>
      </c>
      <c r="E46" s="9"/>
    </row>
    <row r="47" spans="2:5">
      <c r="B47" s="8"/>
      <c r="C47" s="9"/>
      <c r="D47" s="8">
        <v>31.561</v>
      </c>
      <c r="E47" s="9"/>
    </row>
    <row r="48" spans="2:5">
      <c r="B48" s="8"/>
      <c r="C48" s="9"/>
      <c r="D48" s="8">
        <v>30.623000000000001</v>
      </c>
      <c r="E48" s="9"/>
    </row>
    <row r="49" spans="2:5">
      <c r="B49" s="8"/>
      <c r="C49" s="9"/>
      <c r="D49" s="8">
        <v>70.516999999999996</v>
      </c>
      <c r="E49" s="9"/>
    </row>
    <row r="50" spans="2:5">
      <c r="B50" s="8"/>
      <c r="C50" s="9"/>
      <c r="D50" s="8">
        <v>57.908999999999999</v>
      </c>
      <c r="E50" s="9"/>
    </row>
    <row r="51" spans="2:5">
      <c r="B51" s="8"/>
      <c r="C51" s="9"/>
      <c r="D51" s="8">
        <v>35.92</v>
      </c>
      <c r="E51" s="9"/>
    </row>
    <row r="52" spans="2:5">
      <c r="B52" s="8"/>
      <c r="C52" s="9"/>
      <c r="D52" s="8">
        <v>49.741999999999997</v>
      </c>
      <c r="E52" s="9"/>
    </row>
    <row r="53" spans="2:5">
      <c r="B53" s="8"/>
      <c r="C53" s="9"/>
      <c r="D53" s="8">
        <v>30.872</v>
      </c>
      <c r="E53" s="9"/>
    </row>
    <row r="54" spans="2:5">
      <c r="B54" s="8"/>
      <c r="C54" s="9"/>
      <c r="D54" s="8">
        <v>29.023</v>
      </c>
      <c r="E54" s="9"/>
    </row>
    <row r="55" spans="2:5">
      <c r="B55" s="8"/>
      <c r="C55" s="9"/>
      <c r="D55" s="8">
        <v>32.83</v>
      </c>
      <c r="E55" s="9"/>
    </row>
    <row r="56" spans="2:5">
      <c r="B56" s="8"/>
      <c r="C56" s="9"/>
      <c r="D56" s="8">
        <v>37.768999999999998</v>
      </c>
      <c r="E56" s="9"/>
    </row>
    <row r="57" spans="2:5">
      <c r="B57" s="8"/>
      <c r="C57" s="9"/>
      <c r="D57" s="8">
        <v>56.442</v>
      </c>
      <c r="E57" s="9"/>
    </row>
    <row r="58" spans="2:5">
      <c r="B58" s="8"/>
      <c r="C58" s="9"/>
      <c r="D58" s="8">
        <v>41.387</v>
      </c>
      <c r="E58" s="9"/>
    </row>
    <row r="59" spans="2:5">
      <c r="B59" s="8"/>
      <c r="C59" s="9"/>
      <c r="D59" s="8">
        <v>26.943000000000001</v>
      </c>
      <c r="E59" s="9"/>
    </row>
    <row r="60" spans="2:5">
      <c r="B60" s="8"/>
      <c r="C60" s="9"/>
      <c r="D60" s="8">
        <v>25.332000000000001</v>
      </c>
      <c r="E60" s="9"/>
    </row>
    <row r="61" spans="2:5">
      <c r="B61" s="8"/>
      <c r="C61" s="9"/>
      <c r="D61" s="8">
        <v>32.332000000000001</v>
      </c>
      <c r="E61" s="9"/>
    </row>
    <row r="62" spans="2:5">
      <c r="B62" s="8"/>
      <c r="C62" s="9"/>
      <c r="D62" s="8">
        <v>30.498999999999999</v>
      </c>
      <c r="E62" s="9"/>
    </row>
    <row r="63" spans="2:5">
      <c r="B63" s="8"/>
      <c r="C63" s="9"/>
      <c r="D63" s="8">
        <v>36.664999999999999</v>
      </c>
      <c r="E63" s="9"/>
    </row>
    <row r="64" spans="2:5">
      <c r="B64" s="8"/>
      <c r="C64" s="9"/>
      <c r="D64" s="8">
        <v>52.359000000000002</v>
      </c>
      <c r="E64" s="9"/>
    </row>
    <row r="65" spans="2:5">
      <c r="B65" s="8"/>
      <c r="C65" s="9"/>
      <c r="D65" s="8">
        <v>88.552000000000007</v>
      </c>
      <c r="E65" s="9"/>
    </row>
    <row r="66" spans="2:5">
      <c r="B66" s="8"/>
      <c r="C66" s="9"/>
      <c r="D66" s="8">
        <v>61.552999999999997</v>
      </c>
      <c r="E66" s="9"/>
    </row>
    <row r="67" spans="2:5">
      <c r="B67" s="8"/>
      <c r="C67" s="9"/>
      <c r="D67" s="8">
        <v>115.43899999999999</v>
      </c>
      <c r="E67" s="9"/>
    </row>
    <row r="68" spans="2:5">
      <c r="B68" s="8"/>
      <c r="C68" s="9"/>
      <c r="D68" s="8">
        <v>113.66200000000001</v>
      </c>
      <c r="E68" s="9"/>
    </row>
    <row r="69" spans="2:5">
      <c r="B69" s="8"/>
      <c r="C69" s="9"/>
      <c r="D69" s="8">
        <v>34.247999999999998</v>
      </c>
      <c r="E69" s="9"/>
    </row>
    <row r="70" spans="2:5">
      <c r="B70" s="8"/>
      <c r="C70" s="9"/>
      <c r="D70" s="8">
        <v>46.776000000000003</v>
      </c>
      <c r="E70" s="9"/>
    </row>
    <row r="71" spans="2:5">
      <c r="B71" s="8"/>
      <c r="C71" s="9"/>
      <c r="D71" s="8">
        <v>45.359000000000002</v>
      </c>
      <c r="E71" s="9"/>
    </row>
    <row r="72" spans="2:5">
      <c r="B72" s="8"/>
      <c r="C72" s="9"/>
      <c r="D72" s="8">
        <v>53.698</v>
      </c>
      <c r="E72" s="9"/>
    </row>
    <row r="73" spans="2:5">
      <c r="B73" s="8"/>
      <c r="C73" s="9"/>
      <c r="D73" s="8">
        <v>42.487000000000002</v>
      </c>
      <c r="E73" s="9"/>
    </row>
    <row r="74" spans="2:5">
      <c r="B74" s="8"/>
      <c r="C74" s="9"/>
      <c r="D74" s="8">
        <v>40.923999999999999</v>
      </c>
      <c r="E74" s="9"/>
    </row>
    <row r="75" spans="2:5">
      <c r="B75" s="8"/>
      <c r="C75" s="9"/>
      <c r="D75" s="8">
        <v>43.72</v>
      </c>
      <c r="E75" s="9"/>
    </row>
    <row r="76" spans="2:5">
      <c r="B76" s="8"/>
      <c r="C76" s="9"/>
      <c r="D76" s="8">
        <v>75.132999999999996</v>
      </c>
      <c r="E76" s="9"/>
    </row>
    <row r="77" spans="2:5">
      <c r="B77" s="8"/>
      <c r="C77" s="9"/>
      <c r="D77" s="8">
        <v>48.598999999999997</v>
      </c>
      <c r="E77" s="9"/>
    </row>
    <row r="78" spans="2:5">
      <c r="B78" s="8"/>
      <c r="C78" s="9"/>
      <c r="D78" s="8">
        <v>53.094999999999999</v>
      </c>
      <c r="E78" s="9"/>
    </row>
    <row r="79" spans="2:5">
      <c r="B79" s="8"/>
      <c r="C79" s="9"/>
      <c r="D79" s="8">
        <v>34.262999999999998</v>
      </c>
      <c r="E79" s="9"/>
    </row>
    <row r="80" spans="2:5">
      <c r="B80" s="8"/>
      <c r="C80" s="9"/>
      <c r="D80" s="8">
        <v>52.518999999999998</v>
      </c>
      <c r="E80" s="9"/>
    </row>
    <row r="81" spans="2:5">
      <c r="B81" s="8"/>
      <c r="C81" s="9"/>
      <c r="D81" s="8">
        <v>34.262999999999998</v>
      </c>
      <c r="E81" s="9"/>
    </row>
    <row r="82" spans="2:5">
      <c r="B82" s="8"/>
      <c r="C82" s="9"/>
      <c r="D82" s="8">
        <v>35.195</v>
      </c>
      <c r="E82" s="9"/>
    </row>
    <row r="83" spans="2:5">
      <c r="B83" s="8"/>
      <c r="C83" s="9"/>
      <c r="D83" s="8">
        <v>37.442999999999998</v>
      </c>
      <c r="E83" s="9"/>
    </row>
    <row r="84" spans="2:5">
      <c r="B84" s="8"/>
      <c r="C84" s="9"/>
      <c r="D84" s="8">
        <v>30.946999999999999</v>
      </c>
      <c r="E84" s="9"/>
    </row>
    <row r="85" spans="2:5">
      <c r="B85" s="8"/>
      <c r="C85" s="9"/>
      <c r="D85" s="8">
        <v>56.247</v>
      </c>
      <c r="E85" s="9"/>
    </row>
    <row r="86" spans="2:5">
      <c r="B86" s="8"/>
      <c r="C86" s="9"/>
      <c r="D86" s="8">
        <v>26.863</v>
      </c>
      <c r="E86" s="9"/>
    </row>
    <row r="87" spans="2:5">
      <c r="B87" s="8"/>
      <c r="C87" s="9"/>
      <c r="D87" s="8">
        <v>21.050999999999998</v>
      </c>
      <c r="E87" s="9"/>
    </row>
    <row r="88" spans="2:5">
      <c r="B88" s="8"/>
      <c r="C88" s="9"/>
      <c r="D88" s="8">
        <v>28.535</v>
      </c>
      <c r="E88" s="9"/>
    </row>
    <row r="89" spans="2:5">
      <c r="B89" s="10"/>
      <c r="C89" s="11"/>
      <c r="D89" s="10">
        <v>21.408000000000001</v>
      </c>
      <c r="E89" s="1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4E646-D504-4635-9000-920C82A6FC9C}">
  <dimension ref="B2:C11"/>
  <sheetViews>
    <sheetView zoomScale="85" zoomScaleNormal="85" workbookViewId="0">
      <selection activeCell="K19" sqref="K19"/>
    </sheetView>
  </sheetViews>
  <sheetFormatPr defaultRowHeight="14.6"/>
  <cols>
    <col min="2" max="2" width="16.765625" customWidth="1"/>
    <col min="3" max="3" width="12.9609375" bestFit="1" customWidth="1"/>
  </cols>
  <sheetData>
    <row r="2" spans="2:3">
      <c r="B2" t="s">
        <v>27</v>
      </c>
    </row>
    <row r="4" spans="2:3">
      <c r="B4" s="18" t="s">
        <v>3</v>
      </c>
      <c r="C4" s="18" t="s">
        <v>4</v>
      </c>
    </row>
    <row r="5" spans="2:3">
      <c r="B5" s="13">
        <v>9</v>
      </c>
      <c r="C5" s="13">
        <v>30.2</v>
      </c>
    </row>
    <row r="6" spans="2:3">
      <c r="B6" s="13">
        <v>2.9</v>
      </c>
      <c r="C6" s="13">
        <v>8</v>
      </c>
    </row>
    <row r="7" spans="2:3">
      <c r="B7" s="13">
        <v>3.4</v>
      </c>
      <c r="C7" s="13">
        <v>6.7</v>
      </c>
    </row>
    <row r="8" spans="2:3">
      <c r="B8" s="13">
        <v>4.3</v>
      </c>
      <c r="C8" s="13">
        <v>15.7</v>
      </c>
    </row>
    <row r="9" spans="2:3">
      <c r="B9" s="13">
        <v>2.6</v>
      </c>
      <c r="C9" s="13">
        <v>23.8</v>
      </c>
    </row>
    <row r="10" spans="2:3">
      <c r="B10" s="13">
        <v>8.8000000000000007</v>
      </c>
      <c r="C10" s="13">
        <v>14.2</v>
      </c>
    </row>
    <row r="11" spans="2:3">
      <c r="B11" s="14"/>
      <c r="C11" s="14">
        <v>16.600000000000001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4E7B1-1127-49A2-B55C-032A4EF0ED3B}">
  <dimension ref="A1:C36"/>
  <sheetViews>
    <sheetView topLeftCell="B1" workbookViewId="0">
      <selection activeCell="K14" sqref="K14"/>
    </sheetView>
  </sheetViews>
  <sheetFormatPr defaultRowHeight="14.6"/>
  <sheetData>
    <row r="1" spans="1:3">
      <c r="A1" t="s">
        <v>55</v>
      </c>
      <c r="B1" t="s">
        <v>92</v>
      </c>
      <c r="C1" t="s">
        <v>93</v>
      </c>
    </row>
    <row r="2" spans="1:3">
      <c r="A2" t="s">
        <v>34</v>
      </c>
      <c r="B2">
        <v>74.730930430000001</v>
      </c>
      <c r="C2">
        <v>43.139200000000002</v>
      </c>
    </row>
    <row r="3" spans="1:3">
      <c r="A3" t="s">
        <v>34</v>
      </c>
      <c r="B3">
        <v>82.395641240000003</v>
      </c>
      <c r="C3">
        <v>48.443199999999997</v>
      </c>
    </row>
    <row r="4" spans="1:3">
      <c r="A4" t="s">
        <v>34</v>
      </c>
      <c r="B4">
        <v>75.369656329999998</v>
      </c>
      <c r="C4">
        <v>23.691199999999998</v>
      </c>
    </row>
    <row r="5" spans="1:3">
      <c r="A5" t="s">
        <v>34</v>
      </c>
      <c r="B5">
        <v>35.129924559999999</v>
      </c>
      <c r="C5">
        <v>67.007199999999997</v>
      </c>
    </row>
    <row r="6" spans="1:3">
      <c r="A6" t="s">
        <v>34</v>
      </c>
      <c r="B6">
        <v>45.349538979999998</v>
      </c>
      <c r="C6">
        <v>12.199199999999999</v>
      </c>
    </row>
    <row r="7" spans="1:3">
      <c r="A7" t="s">
        <v>34</v>
      </c>
      <c r="B7">
        <v>41.51718357</v>
      </c>
      <c r="C7">
        <v>30.763200000000001</v>
      </c>
    </row>
    <row r="8" spans="1:3">
      <c r="A8" t="s">
        <v>34</v>
      </c>
      <c r="B8">
        <v>72.176026820000004</v>
      </c>
      <c r="C8">
        <v>32.531199999999998</v>
      </c>
    </row>
    <row r="9" spans="1:3">
      <c r="A9" t="s">
        <v>34</v>
      </c>
      <c r="B9">
        <v>44.072087179999997</v>
      </c>
      <c r="C9">
        <v>28.995200000000001</v>
      </c>
    </row>
    <row r="10" spans="1:3">
      <c r="A10" t="s">
        <v>34</v>
      </c>
      <c r="B10">
        <v>64.511316010000002</v>
      </c>
      <c r="C10">
        <v>18.3872</v>
      </c>
    </row>
    <row r="11" spans="1:3">
      <c r="A11" t="s">
        <v>34</v>
      </c>
      <c r="B11">
        <v>37.684828160000002</v>
      </c>
      <c r="C11">
        <v>45.791200000000003</v>
      </c>
    </row>
    <row r="12" spans="1:3">
      <c r="A12" t="s">
        <v>34</v>
      </c>
      <c r="B12">
        <v>19.80050293</v>
      </c>
      <c r="C12">
        <v>28.995200000000001</v>
      </c>
    </row>
    <row r="13" spans="1:3">
      <c r="A13" t="s">
        <v>34</v>
      </c>
      <c r="B13">
        <v>44.072087179999997</v>
      </c>
      <c r="C13">
        <v>82.035200000000003</v>
      </c>
    </row>
    <row r="14" spans="1:3">
      <c r="A14" t="s">
        <v>34</v>
      </c>
      <c r="B14">
        <v>23.632858339999999</v>
      </c>
      <c r="C14">
        <v>49.327199999999998</v>
      </c>
    </row>
    <row r="15" spans="1:3">
      <c r="A15" t="s">
        <v>34</v>
      </c>
      <c r="B15">
        <v>82.395641240000003</v>
      </c>
      <c r="C15">
        <v>51.095199999999998</v>
      </c>
    </row>
    <row r="16" spans="1:3">
      <c r="A16" t="s">
        <v>34</v>
      </c>
      <c r="B16">
        <v>10.219614419999999</v>
      </c>
      <c r="C16">
        <v>13.0832</v>
      </c>
    </row>
    <row r="17" spans="1:3">
      <c r="A17" t="s">
        <v>34</v>
      </c>
      <c r="B17">
        <v>86.227996649999994</v>
      </c>
      <c r="C17">
        <v>19.2712</v>
      </c>
    </row>
    <row r="18" spans="1:3">
      <c r="A18" t="s">
        <v>34</v>
      </c>
      <c r="B18">
        <v>31.936295049999998</v>
      </c>
      <c r="C18">
        <v>64.355199999999996</v>
      </c>
    </row>
    <row r="19" spans="1:3">
      <c r="A19" t="s">
        <v>34</v>
      </c>
      <c r="B19">
        <v>80.479463539999998</v>
      </c>
      <c r="C19">
        <v>34.299199999999999</v>
      </c>
    </row>
    <row r="20" spans="1:3">
      <c r="A20" t="s">
        <v>34</v>
      </c>
      <c r="B20">
        <v>33.213746860000001</v>
      </c>
      <c r="C20">
        <v>74.0792</v>
      </c>
    </row>
    <row r="21" spans="1:3">
      <c r="A21" t="s">
        <v>53</v>
      </c>
      <c r="B21">
        <v>76.647108130000007</v>
      </c>
      <c r="C21">
        <v>46.675199999999997</v>
      </c>
    </row>
    <row r="22" spans="1:3">
      <c r="A22" t="s">
        <v>53</v>
      </c>
      <c r="B22">
        <v>68.982397320000004</v>
      </c>
      <c r="C22">
        <v>71.427199999999999</v>
      </c>
    </row>
    <row r="23" spans="1:3">
      <c r="A23" t="s">
        <v>53</v>
      </c>
      <c r="B23">
        <v>90.060352050000006</v>
      </c>
      <c r="C23">
        <v>50.211199999999998</v>
      </c>
    </row>
    <row r="24" spans="1:3">
      <c r="A24" t="s">
        <v>53</v>
      </c>
      <c r="B24">
        <v>76.008382229999995</v>
      </c>
      <c r="C24">
        <v>60.819200000000002</v>
      </c>
    </row>
    <row r="25" spans="1:3">
      <c r="A25" t="s">
        <v>53</v>
      </c>
      <c r="B25">
        <v>56.207879300000002</v>
      </c>
      <c r="C25">
        <v>26.3432</v>
      </c>
    </row>
    <row r="26" spans="1:3">
      <c r="A26" t="s">
        <v>53</v>
      </c>
      <c r="B26">
        <v>55.569153389999997</v>
      </c>
      <c r="C26">
        <v>60.819200000000002</v>
      </c>
    </row>
    <row r="27" spans="1:3">
      <c r="A27" t="s">
        <v>53</v>
      </c>
      <c r="B27">
        <v>49.181894380000003</v>
      </c>
      <c r="C27">
        <v>51.095199999999998</v>
      </c>
    </row>
    <row r="28" spans="1:3">
      <c r="A28" t="s">
        <v>53</v>
      </c>
      <c r="B28">
        <v>67.066219610000005</v>
      </c>
      <c r="C28">
        <v>36.0672</v>
      </c>
    </row>
    <row r="29" spans="1:3">
      <c r="A29" t="s">
        <v>53</v>
      </c>
      <c r="B29">
        <v>67.704945519999995</v>
      </c>
      <c r="C29">
        <v>38.719200000000001</v>
      </c>
    </row>
    <row r="30" spans="1:3">
      <c r="A30" t="s">
        <v>53</v>
      </c>
      <c r="B30" t="s">
        <v>94</v>
      </c>
      <c r="C30">
        <v>56.3992</v>
      </c>
    </row>
    <row r="31" spans="1:3">
      <c r="A31" t="s">
        <v>53</v>
      </c>
      <c r="B31">
        <v>84.950544840000006</v>
      </c>
      <c r="C31">
        <v>23.691199999999998</v>
      </c>
    </row>
    <row r="32" spans="1:3">
      <c r="A32" t="s">
        <v>53</v>
      </c>
      <c r="B32">
        <v>45.988264880000003</v>
      </c>
      <c r="C32">
        <v>35.183199999999999</v>
      </c>
    </row>
    <row r="33" spans="1:3">
      <c r="A33" t="s">
        <v>53</v>
      </c>
      <c r="B33">
        <v>56.846605199999999</v>
      </c>
      <c r="C33">
        <v>66.123199999999997</v>
      </c>
    </row>
    <row r="34" spans="1:3">
      <c r="A34" t="s">
        <v>53</v>
      </c>
      <c r="B34">
        <v>63.23386421</v>
      </c>
      <c r="C34">
        <v>116.5112</v>
      </c>
    </row>
    <row r="35" spans="1:3">
      <c r="A35" t="s">
        <v>53</v>
      </c>
      <c r="B35">
        <v>77.285834030000004</v>
      </c>
      <c r="C35">
        <v>64.355199999999996</v>
      </c>
    </row>
    <row r="36" spans="1:3">
      <c r="A36" t="s">
        <v>53</v>
      </c>
      <c r="B36">
        <v>82.395641240000003</v>
      </c>
      <c r="C36">
        <v>154.5232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J16"/>
  <sheetViews>
    <sheetView zoomScale="70" zoomScaleNormal="70" workbookViewId="0">
      <selection activeCell="J28" sqref="J28"/>
    </sheetView>
  </sheetViews>
  <sheetFormatPr defaultRowHeight="14.6"/>
  <cols>
    <col min="2" max="2" width="11.421875" bestFit="1" customWidth="1"/>
  </cols>
  <sheetData>
    <row r="9" spans="2:10">
      <c r="B9" t="s">
        <v>33</v>
      </c>
    </row>
    <row r="10" spans="2:10">
      <c r="B10" s="79" t="s">
        <v>8</v>
      </c>
      <c r="C10" s="79"/>
      <c r="D10" s="79"/>
      <c r="E10" s="79"/>
      <c r="F10" s="79"/>
      <c r="G10" s="79"/>
      <c r="H10" s="79"/>
      <c r="I10" s="79"/>
      <c r="J10" s="79"/>
    </row>
    <row r="11" spans="2:10">
      <c r="B11" s="12"/>
      <c r="C11" s="80" t="s">
        <v>9</v>
      </c>
      <c r="D11" s="80"/>
      <c r="E11" s="80"/>
      <c r="F11" s="80"/>
      <c r="G11" s="80" t="s">
        <v>10</v>
      </c>
      <c r="H11" s="80"/>
      <c r="I11" s="80"/>
      <c r="J11" s="80"/>
    </row>
    <row r="12" spans="2:10">
      <c r="B12" s="12"/>
      <c r="C12" s="15">
        <v>1</v>
      </c>
      <c r="D12" s="15">
        <v>2</v>
      </c>
      <c r="E12" s="15">
        <v>3</v>
      </c>
      <c r="F12" s="15">
        <v>4</v>
      </c>
      <c r="G12" s="12">
        <v>1</v>
      </c>
      <c r="H12" s="12">
        <v>2</v>
      </c>
      <c r="I12" s="12">
        <v>3</v>
      </c>
      <c r="J12" s="12">
        <v>4</v>
      </c>
    </row>
    <row r="13" spans="2:10">
      <c r="B13" s="12" t="s">
        <v>11</v>
      </c>
      <c r="C13" s="15">
        <v>1</v>
      </c>
      <c r="D13" s="17">
        <v>2.0151515151515151</v>
      </c>
      <c r="E13" s="17">
        <v>4.1868686868686869</v>
      </c>
      <c r="F13" s="17">
        <v>9.2424242424242422</v>
      </c>
      <c r="G13" s="16">
        <v>2.02020202020202E-2</v>
      </c>
      <c r="H13" s="16">
        <v>8.0808080808080801E-2</v>
      </c>
      <c r="I13" s="16">
        <v>0.13636363636363635</v>
      </c>
      <c r="J13" s="16">
        <v>1.0202020202020201</v>
      </c>
    </row>
    <row r="14" spans="2:10">
      <c r="B14" s="12" t="s">
        <v>12</v>
      </c>
      <c r="C14" s="15">
        <v>1</v>
      </c>
      <c r="D14" s="17">
        <v>1.3984962406015036</v>
      </c>
      <c r="E14" s="17">
        <v>2.5037593984962405</v>
      </c>
      <c r="F14" s="17">
        <v>5.9548872180451129</v>
      </c>
      <c r="G14" s="16">
        <v>7.5187969924812026E-2</v>
      </c>
      <c r="H14" s="16">
        <v>8.2706766917293228E-2</v>
      </c>
      <c r="I14" s="16">
        <v>0.18045112781954886</v>
      </c>
      <c r="J14" s="16">
        <v>0.45112781954887216</v>
      </c>
    </row>
    <row r="15" spans="2:10">
      <c r="B15" s="12" t="s">
        <v>13</v>
      </c>
      <c r="C15" s="15">
        <v>1</v>
      </c>
      <c r="D15" s="17">
        <v>2.2130177514792897</v>
      </c>
      <c r="E15" s="17">
        <v>5.7337278106508869</v>
      </c>
      <c r="F15" s="17">
        <v>13.869822485207099</v>
      </c>
      <c r="G15" s="16">
        <v>3.5502958579881658E-2</v>
      </c>
      <c r="H15" s="16">
        <v>8.8757396449704137E-2</v>
      </c>
      <c r="I15" s="16">
        <v>0.30177514792899407</v>
      </c>
      <c r="J15" s="16">
        <v>9.4674556213017749E-2</v>
      </c>
    </row>
    <row r="16" spans="2:10">
      <c r="B16" s="12" t="s">
        <v>14</v>
      </c>
      <c r="C16" s="15">
        <v>1</v>
      </c>
      <c r="D16" s="17">
        <v>1.6330275229357798</v>
      </c>
      <c r="E16" s="17">
        <v>2.4449541284403673</v>
      </c>
      <c r="F16" s="17">
        <v>3.73394495412844</v>
      </c>
      <c r="G16" s="16">
        <v>4.1284403669724766E-2</v>
      </c>
      <c r="H16" s="16">
        <v>2.2935779816513763E-2</v>
      </c>
      <c r="I16" s="16">
        <v>0.11926605504587155</v>
      </c>
      <c r="J16" s="16">
        <v>7.3394495412844041E-2</v>
      </c>
    </row>
  </sheetData>
  <mergeCells count="3">
    <mergeCell ref="B10:J10"/>
    <mergeCell ref="C11:F11"/>
    <mergeCell ref="G11:J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9D29B-EBD1-40D3-8F26-F5DF253DA71E}">
  <dimension ref="A1:D33"/>
  <sheetViews>
    <sheetView workbookViewId="0">
      <selection activeCell="M8" sqref="M8"/>
    </sheetView>
  </sheetViews>
  <sheetFormatPr defaultRowHeight="14.6"/>
  <sheetData>
    <row r="1" spans="1:4">
      <c r="A1" t="s">
        <v>95</v>
      </c>
      <c r="B1" t="s">
        <v>96</v>
      </c>
      <c r="C1" t="s">
        <v>97</v>
      </c>
      <c r="D1" t="s">
        <v>98</v>
      </c>
    </row>
    <row r="2" spans="1:4">
      <c r="A2" t="s">
        <v>99</v>
      </c>
      <c r="B2">
        <v>30</v>
      </c>
      <c r="C2" t="s">
        <v>53</v>
      </c>
      <c r="D2">
        <v>1</v>
      </c>
    </row>
    <row r="3" spans="1:4">
      <c r="A3" t="s">
        <v>100</v>
      </c>
      <c r="B3">
        <v>31</v>
      </c>
      <c r="C3" t="s">
        <v>53</v>
      </c>
      <c r="D3">
        <v>1</v>
      </c>
    </row>
    <row r="4" spans="1:4">
      <c r="A4" t="s">
        <v>101</v>
      </c>
      <c r="B4">
        <v>31</v>
      </c>
      <c r="C4" t="s">
        <v>53</v>
      </c>
      <c r="D4">
        <v>1</v>
      </c>
    </row>
    <row r="5" spans="1:4">
      <c r="A5" t="s">
        <v>102</v>
      </c>
      <c r="B5">
        <v>33</v>
      </c>
      <c r="C5" t="s">
        <v>53</v>
      </c>
      <c r="D5">
        <v>1</v>
      </c>
    </row>
    <row r="6" spans="1:4">
      <c r="A6" t="s">
        <v>103</v>
      </c>
      <c r="B6">
        <v>34</v>
      </c>
      <c r="C6" t="s">
        <v>53</v>
      </c>
      <c r="D6">
        <v>1</v>
      </c>
    </row>
    <row r="7" spans="1:4">
      <c r="A7" t="s">
        <v>104</v>
      </c>
      <c r="B7">
        <v>34</v>
      </c>
      <c r="C7" t="s">
        <v>53</v>
      </c>
      <c r="D7">
        <v>1</v>
      </c>
    </row>
    <row r="8" spans="1:4">
      <c r="A8" t="s">
        <v>105</v>
      </c>
      <c r="B8">
        <v>40</v>
      </c>
      <c r="C8" t="s">
        <v>53</v>
      </c>
      <c r="D8">
        <v>1</v>
      </c>
    </row>
    <row r="9" spans="1:4">
      <c r="A9" t="s">
        <v>106</v>
      </c>
      <c r="B9">
        <v>44</v>
      </c>
      <c r="C9" t="s">
        <v>53</v>
      </c>
      <c r="D9">
        <v>1</v>
      </c>
    </row>
    <row r="10" spans="1:4">
      <c r="A10" t="s">
        <v>107</v>
      </c>
      <c r="B10">
        <v>95</v>
      </c>
      <c r="C10" t="s">
        <v>53</v>
      </c>
      <c r="D10">
        <v>1</v>
      </c>
    </row>
    <row r="11" spans="1:4">
      <c r="A11" t="s">
        <v>108</v>
      </c>
      <c r="B11">
        <v>95</v>
      </c>
      <c r="C11" t="s">
        <v>53</v>
      </c>
      <c r="D11">
        <v>1</v>
      </c>
    </row>
    <row r="12" spans="1:4">
      <c r="A12" t="s">
        <v>109</v>
      </c>
      <c r="B12">
        <v>120</v>
      </c>
      <c r="C12" t="s">
        <v>34</v>
      </c>
      <c r="D12">
        <v>0</v>
      </c>
    </row>
    <row r="13" spans="1:4">
      <c r="A13" t="s">
        <v>110</v>
      </c>
      <c r="B13">
        <v>133</v>
      </c>
      <c r="C13" t="s">
        <v>53</v>
      </c>
      <c r="D13">
        <v>1</v>
      </c>
    </row>
    <row r="14" spans="1:4">
      <c r="A14" t="s">
        <v>111</v>
      </c>
      <c r="B14">
        <v>303</v>
      </c>
      <c r="C14" t="s">
        <v>53</v>
      </c>
      <c r="D14">
        <v>1</v>
      </c>
    </row>
    <row r="15" spans="1:4">
      <c r="A15" t="s">
        <v>112</v>
      </c>
      <c r="B15">
        <v>344</v>
      </c>
      <c r="C15" t="s">
        <v>53</v>
      </c>
      <c r="D15">
        <v>1</v>
      </c>
    </row>
    <row r="16" spans="1:4">
      <c r="A16" t="s">
        <v>113</v>
      </c>
      <c r="B16">
        <v>344</v>
      </c>
      <c r="C16" t="s">
        <v>53</v>
      </c>
      <c r="D16">
        <v>1</v>
      </c>
    </row>
    <row r="17" spans="1:4">
      <c r="A17" t="s">
        <v>114</v>
      </c>
      <c r="B17">
        <v>360</v>
      </c>
      <c r="C17" t="s">
        <v>53</v>
      </c>
      <c r="D17">
        <v>1</v>
      </c>
    </row>
    <row r="18" spans="1:4">
      <c r="A18" t="s">
        <v>115</v>
      </c>
      <c r="B18">
        <v>360</v>
      </c>
      <c r="C18" t="s">
        <v>53</v>
      </c>
      <c r="D18">
        <v>1</v>
      </c>
    </row>
    <row r="19" spans="1:4">
      <c r="A19" t="s">
        <v>116</v>
      </c>
      <c r="B19">
        <v>360</v>
      </c>
      <c r="C19" t="s">
        <v>34</v>
      </c>
      <c r="D19">
        <v>0</v>
      </c>
    </row>
    <row r="20" spans="1:4">
      <c r="A20" t="s">
        <v>117</v>
      </c>
      <c r="B20">
        <v>360</v>
      </c>
      <c r="C20" t="s">
        <v>34</v>
      </c>
      <c r="D20">
        <v>0</v>
      </c>
    </row>
    <row r="21" spans="1:4">
      <c r="A21" t="s">
        <v>118</v>
      </c>
      <c r="B21">
        <v>360</v>
      </c>
      <c r="C21" t="s">
        <v>34</v>
      </c>
      <c r="D21">
        <v>0</v>
      </c>
    </row>
    <row r="22" spans="1:4">
      <c r="A22" t="s">
        <v>119</v>
      </c>
      <c r="B22">
        <v>360</v>
      </c>
      <c r="C22" t="s">
        <v>34</v>
      </c>
      <c r="D22">
        <v>0</v>
      </c>
    </row>
    <row r="23" spans="1:4">
      <c r="A23" t="s">
        <v>120</v>
      </c>
      <c r="B23">
        <v>360</v>
      </c>
      <c r="C23" t="s">
        <v>34</v>
      </c>
      <c r="D23">
        <v>0</v>
      </c>
    </row>
    <row r="24" spans="1:4">
      <c r="A24" t="s">
        <v>121</v>
      </c>
      <c r="B24">
        <v>360</v>
      </c>
      <c r="C24" t="s">
        <v>34</v>
      </c>
      <c r="D24">
        <v>0</v>
      </c>
    </row>
    <row r="25" spans="1:4">
      <c r="A25" t="s">
        <v>122</v>
      </c>
      <c r="B25">
        <v>360</v>
      </c>
      <c r="C25" t="s">
        <v>34</v>
      </c>
      <c r="D25">
        <v>0</v>
      </c>
    </row>
    <row r="26" spans="1:4">
      <c r="A26" t="s">
        <v>123</v>
      </c>
      <c r="B26">
        <v>360</v>
      </c>
      <c r="C26" t="s">
        <v>34</v>
      </c>
      <c r="D26">
        <v>0</v>
      </c>
    </row>
    <row r="27" spans="1:4">
      <c r="A27" t="s">
        <v>124</v>
      </c>
      <c r="B27">
        <v>360</v>
      </c>
      <c r="C27" t="s">
        <v>34</v>
      </c>
      <c r="D27">
        <v>0</v>
      </c>
    </row>
    <row r="28" spans="1:4">
      <c r="A28" t="s">
        <v>125</v>
      </c>
      <c r="B28">
        <v>360</v>
      </c>
      <c r="C28" t="s">
        <v>34</v>
      </c>
      <c r="D28">
        <v>0</v>
      </c>
    </row>
    <row r="29" spans="1:4">
      <c r="A29" t="s">
        <v>126</v>
      </c>
      <c r="B29">
        <v>360</v>
      </c>
      <c r="C29" t="s">
        <v>34</v>
      </c>
      <c r="D29">
        <v>0</v>
      </c>
    </row>
    <row r="30" spans="1:4">
      <c r="A30" t="s">
        <v>127</v>
      </c>
      <c r="B30">
        <v>360</v>
      </c>
      <c r="C30" t="s">
        <v>34</v>
      </c>
      <c r="D30">
        <v>0</v>
      </c>
    </row>
    <row r="31" spans="1:4">
      <c r="A31" t="s">
        <v>128</v>
      </c>
      <c r="B31">
        <v>360</v>
      </c>
      <c r="C31" t="s">
        <v>34</v>
      </c>
      <c r="D31">
        <v>0</v>
      </c>
    </row>
    <row r="32" spans="1:4">
      <c r="A32" t="s">
        <v>129</v>
      </c>
      <c r="B32">
        <v>360</v>
      </c>
      <c r="C32" t="s">
        <v>34</v>
      </c>
      <c r="D32">
        <v>0</v>
      </c>
    </row>
    <row r="33" spans="1:4">
      <c r="A33" t="s">
        <v>130</v>
      </c>
      <c r="B33">
        <v>360</v>
      </c>
      <c r="C33" t="s">
        <v>34</v>
      </c>
      <c r="D3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5D53-F97F-4ABC-A58F-0D94EDFD48EE}">
  <dimension ref="A4:E8"/>
  <sheetViews>
    <sheetView workbookViewId="0">
      <selection activeCell="B5" sqref="B5:E8"/>
    </sheetView>
  </sheetViews>
  <sheetFormatPr defaultRowHeight="14.6"/>
  <sheetData>
    <row r="4" spans="1:5" ht="15.25" thickBot="1">
      <c r="A4" t="s">
        <v>68</v>
      </c>
    </row>
    <row r="5" spans="1:5" ht="15.25" thickBot="1">
      <c r="B5" s="37" t="s">
        <v>58</v>
      </c>
      <c r="C5" s="37" t="s">
        <v>65</v>
      </c>
      <c r="D5" s="37" t="s">
        <v>66</v>
      </c>
      <c r="E5" s="36" t="s">
        <v>67</v>
      </c>
    </row>
    <row r="6" spans="1:5">
      <c r="B6" s="38" t="s">
        <v>34</v>
      </c>
      <c r="C6" s="38">
        <v>27</v>
      </c>
      <c r="D6" s="38">
        <v>25</v>
      </c>
      <c r="E6" s="32">
        <f>27/25</f>
        <v>1.08</v>
      </c>
    </row>
    <row r="7" spans="1:5">
      <c r="B7" s="38" t="s">
        <v>69</v>
      </c>
      <c r="C7" s="38">
        <v>60</v>
      </c>
      <c r="D7" s="38">
        <v>50</v>
      </c>
      <c r="E7" s="32">
        <f>60/50</f>
        <v>1.2</v>
      </c>
    </row>
    <row r="8" spans="1:5" ht="15.25" thickBot="1">
      <c r="B8" s="39" t="s">
        <v>70</v>
      </c>
      <c r="C8" s="39">
        <v>13</v>
      </c>
      <c r="D8" s="39">
        <v>25</v>
      </c>
      <c r="E8" s="35">
        <f>13/25</f>
        <v>0.52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2F77E-8B2B-4FA9-9C3F-16E80FD8ACF7}">
  <dimension ref="J5:P15"/>
  <sheetViews>
    <sheetView zoomScale="55" zoomScaleNormal="55" workbookViewId="0">
      <selection activeCell="P30" sqref="P30"/>
    </sheetView>
  </sheetViews>
  <sheetFormatPr defaultRowHeight="14.6"/>
  <cols>
    <col min="13" max="15" width="10.4609375" bestFit="1" customWidth="1"/>
  </cols>
  <sheetData>
    <row r="5" spans="10:16" ht="31.1">
      <c r="J5" s="24" t="s">
        <v>48</v>
      </c>
    </row>
    <row r="6" spans="10:16">
      <c r="J6" s="19"/>
      <c r="K6" s="19"/>
      <c r="M6" s="81"/>
      <c r="N6" s="81"/>
      <c r="O6" s="81"/>
      <c r="P6" s="19"/>
    </row>
    <row r="7" spans="10:16">
      <c r="J7" t="s">
        <v>42</v>
      </c>
      <c r="K7" s="19"/>
      <c r="L7" s="23" t="s">
        <v>34</v>
      </c>
      <c r="M7" s="19" t="s">
        <v>45</v>
      </c>
      <c r="N7" s="19" t="s">
        <v>46</v>
      </c>
      <c r="O7" s="19" t="s">
        <v>47</v>
      </c>
      <c r="P7" s="19"/>
    </row>
    <row r="8" spans="10:16">
      <c r="J8" s="19"/>
      <c r="K8" s="19"/>
      <c r="L8" s="19"/>
      <c r="M8" s="19"/>
      <c r="N8" s="19"/>
      <c r="O8" s="19"/>
      <c r="P8" s="19"/>
    </row>
    <row r="9" spans="10:16">
      <c r="J9" s="19"/>
      <c r="K9" s="22" t="s">
        <v>35</v>
      </c>
      <c r="L9" s="21">
        <v>1.000027</v>
      </c>
      <c r="M9" s="21">
        <v>0.86743000000000003</v>
      </c>
      <c r="N9" s="21">
        <v>0.81458600000000003</v>
      </c>
      <c r="O9" s="21">
        <v>0.82689299999999999</v>
      </c>
      <c r="P9" s="19"/>
    </row>
    <row r="10" spans="10:16">
      <c r="J10" s="19"/>
      <c r="K10" s="22" t="s">
        <v>36</v>
      </c>
      <c r="L10" s="21">
        <v>1.0000009999999999</v>
      </c>
      <c r="M10" s="21">
        <v>0.727244</v>
      </c>
      <c r="N10" s="21">
        <v>0.82483499999999998</v>
      </c>
      <c r="O10" s="21">
        <v>0.48341800000000001</v>
      </c>
      <c r="P10" s="19"/>
    </row>
    <row r="11" spans="10:16">
      <c r="J11" s="19"/>
      <c r="K11" s="22" t="s">
        <v>37</v>
      </c>
      <c r="L11" s="21">
        <v>0.99999800000000005</v>
      </c>
      <c r="M11" s="21">
        <v>1.0797460000000001</v>
      </c>
      <c r="N11" s="21">
        <v>0.780524</v>
      </c>
      <c r="O11" s="21">
        <v>1.1612020000000001</v>
      </c>
      <c r="P11" s="19"/>
    </row>
    <row r="12" spans="10:16">
      <c r="J12" s="19"/>
      <c r="K12" s="22" t="s">
        <v>38</v>
      </c>
      <c r="L12" s="21">
        <v>0.99999899999999997</v>
      </c>
      <c r="M12" s="21">
        <v>1.6860200000000001</v>
      </c>
      <c r="N12" s="21">
        <v>1.2275290000000001</v>
      </c>
      <c r="O12" s="21">
        <v>1.451098</v>
      </c>
      <c r="P12" s="19"/>
    </row>
    <row r="13" spans="10:16">
      <c r="J13" s="19"/>
      <c r="K13" s="22" t="s">
        <v>39</v>
      </c>
      <c r="L13" s="21">
        <v>1.0000009999999999</v>
      </c>
      <c r="M13" s="21">
        <v>1.1610549999999999</v>
      </c>
      <c r="N13" s="21">
        <v>0.72439299999999995</v>
      </c>
      <c r="O13" s="21">
        <v>0.79975099999999999</v>
      </c>
      <c r="P13" s="19"/>
    </row>
    <row r="14" spans="10:16">
      <c r="J14" s="19"/>
      <c r="K14" s="22" t="s">
        <v>40</v>
      </c>
      <c r="L14" s="21">
        <v>1</v>
      </c>
      <c r="M14" s="21">
        <v>0.33273799999999998</v>
      </c>
      <c r="N14" s="21">
        <v>0.441083</v>
      </c>
      <c r="O14" s="21">
        <v>0.44170300000000001</v>
      </c>
      <c r="P14" s="21"/>
    </row>
    <row r="15" spans="10:16">
      <c r="J15" s="19"/>
      <c r="K15" s="22" t="s">
        <v>41</v>
      </c>
      <c r="L15" s="21">
        <v>1.0000020000000001</v>
      </c>
      <c r="M15" s="21">
        <v>0.300375</v>
      </c>
      <c r="N15" s="21">
        <v>0.50611099999999998</v>
      </c>
      <c r="O15" s="21">
        <v>0.60395200000000004</v>
      </c>
      <c r="P15" s="19"/>
    </row>
  </sheetData>
  <mergeCells count="1">
    <mergeCell ref="M6:O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64E67-B0C2-4BB2-878D-3DC063E6CBB9}">
  <dimension ref="I18:M40"/>
  <sheetViews>
    <sheetView topLeftCell="B18" zoomScale="62" zoomScaleNormal="70" workbookViewId="0">
      <selection activeCell="E25" sqref="E25"/>
    </sheetView>
  </sheetViews>
  <sheetFormatPr defaultRowHeight="14.6"/>
  <cols>
    <col min="4" max="4" width="10.15234375" customWidth="1"/>
    <col min="9" max="9" width="15.765625" customWidth="1"/>
    <col min="10" max="10" width="14.15234375" customWidth="1"/>
    <col min="11" max="11" width="14.61328125" customWidth="1"/>
    <col min="12" max="12" width="19.57421875" customWidth="1"/>
    <col min="13" max="13" width="17.03515625" bestFit="1" customWidth="1"/>
  </cols>
  <sheetData>
    <row r="18" spans="9:13" ht="21">
      <c r="I18" s="26"/>
      <c r="J18" s="26"/>
      <c r="K18" s="26"/>
      <c r="L18" s="26"/>
      <c r="M18" s="26"/>
    </row>
    <row r="19" spans="9:13" ht="21.65" thickBot="1">
      <c r="I19" s="40" t="s">
        <v>54</v>
      </c>
      <c r="J19" s="40" t="s">
        <v>55</v>
      </c>
      <c r="K19" s="40" t="s">
        <v>50</v>
      </c>
      <c r="L19" s="40" t="s">
        <v>51</v>
      </c>
      <c r="M19" s="40" t="s">
        <v>52</v>
      </c>
    </row>
    <row r="20" spans="9:13" ht="21">
      <c r="I20" s="64" t="s">
        <v>56</v>
      </c>
      <c r="J20" s="65" t="s">
        <v>53</v>
      </c>
      <c r="K20" s="66">
        <v>15.59</v>
      </c>
      <c r="L20" s="66">
        <v>0.95320000000000005</v>
      </c>
      <c r="M20" s="67">
        <f t="shared" ref="M20:M40" si="0">L20/K20</f>
        <v>6.114175753688262E-2</v>
      </c>
    </row>
    <row r="21" spans="9:13" ht="21">
      <c r="I21" s="68" t="s">
        <v>56</v>
      </c>
      <c r="J21" s="69" t="s">
        <v>53</v>
      </c>
      <c r="K21" s="70">
        <v>16.899999999999999</v>
      </c>
      <c r="L21" s="70">
        <v>0.92490000000000006</v>
      </c>
      <c r="M21" s="71">
        <f t="shared" si="0"/>
        <v>5.4727810650887582E-2</v>
      </c>
    </row>
    <row r="22" spans="9:13" ht="21">
      <c r="I22" s="68" t="s">
        <v>56</v>
      </c>
      <c r="J22" s="69" t="s">
        <v>53</v>
      </c>
      <c r="K22" s="70">
        <v>14.98</v>
      </c>
      <c r="L22" s="70">
        <v>0.97740000000000005</v>
      </c>
      <c r="M22" s="71">
        <f t="shared" si="0"/>
        <v>6.5246995994659551E-2</v>
      </c>
    </row>
    <row r="23" spans="9:13" ht="21.65" thickBot="1">
      <c r="I23" s="72" t="s">
        <v>56</v>
      </c>
      <c r="J23" s="73" t="s">
        <v>53</v>
      </c>
      <c r="K23" s="74">
        <v>9.19</v>
      </c>
      <c r="L23" s="74">
        <v>0.439</v>
      </c>
      <c r="M23" s="75">
        <f t="shared" si="0"/>
        <v>4.7769314472252453E-2</v>
      </c>
    </row>
    <row r="24" spans="9:13" ht="21">
      <c r="I24" s="64" t="s">
        <v>56</v>
      </c>
      <c r="J24" s="76" t="s">
        <v>34</v>
      </c>
      <c r="K24" s="66">
        <v>19.170000000000002</v>
      </c>
      <c r="L24" s="66">
        <v>1.4020999999999999</v>
      </c>
      <c r="M24" s="67">
        <f t="shared" si="0"/>
        <v>7.3140323422013556E-2</v>
      </c>
    </row>
    <row r="25" spans="9:13" ht="21">
      <c r="I25" s="68" t="s">
        <v>56</v>
      </c>
      <c r="J25" s="69" t="s">
        <v>34</v>
      </c>
      <c r="K25" s="70">
        <v>18.170000000000002</v>
      </c>
      <c r="L25" s="70">
        <v>1.1496</v>
      </c>
      <c r="M25" s="71">
        <f t="shared" si="0"/>
        <v>6.3269124931205276E-2</v>
      </c>
    </row>
    <row r="26" spans="9:13" ht="21">
      <c r="I26" s="68" t="s">
        <v>56</v>
      </c>
      <c r="J26" s="69" t="s">
        <v>34</v>
      </c>
      <c r="K26" s="70">
        <v>18.68</v>
      </c>
      <c r="L26" s="70">
        <v>1.2703</v>
      </c>
      <c r="M26" s="71">
        <f t="shared" si="0"/>
        <v>6.8003211991434692E-2</v>
      </c>
    </row>
    <row r="27" spans="9:13" ht="21.65" thickBot="1">
      <c r="I27" s="72" t="s">
        <v>56</v>
      </c>
      <c r="J27" s="73" t="s">
        <v>34</v>
      </c>
      <c r="K27" s="74">
        <v>18.23</v>
      </c>
      <c r="L27" s="74">
        <v>1.5545</v>
      </c>
      <c r="M27" s="75">
        <f t="shared" si="0"/>
        <v>8.5271530444322549E-2</v>
      </c>
    </row>
    <row r="28" spans="9:13" ht="21">
      <c r="I28" s="64" t="s">
        <v>57</v>
      </c>
      <c r="J28" s="65" t="s">
        <v>53</v>
      </c>
      <c r="K28" s="66">
        <v>22.8</v>
      </c>
      <c r="L28" s="66">
        <v>1.423</v>
      </c>
      <c r="M28" s="67">
        <f t="shared" si="0"/>
        <v>6.2412280701754384E-2</v>
      </c>
    </row>
    <row r="29" spans="9:13" ht="21">
      <c r="I29" s="68" t="s">
        <v>57</v>
      </c>
      <c r="J29" s="77" t="s">
        <v>53</v>
      </c>
      <c r="K29" s="70">
        <v>23.45</v>
      </c>
      <c r="L29" s="70">
        <v>1.6289</v>
      </c>
      <c r="M29" s="71">
        <f t="shared" si="0"/>
        <v>6.9462686567164186E-2</v>
      </c>
    </row>
    <row r="30" spans="9:13" ht="21">
      <c r="I30" s="68" t="s">
        <v>57</v>
      </c>
      <c r="J30" s="77" t="s">
        <v>53</v>
      </c>
      <c r="K30" s="70">
        <v>22.66</v>
      </c>
      <c r="L30" s="70">
        <v>1.734</v>
      </c>
      <c r="M30" s="71">
        <f t="shared" si="0"/>
        <v>7.6522506619593991E-2</v>
      </c>
    </row>
    <row r="31" spans="9:13" ht="21">
      <c r="I31" s="68" t="s">
        <v>57</v>
      </c>
      <c r="J31" s="77" t="s">
        <v>53</v>
      </c>
      <c r="K31" s="70">
        <v>19.600000000000001</v>
      </c>
      <c r="L31" s="70">
        <v>0.89</v>
      </c>
      <c r="M31" s="71">
        <f t="shared" si="0"/>
        <v>4.5408163265306119E-2</v>
      </c>
    </row>
    <row r="32" spans="9:13" ht="21">
      <c r="I32" s="68" t="s">
        <v>57</v>
      </c>
      <c r="J32" s="77" t="s">
        <v>53</v>
      </c>
      <c r="K32" s="70">
        <v>19.63</v>
      </c>
      <c r="L32" s="70">
        <v>0.63119999999999998</v>
      </c>
      <c r="M32" s="71">
        <f t="shared" si="0"/>
        <v>3.215486500254712E-2</v>
      </c>
    </row>
    <row r="33" spans="9:13" ht="21">
      <c r="I33" s="68" t="s">
        <v>57</v>
      </c>
      <c r="J33" s="77" t="s">
        <v>53</v>
      </c>
      <c r="K33" s="70">
        <v>19.28</v>
      </c>
      <c r="L33" s="70">
        <v>1.494</v>
      </c>
      <c r="M33" s="71">
        <f t="shared" si="0"/>
        <v>7.7489626556016586E-2</v>
      </c>
    </row>
    <row r="34" spans="9:13" ht="21.65" thickBot="1">
      <c r="I34" s="72" t="s">
        <v>57</v>
      </c>
      <c r="J34" s="78" t="s">
        <v>53</v>
      </c>
      <c r="K34" s="74">
        <v>23.85</v>
      </c>
      <c r="L34" s="74">
        <v>1.8351</v>
      </c>
      <c r="M34" s="75">
        <f t="shared" si="0"/>
        <v>7.6943396226415092E-2</v>
      </c>
    </row>
    <row r="35" spans="9:13" ht="21">
      <c r="I35" s="64" t="s">
        <v>57</v>
      </c>
      <c r="J35" s="65" t="s">
        <v>34</v>
      </c>
      <c r="K35" s="66">
        <v>28.66</v>
      </c>
      <c r="L35" s="66">
        <v>1.9549000000000001</v>
      </c>
      <c r="M35" s="67">
        <f t="shared" si="0"/>
        <v>6.8210048848569432E-2</v>
      </c>
    </row>
    <row r="36" spans="9:13" ht="21">
      <c r="I36" s="68" t="s">
        <v>57</v>
      </c>
      <c r="J36" s="77" t="s">
        <v>34</v>
      </c>
      <c r="K36" s="70">
        <v>22.4</v>
      </c>
      <c r="L36" s="70">
        <v>1.3388</v>
      </c>
      <c r="M36" s="71">
        <f t="shared" si="0"/>
        <v>5.9767857142857143E-2</v>
      </c>
    </row>
    <row r="37" spans="9:13" ht="21">
      <c r="I37" s="68" t="s">
        <v>57</v>
      </c>
      <c r="J37" s="77" t="s">
        <v>34</v>
      </c>
      <c r="K37" s="70">
        <v>24.18</v>
      </c>
      <c r="L37" s="70">
        <v>1.9968999999999999</v>
      </c>
      <c r="M37" s="71">
        <f t="shared" si="0"/>
        <v>8.2584780810587261E-2</v>
      </c>
    </row>
    <row r="38" spans="9:13" ht="21">
      <c r="I38" s="68" t="s">
        <v>57</v>
      </c>
      <c r="J38" s="77" t="s">
        <v>34</v>
      </c>
      <c r="K38" s="70">
        <v>22.78</v>
      </c>
      <c r="L38" s="70">
        <v>1.7365999999999999</v>
      </c>
      <c r="M38" s="71">
        <f t="shared" si="0"/>
        <v>7.6233538191395958E-2</v>
      </c>
    </row>
    <row r="39" spans="9:13" ht="21">
      <c r="I39" s="68" t="s">
        <v>57</v>
      </c>
      <c r="J39" s="77" t="s">
        <v>34</v>
      </c>
      <c r="K39" s="70">
        <v>24.85</v>
      </c>
      <c r="L39" s="70">
        <v>1.5468</v>
      </c>
      <c r="M39" s="71">
        <f t="shared" si="0"/>
        <v>6.2245472837022128E-2</v>
      </c>
    </row>
    <row r="40" spans="9:13" ht="21.65" thickBot="1">
      <c r="I40" s="72" t="s">
        <v>57</v>
      </c>
      <c r="J40" s="78" t="s">
        <v>34</v>
      </c>
      <c r="K40" s="74">
        <v>25.22</v>
      </c>
      <c r="L40" s="74">
        <v>2.1755</v>
      </c>
      <c r="M40" s="75">
        <f t="shared" si="0"/>
        <v>8.6260904044409198E-2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FF44E-93B1-4B4F-95EA-F2A17F11C347}">
  <dimension ref="B7:M21"/>
  <sheetViews>
    <sheetView topLeftCell="A4" workbookViewId="0">
      <selection activeCell="M13" sqref="M13"/>
    </sheetView>
  </sheetViews>
  <sheetFormatPr defaultRowHeight="14.6"/>
  <cols>
    <col min="2" max="2" width="9.3046875" customWidth="1"/>
    <col min="9" max="9" width="8.9609375" customWidth="1"/>
  </cols>
  <sheetData>
    <row r="7" spans="2:13" ht="16.5" thickBot="1">
      <c r="B7" t="s">
        <v>78</v>
      </c>
      <c r="C7" s="27" t="s">
        <v>72</v>
      </c>
      <c r="D7" s="25" t="s">
        <v>81</v>
      </c>
      <c r="E7" s="25"/>
      <c r="F7" s="25"/>
      <c r="I7" t="s">
        <v>78</v>
      </c>
      <c r="J7" s="27" t="s">
        <v>72</v>
      </c>
      <c r="K7" s="25" t="s">
        <v>80</v>
      </c>
      <c r="L7" s="25"/>
      <c r="M7" s="25"/>
    </row>
    <row r="8" spans="2:13" ht="15.9">
      <c r="B8" s="27"/>
      <c r="C8" s="41" t="s">
        <v>73</v>
      </c>
      <c r="D8" s="28">
        <v>9</v>
      </c>
      <c r="E8" s="29">
        <v>18</v>
      </c>
      <c r="F8" s="30">
        <v>12</v>
      </c>
      <c r="J8" s="41" t="s">
        <v>73</v>
      </c>
      <c r="K8" s="28">
        <v>41</v>
      </c>
      <c r="L8" s="29">
        <v>31</v>
      </c>
      <c r="M8" s="30">
        <v>81</v>
      </c>
    </row>
    <row r="9" spans="2:13" ht="15.9">
      <c r="B9" s="27"/>
      <c r="C9" s="42" t="s">
        <v>74</v>
      </c>
      <c r="D9" s="31">
        <v>60</v>
      </c>
      <c r="E9">
        <v>76</v>
      </c>
      <c r="F9" s="32">
        <v>78</v>
      </c>
      <c r="J9" s="42" t="s">
        <v>74</v>
      </c>
      <c r="K9" s="31">
        <v>86</v>
      </c>
      <c r="L9">
        <v>93</v>
      </c>
      <c r="M9" s="32">
        <v>64</v>
      </c>
    </row>
    <row r="10" spans="2:13" ht="15.9">
      <c r="B10" s="27"/>
      <c r="C10" s="42" t="s">
        <v>75</v>
      </c>
      <c r="D10" s="31">
        <v>51</v>
      </c>
      <c r="E10">
        <v>43</v>
      </c>
      <c r="F10" s="32">
        <v>47</v>
      </c>
      <c r="J10" s="42" t="s">
        <v>75</v>
      </c>
      <c r="K10" s="31">
        <v>20</v>
      </c>
      <c r="L10">
        <v>20</v>
      </c>
      <c r="M10" s="32">
        <v>5</v>
      </c>
    </row>
    <row r="11" spans="2:13" ht="15.9">
      <c r="B11" s="27"/>
      <c r="C11" s="42" t="s">
        <v>76</v>
      </c>
      <c r="D11" s="31">
        <v>21</v>
      </c>
      <c r="E11">
        <v>11</v>
      </c>
      <c r="F11" s="32">
        <v>11</v>
      </c>
      <c r="J11" s="42" t="s">
        <v>76</v>
      </c>
      <c r="K11" s="31">
        <v>3</v>
      </c>
      <c r="L11">
        <v>6</v>
      </c>
      <c r="M11" s="32">
        <v>0</v>
      </c>
    </row>
    <row r="12" spans="2:13" ht="16.5" thickBot="1">
      <c r="B12" s="27"/>
      <c r="C12" s="43" t="s">
        <v>77</v>
      </c>
      <c r="D12" s="33">
        <v>9</v>
      </c>
      <c r="E12" s="34">
        <v>2</v>
      </c>
      <c r="F12" s="35">
        <v>2</v>
      </c>
      <c r="J12" s="43" t="s">
        <v>77</v>
      </c>
      <c r="K12" s="33">
        <v>0</v>
      </c>
      <c r="L12" s="34">
        <v>0</v>
      </c>
      <c r="M12" s="35">
        <v>0</v>
      </c>
    </row>
    <row r="16" spans="2:13" ht="16.5" thickBot="1">
      <c r="B16" t="s">
        <v>79</v>
      </c>
      <c r="C16" s="27" t="s">
        <v>72</v>
      </c>
      <c r="D16" s="25" t="s">
        <v>82</v>
      </c>
      <c r="E16" s="25"/>
      <c r="F16" s="25"/>
      <c r="G16" s="25"/>
      <c r="I16" t="s">
        <v>79</v>
      </c>
      <c r="J16" s="27" t="s">
        <v>72</v>
      </c>
      <c r="K16" s="25" t="s">
        <v>80</v>
      </c>
      <c r="L16" s="25"/>
      <c r="M16" s="25"/>
    </row>
    <row r="17" spans="2:13" ht="15.9">
      <c r="B17" s="27"/>
      <c r="C17" s="41" t="s">
        <v>73</v>
      </c>
      <c r="D17" s="28">
        <v>2</v>
      </c>
      <c r="E17" s="29">
        <v>3</v>
      </c>
      <c r="F17" s="29">
        <v>0</v>
      </c>
      <c r="G17" s="30">
        <v>7</v>
      </c>
      <c r="J17" s="41" t="s">
        <v>73</v>
      </c>
      <c r="K17" s="28">
        <v>1</v>
      </c>
      <c r="L17" s="29">
        <v>4</v>
      </c>
      <c r="M17" s="30">
        <v>1</v>
      </c>
    </row>
    <row r="18" spans="2:13" ht="15.9">
      <c r="B18" s="27"/>
      <c r="C18" s="42" t="s">
        <v>74</v>
      </c>
      <c r="D18" s="31">
        <v>23</v>
      </c>
      <c r="E18">
        <v>27</v>
      </c>
      <c r="F18">
        <v>2</v>
      </c>
      <c r="G18" s="32">
        <v>30</v>
      </c>
      <c r="J18" s="42" t="s">
        <v>74</v>
      </c>
      <c r="K18" s="31">
        <v>21</v>
      </c>
      <c r="L18">
        <v>40</v>
      </c>
      <c r="M18" s="32">
        <v>9</v>
      </c>
    </row>
    <row r="19" spans="2:13" ht="15.9">
      <c r="B19" s="27"/>
      <c r="C19" s="42" t="s">
        <v>75</v>
      </c>
      <c r="D19" s="31">
        <v>35</v>
      </c>
      <c r="E19">
        <v>36</v>
      </c>
      <c r="F19">
        <v>15</v>
      </c>
      <c r="G19" s="32">
        <v>43</v>
      </c>
      <c r="J19" s="42" t="s">
        <v>75</v>
      </c>
      <c r="K19" s="31">
        <v>29</v>
      </c>
      <c r="L19">
        <v>34</v>
      </c>
      <c r="M19" s="32">
        <v>8</v>
      </c>
    </row>
    <row r="20" spans="2:13" ht="15.9">
      <c r="B20" s="27"/>
      <c r="C20" s="42" t="s">
        <v>76</v>
      </c>
      <c r="D20" s="31">
        <v>65</v>
      </c>
      <c r="E20">
        <v>55</v>
      </c>
      <c r="F20">
        <v>24</v>
      </c>
      <c r="G20" s="32">
        <v>34</v>
      </c>
      <c r="J20" s="42" t="s">
        <v>76</v>
      </c>
      <c r="K20" s="31">
        <v>32</v>
      </c>
      <c r="L20">
        <v>23</v>
      </c>
      <c r="M20" s="32">
        <v>6</v>
      </c>
    </row>
    <row r="21" spans="2:13" ht="16.5" thickBot="1">
      <c r="B21" s="27"/>
      <c r="C21" s="43" t="s">
        <v>77</v>
      </c>
      <c r="D21" s="33">
        <v>25</v>
      </c>
      <c r="E21" s="34">
        <v>29</v>
      </c>
      <c r="F21" s="34">
        <v>109</v>
      </c>
      <c r="G21" s="35">
        <v>36</v>
      </c>
      <c r="J21" s="43" t="s">
        <v>77</v>
      </c>
      <c r="K21" s="33">
        <v>67</v>
      </c>
      <c r="L21" s="34">
        <v>49</v>
      </c>
      <c r="M21" s="35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222B-3154-483D-BFF2-475159EBC270}">
  <dimension ref="B3:M14"/>
  <sheetViews>
    <sheetView zoomScale="85" zoomScaleNormal="85" workbookViewId="0">
      <selection activeCell="K14" sqref="K14"/>
    </sheetView>
  </sheetViews>
  <sheetFormatPr defaultRowHeight="14.6"/>
  <sheetData>
    <row r="3" spans="2:13" ht="15.25" thickBot="1"/>
    <row r="4" spans="2:13" ht="15.25" thickBot="1">
      <c r="B4" s="52" t="s">
        <v>34</v>
      </c>
      <c r="C4" s="48" t="s">
        <v>57</v>
      </c>
      <c r="D4" s="48" t="s">
        <v>57</v>
      </c>
      <c r="E4" s="48" t="s">
        <v>57</v>
      </c>
      <c r="F4" s="49" t="s">
        <v>57</v>
      </c>
      <c r="G4" s="50" t="s">
        <v>56</v>
      </c>
      <c r="H4" s="50" t="s">
        <v>56</v>
      </c>
      <c r="I4" s="50" t="s">
        <v>56</v>
      </c>
      <c r="J4" s="51" t="s">
        <v>56</v>
      </c>
      <c r="K4" s="20"/>
      <c r="L4" s="20"/>
    </row>
    <row r="5" spans="2:13">
      <c r="B5" s="46" t="s">
        <v>83</v>
      </c>
      <c r="C5">
        <v>40.700416633912397</v>
      </c>
      <c r="D5">
        <v>40.925372792712402</v>
      </c>
      <c r="E5">
        <v>39.0289699570815</v>
      </c>
      <c r="F5" s="32">
        <v>41.3616237780018</v>
      </c>
      <c r="G5">
        <v>54.398580285325799</v>
      </c>
      <c r="H5">
        <v>60.717684997087801</v>
      </c>
      <c r="I5">
        <v>58.6400424345088</v>
      </c>
      <c r="J5" s="32">
        <v>62.357219007005803</v>
      </c>
    </row>
    <row r="6" spans="2:13">
      <c r="B6" s="46" t="s">
        <v>84</v>
      </c>
      <c r="C6">
        <v>43.998113355868199</v>
      </c>
      <c r="D6">
        <v>49.216648928256703</v>
      </c>
      <c r="E6">
        <v>45.202197720881998</v>
      </c>
      <c r="F6" s="32">
        <v>44.794178247336802</v>
      </c>
      <c r="G6">
        <v>38.076470994952601</v>
      </c>
      <c r="H6">
        <v>31.902319832937899</v>
      </c>
      <c r="I6">
        <v>32.830279075338403</v>
      </c>
      <c r="J6" s="32">
        <v>28.958840999086199</v>
      </c>
    </row>
    <row r="7" spans="2:13">
      <c r="B7" s="46" t="s">
        <v>85</v>
      </c>
      <c r="C7">
        <v>10.596651206666101</v>
      </c>
      <c r="D7">
        <v>8.0463716368546905</v>
      </c>
      <c r="E7">
        <v>13.370393665828001</v>
      </c>
      <c r="F7" s="32">
        <v>9.0964885362325205</v>
      </c>
      <c r="G7">
        <v>4.8214985364954304</v>
      </c>
      <c r="H7">
        <v>3.79441137613115</v>
      </c>
      <c r="I7">
        <v>4.3837585339561604</v>
      </c>
      <c r="J7" s="32">
        <v>7.44840846786476</v>
      </c>
    </row>
    <row r="8" spans="2:13" ht="15.25" thickBot="1">
      <c r="B8" s="47" t="s">
        <v>86</v>
      </c>
      <c r="C8" s="34">
        <v>2.1224746482194798</v>
      </c>
      <c r="D8" s="34">
        <v>0.60882800608828003</v>
      </c>
      <c r="E8" s="34">
        <v>1.6714148290661499</v>
      </c>
      <c r="F8" s="35">
        <v>3.1826750252071401</v>
      </c>
      <c r="G8" s="34">
        <v>0.65569614418401001</v>
      </c>
      <c r="H8" s="34">
        <v>1.8339891750600199</v>
      </c>
      <c r="I8" s="34">
        <v>2.4331399825470998</v>
      </c>
      <c r="J8" s="35">
        <v>0.76340237587572302</v>
      </c>
    </row>
    <row r="9" spans="2:13" ht="15.25" thickBot="1">
      <c r="B9" s="44"/>
      <c r="C9" s="45"/>
      <c r="D9" s="45"/>
      <c r="E9" s="45"/>
    </row>
    <row r="10" spans="2:13" ht="15.25" thickBot="1">
      <c r="B10" s="52" t="s">
        <v>53</v>
      </c>
      <c r="C10" s="50" t="s">
        <v>57</v>
      </c>
      <c r="D10" s="50" t="s">
        <v>57</v>
      </c>
      <c r="E10" s="50" t="s">
        <v>57</v>
      </c>
      <c r="F10" s="51" t="s">
        <v>57</v>
      </c>
      <c r="G10" s="50" t="s">
        <v>56</v>
      </c>
      <c r="H10" s="51" t="s">
        <v>56</v>
      </c>
      <c r="K10" s="20"/>
      <c r="L10" s="20"/>
      <c r="M10" s="20"/>
    </row>
    <row r="11" spans="2:13">
      <c r="B11" s="46" t="s">
        <v>83</v>
      </c>
      <c r="C11">
        <v>40.3546480386889</v>
      </c>
      <c r="D11">
        <v>57.519823557212597</v>
      </c>
      <c r="E11">
        <v>38.002426519510003</v>
      </c>
      <c r="F11" s="32">
        <v>48.951798010711599</v>
      </c>
      <c r="G11">
        <v>67.799886299033503</v>
      </c>
      <c r="H11" s="32">
        <v>77.418206564414007</v>
      </c>
    </row>
    <row r="12" spans="2:13">
      <c r="B12" s="46" t="s">
        <v>84</v>
      </c>
      <c r="C12">
        <v>28.899706040395699</v>
      </c>
      <c r="D12">
        <v>22.588352675523801</v>
      </c>
      <c r="E12" t="s">
        <v>87</v>
      </c>
      <c r="F12" s="32">
        <v>37.857689364957899</v>
      </c>
      <c r="G12">
        <v>20.3057292653654</v>
      </c>
      <c r="H12" s="32">
        <v>12.340470083233001</v>
      </c>
    </row>
    <row r="13" spans="2:13">
      <c r="B13" s="46" t="s">
        <v>85</v>
      </c>
      <c r="C13">
        <v>15.9844485886778</v>
      </c>
      <c r="D13">
        <v>9.3603948957622194</v>
      </c>
      <c r="E13">
        <v>20.371022660561199</v>
      </c>
      <c r="F13" s="32">
        <v>8.5590410609538399</v>
      </c>
      <c r="G13">
        <v>8.3860779483292305</v>
      </c>
      <c r="H13" s="32">
        <v>5.2640946448201804</v>
      </c>
    </row>
    <row r="14" spans="2:13" ht="15.25" thickBot="1">
      <c r="B14" s="47" t="s">
        <v>86</v>
      </c>
      <c r="C14" s="34">
        <v>8.6639061857951098</v>
      </c>
      <c r="D14" s="34">
        <v>5.4455705508585801</v>
      </c>
      <c r="E14" s="34">
        <v>5.4127040037571899</v>
      </c>
      <c r="F14" s="35">
        <v>4.4376434583014497</v>
      </c>
      <c r="G14" s="34">
        <v>3.9997473311856502</v>
      </c>
      <c r="H14" s="35">
        <v>4.5521645814793503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F0FC5-B008-4BC0-9C53-36D0D2DB03CE}">
  <dimension ref="D4:J15"/>
  <sheetViews>
    <sheetView workbookViewId="0">
      <selection activeCell="M8" sqref="M8"/>
    </sheetView>
  </sheetViews>
  <sheetFormatPr defaultRowHeight="14.6"/>
  <sheetData>
    <row r="4" spans="4:10" ht="15.25" thickBot="1"/>
    <row r="5" spans="4:10" ht="15.25" thickBot="1">
      <c r="D5" s="54" t="s">
        <v>78</v>
      </c>
      <c r="E5" s="53" t="s">
        <v>57</v>
      </c>
      <c r="F5" s="48" t="s">
        <v>57</v>
      </c>
      <c r="G5" s="48" t="s">
        <v>57</v>
      </c>
      <c r="H5" s="48" t="s">
        <v>57</v>
      </c>
      <c r="I5" s="55" t="s">
        <v>56</v>
      </c>
      <c r="J5" s="51" t="s">
        <v>56</v>
      </c>
    </row>
    <row r="6" spans="4:10">
      <c r="D6" s="46" t="s">
        <v>83</v>
      </c>
      <c r="E6" s="28">
        <v>54.4347960924174</v>
      </c>
      <c r="F6" s="29">
        <v>71.146803726309003</v>
      </c>
      <c r="G6" s="29">
        <v>46.5936436810223</v>
      </c>
      <c r="H6" s="29">
        <v>87.021993263324703</v>
      </c>
      <c r="I6" s="28">
        <v>73.792504509319301</v>
      </c>
      <c r="J6" s="30">
        <v>82.981320962031504</v>
      </c>
    </row>
    <row r="7" spans="4:10">
      <c r="D7" s="46" t="s">
        <v>84</v>
      </c>
      <c r="E7" s="31">
        <v>33.943247015041102</v>
      </c>
      <c r="F7">
        <v>21.2014134275618</v>
      </c>
      <c r="G7">
        <v>46.245124885901603</v>
      </c>
      <c r="H7">
        <v>12.641172974044</v>
      </c>
      <c r="I7" s="31">
        <v>18.688623154519298</v>
      </c>
      <c r="J7" s="32">
        <v>12.021731168355499</v>
      </c>
    </row>
    <row r="8" spans="4:10">
      <c r="D8" s="46" t="s">
        <v>85</v>
      </c>
      <c r="E8" s="31">
        <v>13.5137230578384</v>
      </c>
      <c r="F8">
        <v>3.6363636363636398</v>
      </c>
      <c r="G8">
        <v>7.22761596548004</v>
      </c>
      <c r="H8">
        <v>9.9068753715078298E-2</v>
      </c>
      <c r="I8" s="31">
        <v>6.9059389404769904</v>
      </c>
      <c r="J8" s="32">
        <v>3.8212672445366902</v>
      </c>
    </row>
    <row r="9" spans="4:10" ht="15.25" thickBot="1">
      <c r="D9" s="47" t="s">
        <v>86</v>
      </c>
      <c r="E9" s="33">
        <v>0.86835168243138505</v>
      </c>
      <c r="F9" s="34">
        <v>2.6501766784452299</v>
      </c>
      <c r="G9" s="34">
        <v>1.6596133100987499E-2</v>
      </c>
      <c r="H9" s="34">
        <v>1.9813750743015699E-2</v>
      </c>
      <c r="I9" s="33">
        <v>0.45594228071347398</v>
      </c>
      <c r="J9" s="35">
        <v>0.60065926016359406</v>
      </c>
    </row>
    <row r="10" spans="4:10" ht="15.25" thickBot="1">
      <c r="D10" s="44"/>
    </row>
    <row r="11" spans="4:10" ht="15.25" thickBot="1">
      <c r="D11" s="54" t="s">
        <v>79</v>
      </c>
      <c r="E11" s="48" t="s">
        <v>57</v>
      </c>
      <c r="F11" s="48" t="s">
        <v>57</v>
      </c>
      <c r="G11" s="48" t="s">
        <v>57</v>
      </c>
      <c r="H11" s="48" t="s">
        <v>57</v>
      </c>
      <c r="I11" s="55" t="s">
        <v>56</v>
      </c>
      <c r="J11" s="51" t="s">
        <v>56</v>
      </c>
    </row>
    <row r="12" spans="4:10">
      <c r="D12" s="46" t="s">
        <v>83</v>
      </c>
      <c r="E12" s="31">
        <v>37.505256960215299</v>
      </c>
      <c r="F12">
        <v>26.267427122940401</v>
      </c>
      <c r="G12">
        <v>24.777390631049201</v>
      </c>
      <c r="H12">
        <v>33.2043530834341</v>
      </c>
      <c r="I12" s="31">
        <v>29.385334291876301</v>
      </c>
      <c r="J12" s="32">
        <v>39.436897026973803</v>
      </c>
    </row>
    <row r="13" spans="4:10">
      <c r="D13" s="46" t="s">
        <v>84</v>
      </c>
      <c r="E13" s="31">
        <v>23.391370174110499</v>
      </c>
      <c r="F13">
        <v>20.627376425855498</v>
      </c>
      <c r="G13">
        <v>27.100271002709999</v>
      </c>
      <c r="H13">
        <v>41.789600967351902</v>
      </c>
      <c r="I13" s="31">
        <v>17.649173256649899</v>
      </c>
      <c r="J13" s="32">
        <v>13.408151210868301</v>
      </c>
    </row>
    <row r="14" spans="4:10">
      <c r="D14" s="46" t="s">
        <v>85</v>
      </c>
      <c r="E14" s="31">
        <v>17.2175960972327</v>
      </c>
      <c r="F14">
        <v>19.740177439797201</v>
      </c>
      <c r="G14">
        <v>16.260162601626</v>
      </c>
      <c r="H14">
        <v>15.767835550181401</v>
      </c>
      <c r="I14" s="31">
        <v>15.4744787922358</v>
      </c>
      <c r="J14" s="32">
        <v>7.3045875172277999</v>
      </c>
    </row>
    <row r="15" spans="4:10" ht="15.25" thickBot="1">
      <c r="D15" s="47" t="s">
        <v>86</v>
      </c>
      <c r="E15" s="33">
        <v>23.719404491546801</v>
      </c>
      <c r="F15" s="34">
        <v>24.809885931558899</v>
      </c>
      <c r="G15" s="34">
        <v>22.6867982965544</v>
      </c>
      <c r="H15" s="34">
        <v>9.1414752116082205</v>
      </c>
      <c r="I15" s="33">
        <v>34.956865564342202</v>
      </c>
      <c r="J15" s="35">
        <v>36.444181925575897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D47F5-5EFF-4F8B-BAC0-80EBDFE928B8}">
  <dimension ref="B6:D11"/>
  <sheetViews>
    <sheetView zoomScale="85" zoomScaleNormal="85" workbookViewId="0">
      <selection activeCell="F19" sqref="F19"/>
    </sheetView>
  </sheetViews>
  <sheetFormatPr defaultRowHeight="14.6"/>
  <cols>
    <col min="2" max="2" width="9.23046875" bestFit="1" customWidth="1"/>
    <col min="3" max="3" width="15.53515625" customWidth="1"/>
    <col min="4" max="4" width="14.61328125" customWidth="1"/>
  </cols>
  <sheetData>
    <row r="6" spans="2:4">
      <c r="B6" t="s">
        <v>32</v>
      </c>
      <c r="C6" t="s">
        <v>15</v>
      </c>
    </row>
    <row r="7" spans="2:4">
      <c r="B7" s="12"/>
      <c r="C7" s="12" t="s">
        <v>3</v>
      </c>
      <c r="D7" s="12" t="s">
        <v>20</v>
      </c>
    </row>
    <row r="8" spans="2:4">
      <c r="B8" s="12" t="s">
        <v>16</v>
      </c>
      <c r="C8" s="16">
        <v>4.8648648648648649</v>
      </c>
      <c r="D8" s="16">
        <v>2.3060796645702304</v>
      </c>
    </row>
    <row r="9" spans="2:4">
      <c r="B9" s="12" t="s">
        <v>17</v>
      </c>
      <c r="C9" s="16">
        <v>2.9556650246305418</v>
      </c>
      <c r="D9" s="16">
        <v>0.91743119266055051</v>
      </c>
    </row>
    <row r="10" spans="2:4">
      <c r="B10" s="12" t="s">
        <v>18</v>
      </c>
      <c r="C10" s="16">
        <v>8.1885856079404462</v>
      </c>
      <c r="D10" s="16">
        <v>0.65146579804560267</v>
      </c>
    </row>
    <row r="11" spans="2:4">
      <c r="B11" s="12" t="s">
        <v>19</v>
      </c>
      <c r="C11" s="16"/>
      <c r="D11" s="16">
        <v>2.0134228187919461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Fig. 1C</vt:lpstr>
      <vt:lpstr>Fig.1G</vt:lpstr>
      <vt:lpstr>Fig. 2B</vt:lpstr>
      <vt:lpstr>Fig.2D</vt:lpstr>
      <vt:lpstr>Fig. 2E-G</vt:lpstr>
      <vt:lpstr>Fig. 2I-K</vt:lpstr>
      <vt:lpstr>Fig. 3B-D</vt:lpstr>
      <vt:lpstr>Fig3E-G</vt:lpstr>
      <vt:lpstr>Fig. 4D</vt:lpstr>
      <vt:lpstr>Fig. 5A-C</vt:lpstr>
      <vt:lpstr>Fig. 5F</vt:lpstr>
      <vt:lpstr>Fig. 5H&amp;I</vt:lpstr>
      <vt:lpstr>Fig. 6C</vt:lpstr>
      <vt:lpstr>Fig.6E</vt:lpstr>
      <vt:lpstr>Fig. 6F_H_I</vt:lpstr>
      <vt:lpstr>Fig.7A-C</vt:lpstr>
      <vt:lpstr>Fig. 7E&amp;F</vt:lpstr>
      <vt:lpstr>Fig. 7H</vt:lpstr>
      <vt:lpstr>Fig2 supplement</vt:lpstr>
      <vt:lpstr>Fig7 supplement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38342</dc:creator>
  <cp:lastModifiedBy>Chen, Yuechuan</cp:lastModifiedBy>
  <dcterms:created xsi:type="dcterms:W3CDTF">2015-06-05T18:17:20Z</dcterms:created>
  <dcterms:modified xsi:type="dcterms:W3CDTF">2025-04-16T16:30:20Z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7542bc-63e5-412b-b0a0-d9586028a7d0_Enabled">
    <vt:lpwstr>true</vt:lpwstr>
  </property>
  <property fmtid="{D5CDD505-2E9C-101B-9397-08002B2CF9AE}" pid="3" name="MSIP_Label_ae7542bc-63e5-412b-b0a0-d9586028a7d0_SetDate">
    <vt:lpwstr>2025-04-15T13:37:20Z</vt:lpwstr>
  </property>
  <property fmtid="{D5CDD505-2E9C-101B-9397-08002B2CF9AE}" pid="4" name="MSIP_Label_ae7542bc-63e5-412b-b0a0-d9586028a7d0_Method">
    <vt:lpwstr>Privileged</vt:lpwstr>
  </property>
  <property fmtid="{D5CDD505-2E9C-101B-9397-08002B2CF9AE}" pid="5" name="MSIP_Label_ae7542bc-63e5-412b-b0a0-d9586028a7d0_Name">
    <vt:lpwstr>Sensitive</vt:lpwstr>
  </property>
  <property fmtid="{D5CDD505-2E9C-101B-9397-08002B2CF9AE}" pid="6" name="MSIP_Label_ae7542bc-63e5-412b-b0a0-d9586028a7d0_SiteId">
    <vt:lpwstr>d8999fe4-76af-40b3-b435-1d8977abc08c</vt:lpwstr>
  </property>
  <property fmtid="{D5CDD505-2E9C-101B-9397-08002B2CF9AE}" pid="7" name="MSIP_Label_ae7542bc-63e5-412b-b0a0-d9586028a7d0_ActionId">
    <vt:lpwstr>3da49a69-80aa-4018-9b20-c83235ac7a28</vt:lpwstr>
  </property>
  <property fmtid="{D5CDD505-2E9C-101B-9397-08002B2CF9AE}" pid="8" name="MSIP_Label_ae7542bc-63e5-412b-b0a0-d9586028a7d0_ContentBits">
    <vt:lpwstr>0</vt:lpwstr>
  </property>
  <property fmtid="{D5CDD505-2E9C-101B-9397-08002B2CF9AE}" pid="9" name="MSIP_Label_ae7542bc-63e5-412b-b0a0-d9586028a7d0_Tag">
    <vt:lpwstr>10, 0, 1, 1</vt:lpwstr>
  </property>
</Properties>
</file>