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Roman Fedoryshchak\The Francis Crick Dropbox\Roman Fedoryshchak\ ROMAN\4EBP1-Neurabin paper\eLife-VERSION OF RECORD\SUPPLEMENTARY_TABLES\"/>
    </mc:Choice>
  </mc:AlternateContent>
  <xr:revisionPtr revIDLastSave="0" documentId="13_ncr:1_{261E1ADE-63D4-4765-8FE6-287F62E087B9}" xr6:coauthVersionLast="47" xr6:coauthVersionMax="47" xr10:uidLastSave="{00000000-0000-0000-0000-000000000000}"/>
  <bookViews>
    <workbookView xWindow="1480" yWindow="1480" windowWidth="19200" windowHeight="11170" tabRatio="472" xr2:uid="{00000000-000D-0000-FFFF-FFFF00000000}"/>
  </bookViews>
  <sheets>
    <sheet name="Legend" sheetId="11" r:id="rId1"/>
    <sheet name="A. Statistical significance" sheetId="10" r:id="rId2"/>
    <sheet name="B. Catalytic efficiency" sheetId="8" r:id="rId3"/>
    <sheet name="C. Km" sheetId="9" r:id="rId4"/>
    <sheet name="D. 120522-1,2" sheetId="4" r:id="rId5"/>
    <sheet name="E. 201022" sheetId="2" r:id="rId6"/>
    <sheet name="F. 111223" sheetId="5" r:id="rId7"/>
    <sheet name="G. 020424" sheetId="6" r:id="rId8"/>
    <sheet name="H. 030424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8" l="1"/>
  <c r="F18" i="8"/>
  <c r="D19" i="8"/>
  <c r="D18" i="8"/>
  <c r="L37" i="9" l="1"/>
  <c r="K37" i="9"/>
  <c r="J37" i="9"/>
  <c r="L36" i="9"/>
  <c r="K36" i="9"/>
  <c r="J36" i="9"/>
  <c r="L35" i="9"/>
  <c r="K35" i="9"/>
  <c r="J35" i="9"/>
  <c r="L34" i="9"/>
  <c r="K34" i="9"/>
  <c r="J34" i="9"/>
  <c r="L33" i="9"/>
  <c r="K33" i="9"/>
  <c r="J33" i="9"/>
  <c r="L32" i="9"/>
  <c r="K32" i="9"/>
  <c r="J32" i="9"/>
  <c r="L31" i="9"/>
  <c r="K31" i="9"/>
  <c r="J31" i="9"/>
  <c r="L30" i="9"/>
  <c r="K30" i="9"/>
  <c r="J30" i="9"/>
  <c r="L29" i="9"/>
  <c r="K29" i="9"/>
  <c r="J29" i="9"/>
  <c r="L28" i="9"/>
  <c r="K28" i="9"/>
  <c r="J28" i="9"/>
  <c r="L27" i="9"/>
  <c r="K27" i="9"/>
  <c r="J27" i="9"/>
  <c r="L26" i="9"/>
  <c r="K26" i="9"/>
  <c r="J26" i="9"/>
  <c r="L25" i="9"/>
  <c r="K25" i="9"/>
  <c r="J25" i="9"/>
  <c r="L24" i="9"/>
  <c r="K24" i="9"/>
  <c r="J24" i="9"/>
  <c r="L17" i="9"/>
  <c r="K17" i="9"/>
  <c r="J17" i="9"/>
  <c r="L16" i="9"/>
  <c r="K16" i="9"/>
  <c r="J16" i="9"/>
  <c r="L15" i="9"/>
  <c r="K15" i="9"/>
  <c r="J15" i="9"/>
  <c r="L14" i="9"/>
  <c r="K14" i="9"/>
  <c r="J14" i="9"/>
  <c r="L13" i="9"/>
  <c r="K13" i="9"/>
  <c r="J13" i="9"/>
  <c r="L12" i="9"/>
  <c r="K12" i="9"/>
  <c r="J12" i="9"/>
  <c r="L11" i="9"/>
  <c r="K11" i="9"/>
  <c r="J11" i="9"/>
  <c r="L10" i="9"/>
  <c r="K10" i="9"/>
  <c r="J10" i="9"/>
  <c r="L9" i="9"/>
  <c r="K9" i="9"/>
  <c r="J9" i="9"/>
  <c r="L8" i="9"/>
  <c r="K8" i="9"/>
  <c r="J8" i="9"/>
  <c r="L7" i="9"/>
  <c r="K7" i="9"/>
  <c r="J7" i="9"/>
  <c r="L6" i="9"/>
  <c r="K6" i="9"/>
  <c r="J6" i="9"/>
  <c r="L5" i="9"/>
  <c r="K5" i="9"/>
  <c r="J5" i="9"/>
  <c r="L4" i="9"/>
  <c r="K4" i="9"/>
  <c r="J4" i="9"/>
  <c r="E38" i="8" l="1"/>
  <c r="F38" i="8"/>
  <c r="G38" i="8"/>
  <c r="H38" i="8"/>
  <c r="H39" i="8" s="1"/>
  <c r="I38" i="8"/>
  <c r="R45" i="8"/>
  <c r="R46" i="8"/>
  <c r="R47" i="8"/>
  <c r="R48" i="8"/>
  <c r="R49" i="8"/>
  <c r="R50" i="8"/>
  <c r="I51" i="8"/>
  <c r="H51" i="8"/>
  <c r="R27" i="8" l="1"/>
  <c r="D39" i="8"/>
  <c r="N37" i="8" s="1"/>
  <c r="E39" i="8"/>
  <c r="O24" i="8" s="1"/>
  <c r="G39" i="8"/>
  <c r="Q27" i="8" s="1"/>
  <c r="I52" i="8"/>
  <c r="S50" i="8" s="1"/>
  <c r="I39" i="8"/>
  <c r="S29" i="8" s="1"/>
  <c r="F39" i="8"/>
  <c r="P28" i="8" s="1"/>
  <c r="R29" i="8"/>
  <c r="R28" i="8"/>
  <c r="R26" i="8"/>
  <c r="R25" i="8"/>
  <c r="R24" i="8"/>
  <c r="N28" i="8" l="1"/>
  <c r="O28" i="8"/>
  <c r="N27" i="8"/>
  <c r="Q25" i="8"/>
  <c r="N36" i="8"/>
  <c r="O26" i="8"/>
  <c r="O29" i="8"/>
  <c r="O36" i="8"/>
  <c r="O31" i="8"/>
  <c r="N35" i="8"/>
  <c r="O35" i="8"/>
  <c r="Q26" i="8"/>
  <c r="N32" i="8"/>
  <c r="N29" i="8"/>
  <c r="N31" i="8"/>
  <c r="Q36" i="8"/>
  <c r="Q34" i="8"/>
  <c r="Q32" i="8"/>
  <c r="S48" i="8"/>
  <c r="O37" i="8"/>
  <c r="S47" i="8"/>
  <c r="V47" i="8" s="1"/>
  <c r="N24" i="8"/>
  <c r="N33" i="8"/>
  <c r="S46" i="8"/>
  <c r="V46" i="8" s="1"/>
  <c r="N25" i="8"/>
  <c r="Q28" i="8"/>
  <c r="S49" i="8"/>
  <c r="O33" i="8"/>
  <c r="N34" i="8"/>
  <c r="S45" i="8"/>
  <c r="T45" i="8" s="1"/>
  <c r="O32" i="8"/>
  <c r="N26" i="8"/>
  <c r="N30" i="8"/>
  <c r="O25" i="8"/>
  <c r="Q29" i="8"/>
  <c r="Q24" i="8"/>
  <c r="Q35" i="8"/>
  <c r="Q31" i="8"/>
  <c r="Q37" i="8"/>
  <c r="O34" i="8"/>
  <c r="P29" i="8"/>
  <c r="P30" i="8"/>
  <c r="P26" i="8"/>
  <c r="P34" i="8"/>
  <c r="P35" i="8"/>
  <c r="P31" i="8"/>
  <c r="P27" i="8"/>
  <c r="P24" i="8"/>
  <c r="P36" i="8"/>
  <c r="V50" i="8"/>
  <c r="T50" i="8"/>
  <c r="Q30" i="8"/>
  <c r="O27" i="8"/>
  <c r="O30" i="8"/>
  <c r="P32" i="8"/>
  <c r="S28" i="8"/>
  <c r="S24" i="8"/>
  <c r="S27" i="8"/>
  <c r="T48" i="8"/>
  <c r="S26" i="8"/>
  <c r="S25" i="8"/>
  <c r="P33" i="8"/>
  <c r="U50" i="8"/>
  <c r="T34" i="8" l="1"/>
  <c r="T37" i="8"/>
  <c r="U32" i="8"/>
  <c r="U31" i="8"/>
  <c r="U46" i="8"/>
  <c r="T35" i="8"/>
  <c r="T46" i="8"/>
  <c r="V35" i="8"/>
  <c r="U29" i="8"/>
  <c r="V31" i="8"/>
  <c r="T36" i="8"/>
  <c r="U33" i="8"/>
  <c r="T31" i="8"/>
  <c r="T26" i="8"/>
  <c r="V45" i="8"/>
  <c r="U45" i="8"/>
  <c r="T49" i="8"/>
  <c r="V49" i="8"/>
  <c r="U49" i="8"/>
  <c r="V25" i="8"/>
  <c r="V34" i="8"/>
  <c r="V29" i="8"/>
  <c r="T47" i="8"/>
  <c r="U47" i="8"/>
  <c r="V37" i="8"/>
  <c r="U28" i="8"/>
  <c r="V48" i="8"/>
  <c r="U48" i="8"/>
  <c r="T29" i="8"/>
  <c r="T32" i="8"/>
  <c r="U35" i="8"/>
  <c r="T25" i="8"/>
  <c r="T28" i="8"/>
  <c r="U34" i="8"/>
  <c r="T30" i="8"/>
  <c r="U37" i="8"/>
  <c r="V27" i="8"/>
  <c r="U27" i="8"/>
  <c r="V36" i="8"/>
  <c r="T27" i="8"/>
  <c r="U30" i="8"/>
  <c r="T24" i="8"/>
  <c r="U25" i="8"/>
  <c r="U36" i="8"/>
  <c r="V30" i="8"/>
  <c r="V32" i="8"/>
  <c r="U24" i="8"/>
  <c r="V28" i="8"/>
  <c r="U26" i="8"/>
  <c r="V24" i="8"/>
  <c r="V26" i="8"/>
  <c r="T33" i="8"/>
  <c r="V33" i="8"/>
  <c r="E18" i="8" l="1"/>
  <c r="G18" i="8"/>
  <c r="H18" i="8"/>
  <c r="H19" i="8" s="1"/>
  <c r="I18" i="8"/>
  <c r="L50" i="8"/>
  <c r="K50" i="8"/>
  <c r="J50" i="8"/>
  <c r="L49" i="8"/>
  <c r="K49" i="8"/>
  <c r="J49" i="8"/>
  <c r="L48" i="8"/>
  <c r="K48" i="8"/>
  <c r="J48" i="8"/>
  <c r="L47" i="8"/>
  <c r="K47" i="8"/>
  <c r="J47" i="8"/>
  <c r="L46" i="8"/>
  <c r="K46" i="8"/>
  <c r="J46" i="8"/>
  <c r="L45" i="8"/>
  <c r="K45" i="8"/>
  <c r="J45" i="8"/>
  <c r="L37" i="8"/>
  <c r="K37" i="8"/>
  <c r="J37" i="8"/>
  <c r="L36" i="8"/>
  <c r="K36" i="8"/>
  <c r="J36" i="8"/>
  <c r="L35" i="8"/>
  <c r="K35" i="8"/>
  <c r="J35" i="8"/>
  <c r="L34" i="8"/>
  <c r="K34" i="8"/>
  <c r="J34" i="8"/>
  <c r="L33" i="8"/>
  <c r="K33" i="8"/>
  <c r="J33" i="8"/>
  <c r="L32" i="8"/>
  <c r="K32" i="8"/>
  <c r="J32" i="8"/>
  <c r="L31" i="8"/>
  <c r="K31" i="8"/>
  <c r="J31" i="8"/>
  <c r="L30" i="8"/>
  <c r="K30" i="8"/>
  <c r="J30" i="8"/>
  <c r="L29" i="8"/>
  <c r="K29" i="8"/>
  <c r="J29" i="8"/>
  <c r="L28" i="8"/>
  <c r="K28" i="8"/>
  <c r="J28" i="8"/>
  <c r="L27" i="8"/>
  <c r="K27" i="8"/>
  <c r="J27" i="8"/>
  <c r="L26" i="8"/>
  <c r="K26" i="8"/>
  <c r="J26" i="8"/>
  <c r="L25" i="8"/>
  <c r="K25" i="8"/>
  <c r="J25" i="8"/>
  <c r="L24" i="8"/>
  <c r="K24" i="8"/>
  <c r="J24" i="8"/>
  <c r="L17" i="8"/>
  <c r="K17" i="8"/>
  <c r="J17" i="8"/>
  <c r="L16" i="8"/>
  <c r="K16" i="8"/>
  <c r="J16" i="8"/>
  <c r="L15" i="8"/>
  <c r="K15" i="8"/>
  <c r="J15" i="8"/>
  <c r="L14" i="8"/>
  <c r="K14" i="8"/>
  <c r="J14" i="8"/>
  <c r="L13" i="8"/>
  <c r="K13" i="8"/>
  <c r="J13" i="8"/>
  <c r="L12" i="8"/>
  <c r="K12" i="8"/>
  <c r="J12" i="8"/>
  <c r="L11" i="8"/>
  <c r="K11" i="8"/>
  <c r="J11" i="8"/>
  <c r="L10" i="8"/>
  <c r="K10" i="8"/>
  <c r="J10" i="8"/>
  <c r="L9" i="8"/>
  <c r="K9" i="8"/>
  <c r="J9" i="8"/>
  <c r="L8" i="8"/>
  <c r="K8" i="8"/>
  <c r="J8" i="8"/>
  <c r="L7" i="8"/>
  <c r="K7" i="8"/>
  <c r="J7" i="8"/>
  <c r="L6" i="8"/>
  <c r="K6" i="8"/>
  <c r="J6" i="8"/>
  <c r="L5" i="8"/>
  <c r="K5" i="8"/>
  <c r="J5" i="8"/>
  <c r="L4" i="8"/>
  <c r="K4" i="8"/>
  <c r="J4" i="8"/>
  <c r="R5" i="8" l="1"/>
  <c r="R7" i="8"/>
  <c r="R8" i="8"/>
  <c r="R4" i="8"/>
  <c r="R9" i="8"/>
  <c r="R6" i="8"/>
  <c r="G19" i="8"/>
  <c r="F19" i="8"/>
  <c r="P9" i="8" s="1"/>
  <c r="E19" i="8"/>
  <c r="I19" i="8"/>
  <c r="S7" i="8" l="1"/>
  <c r="S9" i="8"/>
  <c r="S4" i="8"/>
  <c r="S8" i="8"/>
  <c r="S5" i="8"/>
  <c r="S6" i="8"/>
  <c r="N4" i="8"/>
  <c r="N6" i="8"/>
  <c r="N7" i="8"/>
  <c r="N8" i="8"/>
  <c r="N9" i="8"/>
  <c r="N14" i="8"/>
  <c r="N5" i="8"/>
  <c r="N12" i="8"/>
  <c r="N10" i="8"/>
  <c r="N11" i="8"/>
  <c r="N15" i="8"/>
  <c r="N16" i="8"/>
  <c r="N13" i="8"/>
  <c r="N17" i="8"/>
  <c r="O11" i="8"/>
  <c r="O17" i="8"/>
  <c r="O6" i="8"/>
  <c r="O16" i="8"/>
  <c r="O5" i="8"/>
  <c r="O13" i="8"/>
  <c r="O8" i="8"/>
  <c r="O12" i="8"/>
  <c r="O9" i="8"/>
  <c r="O14" i="8"/>
  <c r="O15" i="8"/>
  <c r="O7" i="8"/>
  <c r="O10" i="8"/>
  <c r="O4" i="8"/>
  <c r="P4" i="8"/>
  <c r="P8" i="8"/>
  <c r="P13" i="8"/>
  <c r="P11" i="8"/>
  <c r="P12" i="8"/>
  <c r="P6" i="8"/>
  <c r="P5" i="8"/>
  <c r="P10" i="8"/>
  <c r="P14" i="8"/>
  <c r="P16" i="8"/>
  <c r="P7" i="8"/>
  <c r="P15" i="8"/>
  <c r="Q7" i="8"/>
  <c r="Q16" i="8"/>
  <c r="Q5" i="8"/>
  <c r="Q6" i="8"/>
  <c r="Q15" i="8"/>
  <c r="Q4" i="8"/>
  <c r="Q11" i="8"/>
  <c r="Q17" i="8"/>
  <c r="Q12" i="8"/>
  <c r="Q8" i="8"/>
  <c r="Q9" i="8"/>
  <c r="Q14" i="8"/>
  <c r="Q10" i="8"/>
  <c r="U12" i="8" l="1"/>
  <c r="V12" i="8"/>
  <c r="T12" i="8"/>
  <c r="V10" i="8"/>
  <c r="U10" i="8"/>
  <c r="T10" i="8"/>
  <c r="V14" i="8"/>
  <c r="T14" i="8"/>
  <c r="U14" i="8"/>
  <c r="V5" i="8"/>
  <c r="T5" i="8"/>
  <c r="U5" i="8"/>
  <c r="T9" i="8"/>
  <c r="U9" i="8"/>
  <c r="V9" i="8"/>
  <c r="T8" i="8"/>
  <c r="U8" i="8"/>
  <c r="V8" i="8"/>
  <c r="V7" i="8"/>
  <c r="U7" i="8"/>
  <c r="T7" i="8"/>
  <c r="V6" i="8"/>
  <c r="U6" i="8"/>
  <c r="T6" i="8"/>
  <c r="T4" i="8"/>
  <c r="U4" i="8"/>
  <c r="V4" i="8"/>
  <c r="V11" i="8"/>
  <c r="U11" i="8"/>
  <c r="T11" i="8"/>
  <c r="U17" i="8"/>
  <c r="V17" i="8"/>
  <c r="T17" i="8"/>
  <c r="T13" i="8"/>
  <c r="U13" i="8"/>
  <c r="V13" i="8"/>
  <c r="U16" i="8"/>
  <c r="T16" i="8"/>
  <c r="V16" i="8"/>
  <c r="V15" i="8"/>
  <c r="U15" i="8"/>
  <c r="T15" i="8"/>
</calcChain>
</file>

<file path=xl/sharedStrings.xml><?xml version="1.0" encoding="utf-8"?>
<sst xmlns="http://schemas.openxmlformats.org/spreadsheetml/2006/main" count="1165" uniqueCount="357">
  <si>
    <t>Km</t>
  </si>
  <si>
    <t>CE</t>
  </si>
  <si>
    <t>Std. Error</t>
  </si>
  <si>
    <r>
      <rPr>
        <sz val="11"/>
        <color theme="1"/>
        <rFont val="Courier New"/>
        <family val="3"/>
      </rPr>
      <t>Ac-NSPVTK(</t>
    </r>
    <r>
      <rPr>
        <b/>
        <sz val="11"/>
        <color theme="1"/>
        <rFont val="Courier New"/>
        <family val="3"/>
      </rPr>
      <t>pT</t>
    </r>
    <r>
      <rPr>
        <sz val="11"/>
        <color theme="1"/>
        <rFont val="Courier New"/>
        <family val="3"/>
      </rPr>
      <t>)PPRDLPTIGSGSQFEMDI</t>
    </r>
    <r>
      <rPr>
        <b/>
        <sz val="11"/>
        <color theme="1"/>
        <rFont val="Courier New"/>
        <family val="3"/>
      </rPr>
      <t>-OH</t>
    </r>
  </si>
  <si>
    <t>Unstable</t>
  </si>
  <si>
    <r>
      <rPr>
        <sz val="11"/>
        <color theme="1"/>
        <rFont val="Courier New"/>
        <family val="3"/>
      </rPr>
      <t>Ac-NSPVTK(</t>
    </r>
    <r>
      <rPr>
        <b/>
        <sz val="11"/>
        <color theme="1"/>
        <rFont val="Courier New"/>
        <family val="3"/>
      </rPr>
      <t>pT</t>
    </r>
    <r>
      <rPr>
        <sz val="11"/>
        <color theme="1"/>
        <rFont val="Courier New"/>
        <family val="3"/>
      </rPr>
      <t>)PPRDLPTIGSGSQFESGS</t>
    </r>
    <r>
      <rPr>
        <b/>
        <sz val="11"/>
        <color theme="1"/>
        <rFont val="Courier New"/>
        <family val="3"/>
      </rPr>
      <t>-OH</t>
    </r>
  </si>
  <si>
    <r>
      <t>Ac-QQGKSS(</t>
    </r>
    <r>
      <rPr>
        <b/>
        <sz val="11"/>
        <color theme="1"/>
        <rFont val="Courier New"/>
        <family val="3"/>
      </rPr>
      <t>pS</t>
    </r>
    <r>
      <rPr>
        <sz val="11"/>
        <color theme="1"/>
        <rFont val="Courier New"/>
        <family val="3"/>
      </rPr>
      <t>)TGNLLDKDGSGSQFEMDI</t>
    </r>
    <r>
      <rPr>
        <b/>
        <sz val="11"/>
        <color theme="1"/>
        <rFont val="Courier New"/>
        <family val="3"/>
      </rPr>
      <t>-OH</t>
    </r>
  </si>
  <si>
    <r>
      <t>Ac-QQGKSS(</t>
    </r>
    <r>
      <rPr>
        <b/>
        <sz val="11"/>
        <color theme="1"/>
        <rFont val="Courier New"/>
        <family val="3"/>
      </rPr>
      <t>pS</t>
    </r>
    <r>
      <rPr>
        <sz val="11"/>
        <color theme="1"/>
        <rFont val="Courier New"/>
        <family val="3"/>
      </rPr>
      <t>)TGNLLDKDGSGSQFESGS</t>
    </r>
    <r>
      <rPr>
        <b/>
        <sz val="11"/>
        <color theme="1"/>
        <rFont val="Courier New"/>
        <family val="3"/>
      </rPr>
      <t>-OH</t>
    </r>
  </si>
  <si>
    <r>
      <t>Ac-QQGKSS(</t>
    </r>
    <r>
      <rPr>
        <b/>
        <sz val="11"/>
        <color theme="1"/>
        <rFont val="Courier New"/>
        <family val="3"/>
      </rPr>
      <t>pS</t>
    </r>
    <r>
      <rPr>
        <sz val="11"/>
        <color theme="1"/>
        <rFont val="Courier New"/>
        <family val="3"/>
      </rPr>
      <t>)TGNL</t>
    </r>
    <r>
      <rPr>
        <b/>
        <sz val="11"/>
        <color theme="1"/>
        <rFont val="Courier New"/>
        <family val="3"/>
      </rPr>
      <t>A</t>
    </r>
    <r>
      <rPr>
        <sz val="11"/>
        <color theme="1"/>
        <rFont val="Courier New"/>
        <family val="3"/>
      </rPr>
      <t>DKDGSGSQFEMDI</t>
    </r>
    <r>
      <rPr>
        <b/>
        <sz val="11"/>
        <color theme="1"/>
        <rFont val="Courier New"/>
        <family val="3"/>
      </rPr>
      <t>-OH</t>
    </r>
  </si>
  <si>
    <r>
      <t>Ac-QQGKSS(</t>
    </r>
    <r>
      <rPr>
        <b/>
        <sz val="11"/>
        <color theme="1"/>
        <rFont val="Courier New"/>
        <family val="3"/>
      </rPr>
      <t>pS</t>
    </r>
    <r>
      <rPr>
        <sz val="11"/>
        <color theme="1"/>
        <rFont val="Courier New"/>
        <family val="3"/>
      </rPr>
      <t>)TGNL</t>
    </r>
    <r>
      <rPr>
        <b/>
        <sz val="11"/>
        <color theme="1"/>
        <rFont val="Courier New"/>
        <family val="3"/>
      </rPr>
      <t>A</t>
    </r>
    <r>
      <rPr>
        <sz val="11"/>
        <color theme="1"/>
        <rFont val="Courier New"/>
        <family val="3"/>
      </rPr>
      <t>DKDGSGSQFESGS</t>
    </r>
    <r>
      <rPr>
        <b/>
        <sz val="11"/>
        <color theme="1"/>
        <rFont val="Courier New"/>
        <family val="3"/>
      </rPr>
      <t>-OH</t>
    </r>
  </si>
  <si>
    <r>
      <t>Ac-NSPVTK(</t>
    </r>
    <r>
      <rPr>
        <b/>
        <sz val="11"/>
        <color theme="1"/>
        <rFont val="Courier New"/>
        <family val="3"/>
      </rPr>
      <t>pT</t>
    </r>
    <r>
      <rPr>
        <sz val="11"/>
        <color theme="1"/>
        <rFont val="Courier New"/>
        <family val="3"/>
      </rPr>
      <t>)</t>
    </r>
    <r>
      <rPr>
        <b/>
        <sz val="11"/>
        <color theme="1"/>
        <rFont val="Courier New"/>
        <family val="3"/>
      </rPr>
      <t>AA</t>
    </r>
    <r>
      <rPr>
        <sz val="11"/>
        <color theme="1"/>
        <rFont val="Courier New"/>
        <family val="3"/>
      </rPr>
      <t>RDLPTIGSGSQFEMDI</t>
    </r>
    <r>
      <rPr>
        <b/>
        <sz val="11"/>
        <color theme="1"/>
        <rFont val="Courier New"/>
        <family val="3"/>
      </rPr>
      <t>-OH</t>
    </r>
  </si>
  <si>
    <r>
      <t>Ac-NSPVTK(</t>
    </r>
    <r>
      <rPr>
        <b/>
        <sz val="11"/>
        <color theme="1"/>
        <rFont val="Courier New"/>
        <family val="3"/>
      </rPr>
      <t>pT</t>
    </r>
    <r>
      <rPr>
        <sz val="11"/>
        <color theme="1"/>
        <rFont val="Courier New"/>
        <family val="3"/>
      </rPr>
      <t>)PP</t>
    </r>
    <r>
      <rPr>
        <b/>
        <sz val="11"/>
        <color theme="1"/>
        <rFont val="Courier New"/>
        <family val="3"/>
      </rPr>
      <t>AA</t>
    </r>
    <r>
      <rPr>
        <sz val="11"/>
        <color theme="1"/>
        <rFont val="Courier New"/>
        <family val="3"/>
      </rPr>
      <t>LPTIGSGSQFEMDI</t>
    </r>
    <r>
      <rPr>
        <b/>
        <sz val="11"/>
        <color theme="1"/>
        <rFont val="Courier New"/>
        <family val="3"/>
      </rPr>
      <t>-OH</t>
    </r>
  </si>
  <si>
    <r>
      <t>Ac-NSPVTK(</t>
    </r>
    <r>
      <rPr>
        <b/>
        <sz val="11"/>
        <color theme="1"/>
        <rFont val="Courier New"/>
        <family val="3"/>
      </rPr>
      <t>pT</t>
    </r>
    <r>
      <rPr>
        <sz val="11"/>
        <color theme="1"/>
        <rFont val="Courier New"/>
        <family val="3"/>
      </rPr>
      <t>)PPRD</t>
    </r>
    <r>
      <rPr>
        <b/>
        <sz val="11"/>
        <color theme="1"/>
        <rFont val="Courier New"/>
        <family val="3"/>
      </rPr>
      <t>AA</t>
    </r>
    <r>
      <rPr>
        <sz val="11"/>
        <color theme="1"/>
        <rFont val="Courier New"/>
        <family val="3"/>
      </rPr>
      <t>TIGSGSQFEMDI</t>
    </r>
    <r>
      <rPr>
        <b/>
        <sz val="11"/>
        <color theme="1"/>
        <rFont val="Courier New"/>
        <family val="3"/>
      </rPr>
      <t>-OH</t>
    </r>
  </si>
  <si>
    <r>
      <t>Ac-NSPVTK(</t>
    </r>
    <r>
      <rPr>
        <b/>
        <sz val="11"/>
        <color theme="1"/>
        <rFont val="Courier New"/>
        <family val="3"/>
      </rPr>
      <t>pT</t>
    </r>
    <r>
      <rPr>
        <sz val="11"/>
        <color theme="1"/>
        <rFont val="Courier New"/>
        <family val="3"/>
      </rPr>
      <t>)PPR</t>
    </r>
    <r>
      <rPr>
        <b/>
        <sz val="11"/>
        <color theme="1"/>
        <rFont val="Courier New"/>
        <family val="3"/>
      </rPr>
      <t>L</t>
    </r>
    <r>
      <rPr>
        <sz val="11"/>
        <color theme="1"/>
        <rFont val="Courier New"/>
        <family val="3"/>
      </rPr>
      <t>L</t>
    </r>
    <r>
      <rPr>
        <b/>
        <sz val="11"/>
        <color theme="1"/>
        <rFont val="Courier New"/>
        <family val="3"/>
      </rPr>
      <t>D</t>
    </r>
    <r>
      <rPr>
        <sz val="11"/>
        <color theme="1"/>
        <rFont val="Courier New"/>
        <family val="3"/>
      </rPr>
      <t>TIGSGSQFEMDI</t>
    </r>
    <r>
      <rPr>
        <b/>
        <sz val="11"/>
        <color theme="1"/>
        <rFont val="Courier New"/>
        <family val="3"/>
      </rPr>
      <t>-OH</t>
    </r>
  </si>
  <si>
    <r>
      <rPr>
        <sz val="11"/>
        <color theme="1"/>
        <rFont val="Courier New"/>
        <family val="3"/>
      </rPr>
      <t>Ac-NSPVTK(</t>
    </r>
    <r>
      <rPr>
        <b/>
        <sz val="11"/>
        <color theme="1"/>
        <rFont val="Courier New"/>
        <family val="3"/>
      </rPr>
      <t>pT</t>
    </r>
    <r>
      <rPr>
        <sz val="11"/>
        <color theme="1"/>
        <rFont val="Courier New"/>
        <family val="3"/>
      </rPr>
      <t>)</t>
    </r>
    <r>
      <rPr>
        <b/>
        <sz val="11"/>
        <color theme="1"/>
        <rFont val="Courier New"/>
        <family val="3"/>
      </rPr>
      <t>A</t>
    </r>
    <r>
      <rPr>
        <sz val="11"/>
        <color theme="1"/>
        <rFont val="Courier New"/>
        <family val="3"/>
      </rPr>
      <t>PRDLPTIGSGSQFEMDI</t>
    </r>
    <r>
      <rPr>
        <b/>
        <sz val="11"/>
        <color theme="1"/>
        <rFont val="Courier New"/>
        <family val="3"/>
      </rPr>
      <t>-OH</t>
    </r>
  </si>
  <si>
    <r>
      <rPr>
        <sz val="11"/>
        <color theme="1"/>
        <rFont val="Courier New"/>
        <family val="3"/>
      </rPr>
      <t>Ac-NSPVTK(</t>
    </r>
    <r>
      <rPr>
        <b/>
        <sz val="11"/>
        <color theme="1"/>
        <rFont val="Courier New"/>
        <family val="3"/>
      </rPr>
      <t>pT</t>
    </r>
    <r>
      <rPr>
        <sz val="11"/>
        <color theme="1"/>
        <rFont val="Courier New"/>
        <family val="3"/>
      </rPr>
      <t>)P</t>
    </r>
    <r>
      <rPr>
        <b/>
        <sz val="11"/>
        <color theme="1"/>
        <rFont val="Courier New"/>
        <family val="3"/>
      </rPr>
      <t>A</t>
    </r>
    <r>
      <rPr>
        <sz val="11"/>
        <color theme="1"/>
        <rFont val="Courier New"/>
        <family val="3"/>
      </rPr>
      <t>RDLPTIGSGSQFEMDI</t>
    </r>
    <r>
      <rPr>
        <b/>
        <sz val="11"/>
        <color theme="1"/>
        <rFont val="Courier New"/>
        <family val="3"/>
      </rPr>
      <t>-OH</t>
    </r>
  </si>
  <si>
    <r>
      <rPr>
        <sz val="11"/>
        <color theme="1"/>
        <rFont val="Courier New"/>
        <family val="3"/>
      </rPr>
      <t>Ac-NSPVTK(</t>
    </r>
    <r>
      <rPr>
        <b/>
        <sz val="11"/>
        <color theme="1"/>
        <rFont val="Courier New"/>
        <family val="3"/>
      </rPr>
      <t>pT</t>
    </r>
    <r>
      <rPr>
        <sz val="11"/>
        <color theme="1"/>
        <rFont val="Courier New"/>
        <family val="3"/>
      </rPr>
      <t>)</t>
    </r>
    <r>
      <rPr>
        <b/>
        <sz val="11"/>
        <color theme="1"/>
        <rFont val="Courier New"/>
        <family val="3"/>
      </rPr>
      <t>AA</t>
    </r>
    <r>
      <rPr>
        <sz val="11"/>
        <color theme="1"/>
        <rFont val="Courier New"/>
        <family val="3"/>
      </rPr>
      <t>RD</t>
    </r>
    <r>
      <rPr>
        <b/>
        <sz val="11"/>
        <color theme="1"/>
        <rFont val="Courier New"/>
        <family val="3"/>
      </rPr>
      <t>A</t>
    </r>
    <r>
      <rPr>
        <sz val="11"/>
        <color theme="1"/>
        <rFont val="Courier New"/>
        <family val="3"/>
      </rPr>
      <t>PTIGSGSQFEMDI</t>
    </r>
    <r>
      <rPr>
        <b/>
        <sz val="11"/>
        <color theme="1"/>
        <rFont val="Courier New"/>
        <family val="3"/>
      </rPr>
      <t>-OH</t>
    </r>
  </si>
  <si>
    <t>Catalytic efficiency - Michaelis-Menten</t>
  </si>
  <si>
    <t>Best-fit values</t>
  </si>
  <si>
    <t>PP1-Phactr1</t>
  </si>
  <si>
    <t>PP1 1</t>
  </si>
  <si>
    <t>PP1 2</t>
  </si>
  <si>
    <t>PYGM15</t>
  </si>
  <si>
    <t>nd</t>
  </si>
  <si>
    <t>PP1-Neurabin</t>
  </si>
  <si>
    <r>
      <t>Ac-NSPVTK(</t>
    </r>
    <r>
      <rPr>
        <b/>
        <sz val="11"/>
        <color theme="1"/>
        <rFont val="Courier New"/>
        <family val="3"/>
      </rPr>
      <t>pT</t>
    </r>
    <r>
      <rPr>
        <sz val="11"/>
        <color theme="1"/>
        <rFont val="Courier New"/>
        <family val="3"/>
      </rPr>
      <t>)PPRDLPTIGSGSQFEMDI</t>
    </r>
    <r>
      <rPr>
        <b/>
        <sz val="11"/>
        <color theme="1"/>
        <rFont val="Courier New"/>
        <family val="3"/>
      </rPr>
      <t>-OH</t>
    </r>
  </si>
  <si>
    <r>
      <t>Ac-NSPVTK(</t>
    </r>
    <r>
      <rPr>
        <b/>
        <sz val="11"/>
        <color theme="1"/>
        <rFont val="Courier New"/>
        <family val="3"/>
      </rPr>
      <t>pT</t>
    </r>
    <r>
      <rPr>
        <sz val="11"/>
        <color theme="1"/>
        <rFont val="Courier New"/>
        <family val="3"/>
      </rPr>
      <t>)PPRDLP</t>
    </r>
    <r>
      <rPr>
        <b/>
        <sz val="11"/>
        <color theme="1"/>
        <rFont val="Courier New"/>
        <family val="3"/>
      </rPr>
      <t>AA</t>
    </r>
    <r>
      <rPr>
        <sz val="11"/>
        <color theme="1"/>
        <rFont val="Courier New"/>
        <family val="3"/>
      </rPr>
      <t>GSGSQFEMDI</t>
    </r>
    <r>
      <rPr>
        <b/>
        <sz val="11"/>
        <color theme="1"/>
        <rFont val="Courier New"/>
        <family val="3"/>
      </rPr>
      <t>-OH</t>
    </r>
  </si>
  <si>
    <t>N</t>
  </si>
  <si>
    <t>Interrupted</t>
  </si>
  <si>
    <t>95% CI (profile likelihood)</t>
  </si>
  <si>
    <t>(Very wide)</t>
  </si>
  <si>
    <t>???</t>
  </si>
  <si>
    <t>Goodness of Fit</t>
  </si>
  <si>
    <t>Degrees of Freedom</t>
  </si>
  <si>
    <t>R squared</t>
  </si>
  <si>
    <t>Sum of Squares</t>
  </si>
  <si>
    <t>Sy.x</t>
  </si>
  <si>
    <t>Number of points</t>
  </si>
  <si>
    <t># of X values</t>
  </si>
  <si>
    <t># Y values analyzed</t>
  </si>
  <si>
    <t>0.003434 to 0.007604</t>
  </si>
  <si>
    <t>0.003964 to 0.007077</t>
  </si>
  <si>
    <t>0.002107 to 0.01272</t>
  </si>
  <si>
    <t>0.005986 to 0.01027</t>
  </si>
  <si>
    <t>0.02391 to 0.04461</t>
  </si>
  <si>
    <t>0.01738 to 0.03609</t>
  </si>
  <si>
    <t>0.003267 to 0.006259</t>
  </si>
  <si>
    <t>-2.552e-006 to ???</t>
  </si>
  <si>
    <t>0.007598 to 0.01492</t>
  </si>
  <si>
    <t>0.0001027 to 0.0007602</t>
  </si>
  <si>
    <t>0.004279 to 0.01257</t>
  </si>
  <si>
    <t>-1.390e-006 to ???</t>
  </si>
  <si>
    <t>3.838 to 9.744</t>
  </si>
  <si>
    <t>3.105 to 6.068</t>
  </si>
  <si>
    <t>1.287 to 10.30</t>
  </si>
  <si>
    <t>3.522 to 6.597</t>
  </si>
  <si>
    <t>3.967 to 8.241</t>
  </si>
  <si>
    <t>2.082 to 4.789</t>
  </si>
  <si>
    <t>6.332 to 13.93</t>
  </si>
  <si>
    <t>6.350 to 14.36</t>
  </si>
  <si>
    <t>19.26 to 2353</t>
  </si>
  <si>
    <t>4.712 to 17.31</t>
  </si>
  <si>
    <t>0.002455 to 0.004254</t>
  </si>
  <si>
    <t>0.0002035 to 0.0007114</t>
  </si>
  <si>
    <t>0.0002108 to 0.0007823</t>
  </si>
  <si>
    <t>5.714e-005 to 0.0001694</t>
  </si>
  <si>
    <t>0.0009859 to 0.001421</t>
  </si>
  <si>
    <t>0.0004908 to 0.0005757</t>
  </si>
  <si>
    <t>0.0005522 to 0.002037</t>
  </si>
  <si>
    <t>0.0002322 to 0.0005837</t>
  </si>
  <si>
    <t>0.008510 to 0.01917</t>
  </si>
  <si>
    <t>0.005496 to 0.009498</t>
  </si>
  <si>
    <t>0.0008017 to 0.001781</t>
  </si>
  <si>
    <t>0.0005147 to 0.001104</t>
  </si>
  <si>
    <t>36.32 to 85.42</t>
  </si>
  <si>
    <t>15.10 to 91.19</t>
  </si>
  <si>
    <t>17.92 to 128.6</t>
  </si>
  <si>
    <t>94.54 to ???</t>
  </si>
  <si>
    <t>324.7 to 4215</t>
  </si>
  <si>
    <t>62.69 to ???</t>
  </si>
  <si>
    <t>42.68 to 224.2</t>
  </si>
  <si>
    <t>7.735 to 22.05</t>
  </si>
  <si>
    <t>18.09 to 38.10</t>
  </si>
  <si>
    <t>62.24 to 375.9</t>
  </si>
  <si>
    <t>52.90 to 211.8</t>
  </si>
  <si>
    <t>0.001991 to 0.01239</t>
  </si>
  <si>
    <t>2.217e-006 to 6.409e-005</t>
  </si>
  <si>
    <t>0.005839 to 0.01446</t>
  </si>
  <si>
    <t>7.650e-006 to 4.768e-005</t>
  </si>
  <si>
    <t>0.005089 to 0.008306</t>
  </si>
  <si>
    <t>2.919e-006 to ???</t>
  </si>
  <si>
    <t>0.006665 to 0.03437</t>
  </si>
  <si>
    <t>0.001637 to 0.007164</t>
  </si>
  <si>
    <t>0.001289 to 0.003838</t>
  </si>
  <si>
    <t>0.003532 to 0.005826</t>
  </si>
  <si>
    <t>0.008728 to 0.02490</t>
  </si>
  <si>
    <t>0.01044 to 0.02013</t>
  </si>
  <si>
    <t>0.006940 to 0.04379</t>
  </si>
  <si>
    <t>3.454 to 32.37</t>
  </si>
  <si>
    <t>7.570 to 23.36</t>
  </si>
  <si>
    <t>10.05 to 18.42</t>
  </si>
  <si>
    <t>-62.71 to ???</t>
  </si>
  <si>
    <t>7.850 to 69.23</t>
  </si>
  <si>
    <t>6.496 to 42.25</t>
  </si>
  <si>
    <t>8.389 to 33.42</t>
  </si>
  <si>
    <t>12.69 to 23.93</t>
  </si>
  <si>
    <t>11.14 to 43.78</t>
  </si>
  <si>
    <t>7.121 to 15.83</t>
  </si>
  <si>
    <t>6.086 to 67.76</t>
  </si>
  <si>
    <t>1.804e-005 to 2.824e-005</t>
  </si>
  <si>
    <t>1.448e-006 to 1.109e-005</t>
  </si>
  <si>
    <t>0.001722 to 0.003366</t>
  </si>
  <si>
    <t>0.001306 to 0.003824</t>
  </si>
  <si>
    <t>0.0003004 to 0.0003468</t>
  </si>
  <si>
    <t>0.0002782 to 0.0003531</t>
  </si>
  <si>
    <t>0.0005086 to ???</t>
  </si>
  <si>
    <t>2.408e-005 to 3.681e-005</t>
  </si>
  <si>
    <t>8.363e-005 to 0.0003926</t>
  </si>
  <si>
    <t>0.0007917 to 0.001058</t>
  </si>
  <si>
    <t>0.0002763 to ???</t>
  </si>
  <si>
    <t>0.0003210 to 0.0005142</t>
  </si>
  <si>
    <t>0.0004869 to 0.0006716</t>
  </si>
  <si>
    <t>5.893 to 13.20</t>
  </si>
  <si>
    <t>6.266 to 23.72</t>
  </si>
  <si>
    <t>-788.4 to ???</t>
  </si>
  <si>
    <t>22.76 to 367.1</t>
  </si>
  <si>
    <t>-857.2 to ???</t>
  </si>
  <si>
    <t>318.2 to ???</t>
  </si>
  <si>
    <t>314.1 to 1492</t>
  </si>
  <si>
    <t>0.008996 to 0.01390</t>
  </si>
  <si>
    <t>0.004008 to 0.01580</t>
  </si>
  <si>
    <t>0.0001448 to 0.0001840</t>
  </si>
  <si>
    <t>2.279e-005 to 3.115e-005</t>
  </si>
  <si>
    <t>0.001895 to 0.003035</t>
  </si>
  <si>
    <t>0.001726 to 0.002377</t>
  </si>
  <si>
    <t>8.022 to 13.64</t>
  </si>
  <si>
    <t>6.601 to 38.24</t>
  </si>
  <si>
    <t>617.9 to 19629</t>
  </si>
  <si>
    <t>63.54 to 150.1</t>
  </si>
  <si>
    <t>111.4 to 225.3</t>
  </si>
  <si>
    <t>0.006606 to 0.01632</t>
  </si>
  <si>
    <t>0.007799 to 0.01516</t>
  </si>
  <si>
    <t>0.0002703 to 0.0005078</t>
  </si>
  <si>
    <t>2.741e-005 to 3.845e-005</t>
  </si>
  <si>
    <t>0.002414 to 0.003939</t>
  </si>
  <si>
    <t>0.002116 to 0.002444</t>
  </si>
  <si>
    <t>0.0003569 to 0.0004066</t>
  </si>
  <si>
    <t>16.08 to 56.52</t>
  </si>
  <si>
    <t>13.92 to 33.53</t>
  </si>
  <si>
    <t>140.9 to 1059</t>
  </si>
  <si>
    <t>272.5 to ???</t>
  </si>
  <si>
    <t>10.34 to 14.77</t>
  </si>
  <si>
    <t>8.859 to 15.83</t>
  </si>
  <si>
    <t>11.07 to 21.33</t>
  </si>
  <si>
    <t>0.07122 to 0.09519</t>
  </si>
  <si>
    <t>0.0002142 to 0.0003558</t>
  </si>
  <si>
    <t>0.01413 to 0.03060</t>
  </si>
  <si>
    <t>4.953e-005 to 0.0001502</t>
  </si>
  <si>
    <t>0.06134 to 0.09842</t>
  </si>
  <si>
    <t>9.202e-005 to 0.0001464</t>
  </si>
  <si>
    <t>0.0001675 to 0.0003267</t>
  </si>
  <si>
    <t>6.527 to 20.29</t>
  </si>
  <si>
    <t>0.04982 to 0.08419</t>
  </si>
  <si>
    <t>0.0002468 to 0.0005277</t>
  </si>
  <si>
    <t>0.009890 to 0.01600</t>
  </si>
  <si>
    <t>7.044e-006 to 9.259e-005</t>
  </si>
  <si>
    <t>0.05102 to 0.07347</t>
  </si>
  <si>
    <t>0.0001833 to 0.0004080</t>
  </si>
  <si>
    <t>16.17 to 30.28</t>
  </si>
  <si>
    <t>7.598 to 11.79</t>
  </si>
  <si>
    <t>0.02105 to 0.04363</t>
  </si>
  <si>
    <t>5.995 to 14.54</t>
  </si>
  <si>
    <t>0.2276 to 0.4479</t>
  </si>
  <si>
    <t>0.001340 to 0.007890</t>
  </si>
  <si>
    <t>0.7243 to 1.907</t>
  </si>
  <si>
    <t>0.006726 to 0.01162</t>
  </si>
  <si>
    <t>0.6713 to 1.807</t>
  </si>
  <si>
    <t>0.004555 to 0.007809</t>
  </si>
  <si>
    <t>0.3142 to 1.506</t>
  </si>
  <si>
    <t>0.3190 to 2.287</t>
  </si>
  <si>
    <t>0.2343 to 1.348</t>
  </si>
  <si>
    <t>0.1839 to 0.5771</t>
  </si>
  <si>
    <t>0.3172 to 1.547</t>
  </si>
  <si>
    <t>0.6547 to ???</t>
  </si>
  <si>
    <t>0.4898 to 1.133</t>
  </si>
  <si>
    <t>0.3385 to 0.9436</t>
  </si>
  <si>
    <t>7.934 to 18.07</t>
  </si>
  <si>
    <t>50.94 to ???</t>
  </si>
  <si>
    <t>2.271 to 15.54</t>
  </si>
  <si>
    <t>304.2 to 8360</t>
  </si>
  <si>
    <t>1.701 to 5.307</t>
  </si>
  <si>
    <t>196.7 to ???</t>
  </si>
  <si>
    <t>0.8745 to 5.035</t>
  </si>
  <si>
    <t>1.009 to 9.318</t>
  </si>
  <si>
    <t>1.126 to 8.149</t>
  </si>
  <si>
    <t>2.011 to 7.296</t>
  </si>
  <si>
    <t>1.197 to 7.102</t>
  </si>
  <si>
    <t>-16.85 to ???</t>
  </si>
  <si>
    <t>2.090 to 5.414</t>
  </si>
  <si>
    <t>1.102 to 3.436</t>
  </si>
  <si>
    <t>0.0006046 to 0.001505</t>
  </si>
  <si>
    <t>4.278e-005 to 7.048e-005</t>
  </si>
  <si>
    <t>0.03023 to 0.1006</t>
  </si>
  <si>
    <t>0.03245 to 0.1054</t>
  </si>
  <si>
    <t>0.005677 to 0.007907</t>
  </si>
  <si>
    <t>0.003638 to 0.008933</t>
  </si>
  <si>
    <t>0.007480 to 0.01921</t>
  </si>
  <si>
    <t>0.0005591 to 0.001154</t>
  </si>
  <si>
    <t>0.0006548 to 0.001074</t>
  </si>
  <si>
    <t>0.0002307 to 0.0005101</t>
  </si>
  <si>
    <t>0.01081 to 0.03360</t>
  </si>
  <si>
    <t>0.01306 to 0.03159</t>
  </si>
  <si>
    <t>0.01077 to 0.04296</t>
  </si>
  <si>
    <t>0.007003 to 0.05220</t>
  </si>
  <si>
    <t>195.0 to ???</t>
  </si>
  <si>
    <t>2.732 to 14.64</t>
  </si>
  <si>
    <t>2.313 to 10.10</t>
  </si>
  <si>
    <t>34.88 to 69.34</t>
  </si>
  <si>
    <t>27.87 to 129.4</t>
  </si>
  <si>
    <t>5.206 to 15.69</t>
  </si>
  <si>
    <t>77.43 to 274.2</t>
  </si>
  <si>
    <t>175.7 to 577.1</t>
  </si>
  <si>
    <t>113.4 to 670.0</t>
  </si>
  <si>
    <t>6.702 to 30.16</t>
  </si>
  <si>
    <t>6.336 to 20.16</t>
  </si>
  <si>
    <t>3.719 to 20.18</t>
  </si>
  <si>
    <t>1.151 to 11.05</t>
  </si>
  <si>
    <t>0.3145 to 0.5510</t>
  </si>
  <si>
    <t>0.08963 to 0.2543</t>
  </si>
  <si>
    <t>0.07228 to 0.2109</t>
  </si>
  <si>
    <t>0.03156 to 0.1412</t>
  </si>
  <si>
    <t>0.06311 to 0.1914</t>
  </si>
  <si>
    <t>0.2342 to 0.4076</t>
  </si>
  <si>
    <t>0.1461 to 0.4983</t>
  </si>
  <si>
    <t>0.3526 to 0.5488</t>
  </si>
  <si>
    <t>0.02835 to 0.07873</t>
  </si>
  <si>
    <t>0.001285 to 0.003141</t>
  </si>
  <si>
    <t>0.1994 to 0.3321</t>
  </si>
  <si>
    <t>0.005907 to 0.02143</t>
  </si>
  <si>
    <t>0.2045 to 0.4554</t>
  </si>
  <si>
    <t>0.006954 to 0.01848</t>
  </si>
  <si>
    <t>6.830 to 13.78</t>
  </si>
  <si>
    <t>1.913 to 6.301</t>
  </si>
  <si>
    <t>1.996 to 6.843</t>
  </si>
  <si>
    <t>2.041 to 11.72</t>
  </si>
  <si>
    <t>1.644 to 5.817</t>
  </si>
  <si>
    <t>6.228 to 13.15</t>
  </si>
  <si>
    <t>2.684 to 11.31</t>
  </si>
  <si>
    <t>4.651 to 7.994</t>
  </si>
  <si>
    <t>7.470 to 27.84</t>
  </si>
  <si>
    <t>92.08 to 1663</t>
  </si>
  <si>
    <t>6.042 to 13.97</t>
  </si>
  <si>
    <t>31.48 to 328.1</t>
  </si>
  <si>
    <t>3.253 to 8.779</t>
  </si>
  <si>
    <t>39.98 to 236.9</t>
  </si>
  <si>
    <t>0.01702 to 0.02368</t>
  </si>
  <si>
    <t>0.0003876 to 0.0007987</t>
  </si>
  <si>
    <t>0.0005676 to 0.0008773</t>
  </si>
  <si>
    <t>0.0001473 to 0.0002389</t>
  </si>
  <si>
    <t>0.003080 to 0.004698</t>
  </si>
  <si>
    <t>0.008118 to 0.01287</t>
  </si>
  <si>
    <t>0.005813 to 0.01185</t>
  </si>
  <si>
    <t>0.01143 to 0.01695</t>
  </si>
  <si>
    <t>0.0005018 to 0.0007198</t>
  </si>
  <si>
    <t>4.538e-005 to 0.0001306</t>
  </si>
  <si>
    <t>0.02137 to 0.05032</t>
  </si>
  <si>
    <t>0.02041 to 0.04959</t>
  </si>
  <si>
    <t>0.003357 to 0.01145</t>
  </si>
  <si>
    <t>0.003418 to 0.006947</t>
  </si>
  <si>
    <t>121.9 to 1416</t>
  </si>
  <si>
    <t>144.0 to 456.0</t>
  </si>
  <si>
    <t>294.9 to ???</t>
  </si>
  <si>
    <t>45.22 to 87.43</t>
  </si>
  <si>
    <t>48.98 to 116.4</t>
  </si>
  <si>
    <t>50.15 to 193.5</t>
  </si>
  <si>
    <t>40.99 to 98.95</t>
  </si>
  <si>
    <t>451.1 to ???</t>
  </si>
  <si>
    <t>91.47 to ???</t>
  </si>
  <si>
    <t>4.546 to 12.56</t>
  </si>
  <si>
    <t>3.655 to 10.39</t>
  </si>
  <si>
    <t>36.28 to 366.8</t>
  </si>
  <si>
    <t>62.91 to 260.2</t>
  </si>
  <si>
    <t>12/05/2022 1</t>
  </si>
  <si>
    <t>12/05/2022 2</t>
  </si>
  <si>
    <t>KM</t>
  </si>
  <si>
    <t>Km avg</t>
  </si>
  <si>
    <t>error</t>
  </si>
  <si>
    <t>CE*1000 average</t>
  </si>
  <si>
    <t>Catalytic efficiency (CE)</t>
  </si>
  <si>
    <t>curve-fit NEB</t>
  </si>
  <si>
    <t>curve-fit Phactr1</t>
  </si>
  <si>
    <t>curve-fit PP1</t>
  </si>
  <si>
    <t>normalized PP1</t>
  </si>
  <si>
    <t>p4E-BP1 WT</t>
  </si>
  <si>
    <t>p4E-BP1 MUT</t>
  </si>
  <si>
    <t>p4E-BP1 2A-WT</t>
  </si>
  <si>
    <t>p4E-BP1 1A-WT</t>
  </si>
  <si>
    <t>p4E-BP1 78A-WT</t>
  </si>
  <si>
    <t>p4E-BP1 56A-WT</t>
  </si>
  <si>
    <t>p4E-BP1 34A-WT</t>
  </si>
  <si>
    <t>p4E-BP1 12A-WT</t>
  </si>
  <si>
    <t>pIRSP53 WT</t>
  </si>
  <si>
    <t>pIRSP53 MUT</t>
  </si>
  <si>
    <t>pIRSP53 5A-WT</t>
  </si>
  <si>
    <t>pIRSP53 5A-MUT</t>
  </si>
  <si>
    <t>pIRSP53 LLD-WT</t>
  </si>
  <si>
    <t>p4E-BP1 125-WT</t>
  </si>
  <si>
    <t>PP1-Neurabin 2</t>
  </si>
  <si>
    <t>PP1-Neurabin 1</t>
  </si>
  <si>
    <t>PP1-Phactr1 2</t>
  </si>
  <si>
    <t>p4E-BP1 PBM</t>
  </si>
  <si>
    <t>pIRSP53 PBM</t>
  </si>
  <si>
    <t>pIRSP53 5A-PBM</t>
  </si>
  <si>
    <t>p4E-BP1 12A-PBM</t>
  </si>
  <si>
    <t>p4E-BP1 34A-PBM</t>
  </si>
  <si>
    <t>p4E-BP1 56A-PBM</t>
  </si>
  <si>
    <t>p4E-BP1 78A-PBM</t>
  </si>
  <si>
    <t>pIRSP53 LLD-PBM</t>
  </si>
  <si>
    <t>p4E-BP1 1A-PBM</t>
  </si>
  <si>
    <t>p4E-BP1 2A-PBM</t>
  </si>
  <si>
    <t>p4E-BP1 12-PBM</t>
  </si>
  <si>
    <t>p4E-BP1 125-PBM</t>
  </si>
  <si>
    <t>curve-fit PP1-Neurabin</t>
  </si>
  <si>
    <t>normalized PP1-Neurabin</t>
  </si>
  <si>
    <t>normalized  PP1-Phactr1</t>
  </si>
  <si>
    <t>curve-fit  PP1-Phactr1</t>
  </si>
  <si>
    <t>vs p4E-BP1-PBM</t>
  </si>
  <si>
    <t>PP1-Neurabin vs PP1-Phactr1</t>
  </si>
  <si>
    <t>PP1-Neurabin vs PP1</t>
  </si>
  <si>
    <t>PP1-Phactr1 vs PP1</t>
  </si>
  <si>
    <t>***</t>
  </si>
  <si>
    <t>*</t>
  </si>
  <si>
    <t>ns</t>
  </si>
  <si>
    <t>****</t>
  </si>
  <si>
    <t>**</t>
  </si>
  <si>
    <t>with PP1-Phactr1:</t>
  </si>
  <si>
    <t>with PP1-Neurabin:</t>
  </si>
  <si>
    <t xml:space="preserve">Compare between phosphatases </t>
  </si>
  <si>
    <t xml:space="preserve">Compare between peptides </t>
  </si>
  <si>
    <t>Figure</t>
  </si>
  <si>
    <t>5B</t>
  </si>
  <si>
    <t>|</t>
  </si>
  <si>
    <t>V</t>
  </si>
  <si>
    <t>5D</t>
  </si>
  <si>
    <t>5E</t>
  </si>
  <si>
    <t>5C</t>
  </si>
  <si>
    <r>
      <t>Ac-NSPVTK(</t>
    </r>
    <r>
      <rPr>
        <b/>
        <sz val="11"/>
        <color theme="1"/>
        <rFont val="Courier New"/>
        <family val="3"/>
      </rPr>
      <t>pT</t>
    </r>
    <r>
      <rPr>
        <sz val="11"/>
        <color theme="1"/>
        <rFont val="Courier New"/>
        <family val="3"/>
      </rPr>
      <t>)PPRDLPTIGSGSQFESGS</t>
    </r>
    <r>
      <rPr>
        <b/>
        <sz val="11"/>
        <color theme="1"/>
        <rFont val="Courier New"/>
        <family val="3"/>
      </rPr>
      <t>-OH</t>
    </r>
  </si>
  <si>
    <r>
      <t>Ac-NSPVTK(</t>
    </r>
    <r>
      <rPr>
        <b/>
        <sz val="11"/>
        <color theme="1"/>
        <rFont val="Courier New"/>
        <family val="3"/>
      </rPr>
      <t>pT</t>
    </r>
    <r>
      <rPr>
        <sz val="11"/>
        <color theme="1"/>
        <rFont val="Courier New"/>
        <family val="3"/>
      </rPr>
      <t>)</t>
    </r>
    <r>
      <rPr>
        <b/>
        <sz val="11"/>
        <color theme="1"/>
        <rFont val="Courier New"/>
        <family val="3"/>
      </rPr>
      <t>A</t>
    </r>
    <r>
      <rPr>
        <sz val="11"/>
        <color theme="1"/>
        <rFont val="Courier New"/>
        <family val="3"/>
      </rPr>
      <t>PRDLPTIGSGSQFEMDI</t>
    </r>
    <r>
      <rPr>
        <b/>
        <sz val="11"/>
        <color theme="1"/>
        <rFont val="Courier New"/>
        <family val="3"/>
      </rPr>
      <t>-OH</t>
    </r>
  </si>
  <si>
    <r>
      <t>Ac-NSPVTK(</t>
    </r>
    <r>
      <rPr>
        <b/>
        <sz val="11"/>
        <color theme="1"/>
        <rFont val="Courier New"/>
        <family val="3"/>
      </rPr>
      <t>pT</t>
    </r>
    <r>
      <rPr>
        <sz val="11"/>
        <color theme="1"/>
        <rFont val="Courier New"/>
        <family val="3"/>
      </rPr>
      <t>)P</t>
    </r>
    <r>
      <rPr>
        <b/>
        <sz val="11"/>
        <color theme="1"/>
        <rFont val="Courier New"/>
        <family val="3"/>
      </rPr>
      <t>A</t>
    </r>
    <r>
      <rPr>
        <sz val="11"/>
        <color theme="1"/>
        <rFont val="Courier New"/>
        <family val="3"/>
      </rPr>
      <t>RDLPTIGSGSQFEMDI</t>
    </r>
    <r>
      <rPr>
        <b/>
        <sz val="11"/>
        <color theme="1"/>
        <rFont val="Courier New"/>
        <family val="3"/>
      </rPr>
      <t>-OH</t>
    </r>
  </si>
  <si>
    <r>
      <t>Ac-NSPVTK(</t>
    </r>
    <r>
      <rPr>
        <b/>
        <sz val="11"/>
        <color theme="1"/>
        <rFont val="Courier New"/>
        <family val="3"/>
      </rPr>
      <t>pT</t>
    </r>
    <r>
      <rPr>
        <sz val="11"/>
        <color theme="1"/>
        <rFont val="Courier New"/>
        <family val="3"/>
      </rPr>
      <t>)</t>
    </r>
    <r>
      <rPr>
        <b/>
        <sz val="11"/>
        <color theme="1"/>
        <rFont val="Courier New"/>
        <family val="3"/>
      </rPr>
      <t>AA</t>
    </r>
    <r>
      <rPr>
        <sz val="11"/>
        <color theme="1"/>
        <rFont val="Courier New"/>
        <family val="3"/>
      </rPr>
      <t>RD</t>
    </r>
    <r>
      <rPr>
        <b/>
        <sz val="11"/>
        <color theme="1"/>
        <rFont val="Courier New"/>
        <family val="3"/>
      </rPr>
      <t>A</t>
    </r>
    <r>
      <rPr>
        <sz val="11"/>
        <color theme="1"/>
        <rFont val="Courier New"/>
        <family val="3"/>
      </rPr>
      <t>PTIGSGSQFEMDI</t>
    </r>
    <r>
      <rPr>
        <b/>
        <sz val="11"/>
        <color theme="1"/>
        <rFont val="Courier New"/>
        <family val="3"/>
      </rPr>
      <t>-OH</t>
    </r>
  </si>
  <si>
    <t>activity relative to 12.05.2022-1</t>
  </si>
  <si>
    <t>average for substrate peptides</t>
  </si>
  <si>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. Statistical significance. Comparative overview of significant differences between reactions performed with different peptides, or between different enzymes for the same substrate peptide.</t>
    </r>
  </si>
  <si>
    <r>
      <rPr>
        <b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. Catalytic efficiency. Combined catalytic efficiency data from all 6 assays. Raw and normalized values are presented separately. Normalization was performed by normalization of average catalytic efficiency, using PBM peptides for PP1-Neurabin and IRSp53 peptides for PP1-Phactr1.</t>
    </r>
  </si>
  <si>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. Km. Combined Michaelis-Menten constants data from all 6 assays.</t>
    </r>
  </si>
  <si>
    <r>
      <rPr>
        <b/>
        <sz val="11"/>
        <color theme="1"/>
        <rFont val="Calibri"/>
        <family val="2"/>
        <scheme val="minor"/>
      </rPr>
      <t>D-H</t>
    </r>
    <r>
      <rPr>
        <sz val="11"/>
        <color theme="1"/>
        <rFont val="Calibri"/>
        <family val="2"/>
        <scheme val="minor"/>
      </rPr>
      <t>. Curve-fitting data from each assay.</t>
    </r>
  </si>
  <si>
    <t>Supplementary File 3. Activity assay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</si>
</sst>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0"/>
    <numFmt numFmtId="167" formatCode="0.0000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ourier New"/>
      <family val="3"/>
    </font>
    <font>
      <b/>
      <sz val="11"/>
      <color theme="1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0000FF"/>
      <name val="Arial"/>
      <family val="2"/>
    </font>
    <font>
      <sz val="11"/>
      <name val="Arial"/>
      <family val="2"/>
    </font>
    <font>
      <b/>
      <sz val="11"/>
      <color rgb="FF0000FF"/>
      <name val="Arial"/>
      <family val="2"/>
    </font>
    <font>
      <sz val="10"/>
      <color theme="1"/>
      <name val="Courier New"/>
      <family val="3"/>
    </font>
    <font>
      <sz val="1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5" fontId="7" fillId="0" borderId="0" xfId="0" applyNumberFormat="1" applyFont="1"/>
    <xf numFmtId="0" fontId="7" fillId="0" borderId="0" xfId="0" applyFont="1"/>
    <xf numFmtId="0" fontId="3" fillId="0" borderId="0" xfId="0" applyFont="1" applyAlignment="1">
      <alignment vertical="center"/>
    </xf>
    <xf numFmtId="164" fontId="7" fillId="0" borderId="0" xfId="0" applyNumberFormat="1" applyFont="1"/>
    <xf numFmtId="164" fontId="0" fillId="0" borderId="0" xfId="0" applyNumberFormat="1"/>
    <xf numFmtId="2" fontId="7" fillId="0" borderId="0" xfId="0" applyNumberFormat="1" applyFont="1"/>
    <xf numFmtId="2" fontId="0" fillId="0" borderId="0" xfId="0" applyNumberFormat="1"/>
    <xf numFmtId="1" fontId="7" fillId="0" borderId="0" xfId="0" applyNumberFormat="1" applyFont="1"/>
    <xf numFmtId="1" fontId="0" fillId="0" borderId="0" xfId="0" applyNumberFormat="1"/>
    <xf numFmtId="165" fontId="7" fillId="0" borderId="0" xfId="0" applyNumberFormat="1" applyFo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quotePrefix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2" fontId="11" fillId="0" borderId="0" xfId="0" applyNumberFormat="1" applyFont="1"/>
    <xf numFmtId="166" fontId="12" fillId="0" borderId="0" xfId="0" applyNumberFormat="1" applyFont="1"/>
    <xf numFmtId="0" fontId="14" fillId="0" borderId="0" xfId="0" applyFont="1"/>
    <xf numFmtId="0" fontId="9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164" fontId="11" fillId="0" borderId="0" xfId="0" applyNumberFormat="1" applyFont="1"/>
    <xf numFmtId="165" fontId="11" fillId="0" borderId="0" xfId="0" applyNumberFormat="1" applyFont="1"/>
    <xf numFmtId="0" fontId="3" fillId="0" borderId="0" xfId="0" applyFont="1"/>
    <xf numFmtId="0" fontId="15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167" fontId="11" fillId="0" borderId="0" xfId="0" applyNumberFormat="1" applyFont="1"/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FF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73AAF-A224-4633-A1A4-B768F3F4D01E}">
  <dimension ref="A1:A6"/>
  <sheetViews>
    <sheetView tabSelected="1" workbookViewId="0">
      <selection activeCell="E4" sqref="E4"/>
    </sheetView>
  </sheetViews>
  <sheetFormatPr defaultColWidth="8.81640625" defaultRowHeight="14.5" x14ac:dyDescent="0.35"/>
  <cols>
    <col min="1" max="1" width="71.453125" style="51" customWidth="1"/>
  </cols>
  <sheetData>
    <row r="1" spans="1:1" x14ac:dyDescent="0.35">
      <c r="A1" s="51" t="s">
        <v>356</v>
      </c>
    </row>
    <row r="3" spans="1:1" ht="60" customHeight="1" x14ac:dyDescent="0.35">
      <c r="A3" s="52" t="s">
        <v>352</v>
      </c>
    </row>
    <row r="4" spans="1:1" ht="60" customHeight="1" x14ac:dyDescent="0.35">
      <c r="A4" s="52" t="s">
        <v>353</v>
      </c>
    </row>
    <row r="5" spans="1:1" ht="60" customHeight="1" x14ac:dyDescent="0.35">
      <c r="A5" s="52" t="s">
        <v>354</v>
      </c>
    </row>
    <row r="6" spans="1:1" ht="60" customHeight="1" x14ac:dyDescent="0.35">
      <c r="A6" s="52" t="s">
        <v>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772D4-F6FA-4E65-9244-B42BA876189B}">
  <sheetPr>
    <pageSetUpPr fitToPage="1"/>
  </sheetPr>
  <dimension ref="A1:L36"/>
  <sheetViews>
    <sheetView zoomScale="85" zoomScaleNormal="85" workbookViewId="0">
      <selection activeCell="E5" sqref="E5"/>
    </sheetView>
  </sheetViews>
  <sheetFormatPr defaultColWidth="8.81640625" defaultRowHeight="14" x14ac:dyDescent="0.3"/>
  <cols>
    <col min="1" max="1" width="23" style="29" bestFit="1" customWidth="1"/>
    <col min="2" max="2" width="16.36328125" style="29" bestFit="1" customWidth="1"/>
    <col min="3" max="3" width="14.08984375" style="29" bestFit="1" customWidth="1"/>
    <col min="4" max="4" width="8.81640625" style="26"/>
    <col min="5" max="6" width="8.81640625" style="29"/>
    <col min="7" max="7" width="17.81640625" style="29" customWidth="1"/>
    <col min="8" max="9" width="16.36328125" style="29" bestFit="1" customWidth="1"/>
    <col min="10" max="10" width="12" style="29" bestFit="1" customWidth="1"/>
    <col min="11" max="11" width="8.81640625" style="26"/>
    <col min="12" max="16384" width="8.81640625" style="29"/>
  </cols>
  <sheetData>
    <row r="1" spans="1:12" x14ac:dyDescent="0.3">
      <c r="A1" s="29" t="s">
        <v>338</v>
      </c>
      <c r="G1" s="29" t="s">
        <v>337</v>
      </c>
    </row>
    <row r="3" spans="1:12" x14ac:dyDescent="0.3">
      <c r="A3" s="27" t="s">
        <v>336</v>
      </c>
    </row>
    <row r="4" spans="1:12" x14ac:dyDescent="0.3">
      <c r="E4" s="29" t="s">
        <v>339</v>
      </c>
    </row>
    <row r="5" spans="1:12" x14ac:dyDescent="0.3">
      <c r="A5" s="31" t="s">
        <v>311</v>
      </c>
      <c r="B5" s="29" t="s">
        <v>326</v>
      </c>
      <c r="C5" s="50">
        <v>3.6680574628752768E-7</v>
      </c>
      <c r="D5" s="26" t="s">
        <v>333</v>
      </c>
      <c r="E5" s="29" t="s">
        <v>340</v>
      </c>
      <c r="G5" s="26" t="s">
        <v>327</v>
      </c>
      <c r="I5" s="31" t="s">
        <v>310</v>
      </c>
      <c r="J5" s="30">
        <v>3.0280102445105311E-4</v>
      </c>
      <c r="K5" s="39" t="s">
        <v>330</v>
      </c>
      <c r="L5" s="29" t="s">
        <v>340</v>
      </c>
    </row>
    <row r="6" spans="1:12" x14ac:dyDescent="0.3">
      <c r="A6" s="31" t="s">
        <v>294</v>
      </c>
      <c r="B6" s="33" t="s">
        <v>341</v>
      </c>
      <c r="C6" s="38">
        <v>3.8205572663847087E-4</v>
      </c>
      <c r="D6" s="39" t="s">
        <v>330</v>
      </c>
      <c r="E6" s="29" t="s">
        <v>340</v>
      </c>
      <c r="I6" s="31" t="s">
        <v>294</v>
      </c>
      <c r="J6" s="29">
        <v>0.23821771326523178</v>
      </c>
      <c r="K6" s="26" t="s">
        <v>332</v>
      </c>
      <c r="L6" s="29" t="s">
        <v>340</v>
      </c>
    </row>
    <row r="7" spans="1:12" x14ac:dyDescent="0.3">
      <c r="A7" s="32" t="s">
        <v>313</v>
      </c>
      <c r="B7" s="33" t="s">
        <v>341</v>
      </c>
      <c r="C7" s="29">
        <v>9.7889871989341147E-3</v>
      </c>
      <c r="D7" s="26" t="s">
        <v>334</v>
      </c>
      <c r="E7" s="29" t="s">
        <v>344</v>
      </c>
      <c r="I7" s="31" t="s">
        <v>311</v>
      </c>
      <c r="J7" s="30">
        <v>2.3959004905083844E-13</v>
      </c>
      <c r="K7" s="39" t="s">
        <v>333</v>
      </c>
      <c r="L7" s="29" t="s">
        <v>340</v>
      </c>
    </row>
    <row r="8" spans="1:12" x14ac:dyDescent="0.3">
      <c r="A8" s="32" t="s">
        <v>314</v>
      </c>
      <c r="B8" s="33" t="s">
        <v>341</v>
      </c>
      <c r="C8" s="29">
        <v>4.1423980567413317E-2</v>
      </c>
      <c r="D8" s="26" t="s">
        <v>331</v>
      </c>
      <c r="E8" s="29" t="s">
        <v>345</v>
      </c>
      <c r="I8" s="31" t="s">
        <v>302</v>
      </c>
      <c r="J8" s="30">
        <v>4.2888232233045949E-7</v>
      </c>
      <c r="K8" s="39" t="s">
        <v>333</v>
      </c>
      <c r="L8" s="29" t="s">
        <v>340</v>
      </c>
    </row>
    <row r="9" spans="1:12" x14ac:dyDescent="0.3">
      <c r="A9" s="32" t="s">
        <v>315</v>
      </c>
      <c r="B9" s="33" t="s">
        <v>341</v>
      </c>
      <c r="C9" s="29">
        <v>0.25573966034646589</v>
      </c>
      <c r="D9" s="26" t="s">
        <v>332</v>
      </c>
      <c r="E9" s="29" t="s">
        <v>345</v>
      </c>
      <c r="I9" s="31" t="s">
        <v>312</v>
      </c>
      <c r="J9" s="30">
        <v>9.2282074634881842E-8</v>
      </c>
      <c r="K9" s="39" t="s">
        <v>333</v>
      </c>
      <c r="L9" s="29" t="s">
        <v>343</v>
      </c>
    </row>
    <row r="10" spans="1:12" x14ac:dyDescent="0.3">
      <c r="A10" s="31" t="s">
        <v>317</v>
      </c>
      <c r="B10" s="33" t="s">
        <v>341</v>
      </c>
      <c r="C10" s="29">
        <v>3.1408019847902459E-2</v>
      </c>
      <c r="D10" s="26" t="s">
        <v>331</v>
      </c>
      <c r="E10" s="29" t="s">
        <v>345</v>
      </c>
      <c r="I10" s="31" t="s">
        <v>304</v>
      </c>
      <c r="J10" s="29">
        <v>0.43934544911929285</v>
      </c>
      <c r="K10" s="26" t="s">
        <v>332</v>
      </c>
      <c r="L10" s="29" t="s">
        <v>343</v>
      </c>
    </row>
    <row r="11" spans="1:12" x14ac:dyDescent="0.3">
      <c r="A11" s="32" t="s">
        <v>318</v>
      </c>
      <c r="B11" s="33" t="s">
        <v>341</v>
      </c>
      <c r="C11" s="29">
        <v>1.3749102465250077E-2</v>
      </c>
      <c r="D11" s="26" t="s">
        <v>331</v>
      </c>
      <c r="E11" s="29" t="s">
        <v>344</v>
      </c>
    </row>
    <row r="12" spans="1:12" x14ac:dyDescent="0.3">
      <c r="A12" s="32" t="s">
        <v>319</v>
      </c>
      <c r="B12" s="33" t="s">
        <v>342</v>
      </c>
      <c r="C12" s="29">
        <v>9.5641143200485054E-3</v>
      </c>
      <c r="D12" s="26" t="s">
        <v>334</v>
      </c>
      <c r="E12" s="29" t="s">
        <v>344</v>
      </c>
      <c r="G12" s="26" t="s">
        <v>328</v>
      </c>
      <c r="I12" s="31" t="s">
        <v>310</v>
      </c>
      <c r="J12" s="30">
        <v>2.565190795484926E-2</v>
      </c>
      <c r="K12" s="39" t="s">
        <v>331</v>
      </c>
      <c r="L12" s="29" t="s">
        <v>340</v>
      </c>
    </row>
    <row r="13" spans="1:12" x14ac:dyDescent="0.3">
      <c r="A13" s="32"/>
      <c r="C13" s="37"/>
      <c r="I13" s="31" t="s">
        <v>294</v>
      </c>
      <c r="J13" s="35">
        <v>0.47054187323277352</v>
      </c>
      <c r="K13" s="28" t="s">
        <v>332</v>
      </c>
      <c r="L13" s="29" t="s">
        <v>340</v>
      </c>
    </row>
    <row r="14" spans="1:12" x14ac:dyDescent="0.3">
      <c r="I14" s="31" t="s">
        <v>311</v>
      </c>
      <c r="J14" s="36">
        <v>4.0324499763694667E-8</v>
      </c>
      <c r="K14" s="39" t="s">
        <v>333</v>
      </c>
      <c r="L14" s="29" t="s">
        <v>340</v>
      </c>
    </row>
    <row r="15" spans="1:12" x14ac:dyDescent="0.3">
      <c r="A15" s="31" t="s">
        <v>311</v>
      </c>
      <c r="B15" s="31" t="s">
        <v>302</v>
      </c>
      <c r="C15" s="30">
        <v>6.0362858452517863E-14</v>
      </c>
      <c r="D15" s="39" t="s">
        <v>333</v>
      </c>
      <c r="E15" s="29" t="s">
        <v>340</v>
      </c>
      <c r="I15" s="31" t="s">
        <v>302</v>
      </c>
      <c r="J15" s="35">
        <v>0.29645878724800923</v>
      </c>
      <c r="K15" s="28" t="s">
        <v>332</v>
      </c>
      <c r="L15" s="29" t="s">
        <v>340</v>
      </c>
    </row>
    <row r="16" spans="1:12" x14ac:dyDescent="0.3">
      <c r="A16" s="31" t="s">
        <v>312</v>
      </c>
      <c r="B16" s="31" t="s">
        <v>304</v>
      </c>
      <c r="C16" s="30">
        <v>6.047759284607325E-7</v>
      </c>
      <c r="D16" s="39" t="s">
        <v>333</v>
      </c>
      <c r="E16" s="29" t="s">
        <v>343</v>
      </c>
      <c r="I16" s="31" t="s">
        <v>312</v>
      </c>
      <c r="J16" s="36">
        <v>2.6338535358994702E-4</v>
      </c>
      <c r="K16" s="39" t="s">
        <v>330</v>
      </c>
      <c r="L16" s="29" t="s">
        <v>343</v>
      </c>
    </row>
    <row r="17" spans="1:12" x14ac:dyDescent="0.3">
      <c r="A17" s="31" t="s">
        <v>311</v>
      </c>
      <c r="B17" s="31" t="s">
        <v>312</v>
      </c>
      <c r="C17" s="29">
        <v>0.14474962161884483</v>
      </c>
      <c r="D17" s="26" t="s">
        <v>332</v>
      </c>
      <c r="E17" s="29" t="s">
        <v>343</v>
      </c>
      <c r="I17" s="31" t="s">
        <v>304</v>
      </c>
      <c r="J17" s="35">
        <v>0.51903587089770453</v>
      </c>
      <c r="K17" s="28" t="s">
        <v>332</v>
      </c>
      <c r="L17" s="29" t="s">
        <v>343</v>
      </c>
    </row>
    <row r="18" spans="1:12" x14ac:dyDescent="0.3">
      <c r="I18" s="34"/>
    </row>
    <row r="19" spans="1:12" x14ac:dyDescent="0.3">
      <c r="B19" s="34"/>
      <c r="G19" s="26" t="s">
        <v>329</v>
      </c>
      <c r="I19" s="31" t="s">
        <v>310</v>
      </c>
      <c r="J19" s="29">
        <v>0.50777542597280068</v>
      </c>
      <c r="K19" s="26" t="s">
        <v>332</v>
      </c>
      <c r="L19" s="29" t="s">
        <v>340</v>
      </c>
    </row>
    <row r="20" spans="1:12" x14ac:dyDescent="0.3">
      <c r="A20" s="34"/>
      <c r="B20" s="34"/>
      <c r="I20" s="31" t="s">
        <v>294</v>
      </c>
      <c r="J20" s="29">
        <v>0.57130248301437203</v>
      </c>
      <c r="K20" s="28" t="s">
        <v>332</v>
      </c>
      <c r="L20" s="29" t="s">
        <v>340</v>
      </c>
    </row>
    <row r="21" spans="1:12" x14ac:dyDescent="0.3">
      <c r="I21" s="31" t="s">
        <v>311</v>
      </c>
      <c r="J21" s="36">
        <v>2.5906988687038878E-5</v>
      </c>
      <c r="K21" s="39" t="s">
        <v>333</v>
      </c>
      <c r="L21" s="29" t="s">
        <v>340</v>
      </c>
    </row>
    <row r="22" spans="1:12" x14ac:dyDescent="0.3">
      <c r="A22" s="27" t="s">
        <v>335</v>
      </c>
      <c r="I22" s="31" t="s">
        <v>302</v>
      </c>
      <c r="J22" s="36">
        <v>6.1082733350104271E-5</v>
      </c>
      <c r="K22" s="39" t="s">
        <v>333</v>
      </c>
      <c r="L22" s="29" t="s">
        <v>340</v>
      </c>
    </row>
    <row r="23" spans="1:12" x14ac:dyDescent="0.3">
      <c r="I23" s="31" t="s">
        <v>312</v>
      </c>
      <c r="J23" s="30">
        <v>1.6206271681345311E-2</v>
      </c>
      <c r="K23" s="39" t="s">
        <v>331</v>
      </c>
      <c r="L23" s="29" t="s">
        <v>343</v>
      </c>
    </row>
    <row r="24" spans="1:12" x14ac:dyDescent="0.3">
      <c r="A24" s="31" t="s">
        <v>294</v>
      </c>
      <c r="B24" s="29" t="s">
        <v>326</v>
      </c>
      <c r="C24" s="30">
        <v>3.1049410170717858E-3</v>
      </c>
      <c r="D24" s="39" t="s">
        <v>334</v>
      </c>
      <c r="E24" s="29" t="s">
        <v>340</v>
      </c>
      <c r="I24" s="31" t="s">
        <v>304</v>
      </c>
      <c r="J24" s="30">
        <v>1.7334354036135764E-2</v>
      </c>
      <c r="K24" s="39" t="s">
        <v>331</v>
      </c>
      <c r="L24" s="29" t="s">
        <v>343</v>
      </c>
    </row>
    <row r="25" spans="1:12" x14ac:dyDescent="0.3">
      <c r="A25" s="31" t="s">
        <v>311</v>
      </c>
      <c r="B25" s="33" t="s">
        <v>341</v>
      </c>
      <c r="C25" s="30">
        <v>1.4744068949334606E-9</v>
      </c>
      <c r="D25" s="39" t="s">
        <v>333</v>
      </c>
      <c r="E25" s="29" t="s">
        <v>340</v>
      </c>
      <c r="I25" s="35"/>
      <c r="J25" s="31"/>
    </row>
    <row r="26" spans="1:12" x14ac:dyDescent="0.3">
      <c r="A26" s="29" t="s">
        <v>312</v>
      </c>
      <c r="B26" s="33" t="s">
        <v>341</v>
      </c>
      <c r="C26" s="30">
        <v>2.9467051049802273E-4</v>
      </c>
      <c r="D26" s="39" t="s">
        <v>330</v>
      </c>
      <c r="E26" s="29" t="s">
        <v>343</v>
      </c>
      <c r="H26" s="31"/>
      <c r="I26" s="31"/>
    </row>
    <row r="27" spans="1:12" x14ac:dyDescent="0.3">
      <c r="A27" s="29" t="s">
        <v>313</v>
      </c>
      <c r="B27" s="33" t="s">
        <v>341</v>
      </c>
      <c r="C27" s="30">
        <v>1.8168863347020395E-3</v>
      </c>
      <c r="D27" s="39" t="s">
        <v>334</v>
      </c>
      <c r="E27" s="29" t="s">
        <v>344</v>
      </c>
      <c r="I27" s="34"/>
    </row>
    <row r="28" spans="1:12" x14ac:dyDescent="0.3">
      <c r="A28" s="29" t="s">
        <v>314</v>
      </c>
      <c r="B28" s="33" t="s">
        <v>341</v>
      </c>
      <c r="C28" s="29">
        <v>0.80639702606779995</v>
      </c>
      <c r="D28" s="26" t="s">
        <v>332</v>
      </c>
      <c r="E28" s="29" t="s">
        <v>345</v>
      </c>
      <c r="I28" s="34"/>
    </row>
    <row r="29" spans="1:12" x14ac:dyDescent="0.3">
      <c r="A29" s="29" t="s">
        <v>315</v>
      </c>
      <c r="B29" s="33" t="s">
        <v>341</v>
      </c>
      <c r="C29" s="29">
        <v>0.2306566945289982</v>
      </c>
      <c r="D29" s="26" t="s">
        <v>332</v>
      </c>
      <c r="E29" s="29" t="s">
        <v>345</v>
      </c>
      <c r="I29" s="34"/>
    </row>
    <row r="30" spans="1:12" x14ac:dyDescent="0.3">
      <c r="A30" s="29" t="s">
        <v>317</v>
      </c>
      <c r="B30" s="33" t="s">
        <v>341</v>
      </c>
      <c r="C30" s="30">
        <v>5.2245972417081388E-3</v>
      </c>
      <c r="D30" s="39" t="s">
        <v>334</v>
      </c>
      <c r="E30" s="29" t="s">
        <v>345</v>
      </c>
      <c r="I30" s="34"/>
    </row>
    <row r="31" spans="1:12" x14ac:dyDescent="0.3">
      <c r="A31" s="29" t="s">
        <v>318</v>
      </c>
      <c r="B31" s="33" t="s">
        <v>341</v>
      </c>
      <c r="C31" s="30">
        <v>8.8065806224958479E-3</v>
      </c>
      <c r="D31" s="39" t="s">
        <v>334</v>
      </c>
      <c r="E31" s="29" t="s">
        <v>344</v>
      </c>
      <c r="I31" s="34"/>
    </row>
    <row r="32" spans="1:12" x14ac:dyDescent="0.3">
      <c r="A32" s="29" t="s">
        <v>319</v>
      </c>
      <c r="B32" s="33" t="s">
        <v>342</v>
      </c>
      <c r="C32" s="30">
        <v>2.0836662543280444E-3</v>
      </c>
      <c r="D32" s="39" t="s">
        <v>334</v>
      </c>
      <c r="E32" s="29" t="s">
        <v>344</v>
      </c>
      <c r="I32" s="34"/>
    </row>
    <row r="33" spans="1:5" x14ac:dyDescent="0.3">
      <c r="C33" s="30"/>
      <c r="D33" s="39"/>
    </row>
    <row r="34" spans="1:5" x14ac:dyDescent="0.3">
      <c r="A34" s="31" t="s">
        <v>311</v>
      </c>
      <c r="B34" s="31" t="s">
        <v>302</v>
      </c>
      <c r="C34" s="29">
        <v>6.0233043488158992E-2</v>
      </c>
      <c r="D34" s="26" t="s">
        <v>332</v>
      </c>
      <c r="E34" s="29" t="s">
        <v>340</v>
      </c>
    </row>
    <row r="35" spans="1:5" x14ac:dyDescent="0.3">
      <c r="A35" s="31" t="s">
        <v>312</v>
      </c>
      <c r="B35" s="31" t="s">
        <v>304</v>
      </c>
      <c r="C35" s="29">
        <v>0.35695404252880591</v>
      </c>
      <c r="D35" s="26" t="s">
        <v>332</v>
      </c>
      <c r="E35" s="29" t="s">
        <v>343</v>
      </c>
    </row>
    <row r="36" spans="1:5" x14ac:dyDescent="0.3">
      <c r="A36" s="31" t="s">
        <v>311</v>
      </c>
      <c r="B36" s="31" t="s">
        <v>312</v>
      </c>
      <c r="C36" s="30">
        <v>3.1502199834673758E-8</v>
      </c>
      <c r="D36" s="39" t="s">
        <v>333</v>
      </c>
      <c r="E36" s="29" t="s">
        <v>343</v>
      </c>
    </row>
  </sheetData>
  <pageMargins left="0.70866141732283472" right="0.70866141732283472" top="0.74803149606299213" bottom="0.74803149606299213" header="0.31496062992125984" footer="0.31496062992125984"/>
  <pageSetup paperSize="9" scale="76" fitToHeight="2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CF6FA-210C-4304-BFB5-ED22032B4A33}">
  <sheetPr>
    <pageSetUpPr fitToPage="1"/>
  </sheetPr>
  <dimension ref="A1:X127"/>
  <sheetViews>
    <sheetView zoomScale="85" zoomScaleNormal="85" workbookViewId="0">
      <selection activeCell="A11" sqref="A11"/>
    </sheetView>
  </sheetViews>
  <sheetFormatPr defaultColWidth="10" defaultRowHeight="14.5" x14ac:dyDescent="0.35"/>
  <cols>
    <col min="1" max="1" width="42" style="45" customWidth="1"/>
    <col min="2" max="2" width="16.6328125" style="26" customWidth="1"/>
    <col min="3" max="22" width="10" style="29"/>
    <col min="23" max="23" width="16.6328125" style="26" customWidth="1"/>
    <col min="24" max="16384" width="10" style="29"/>
  </cols>
  <sheetData>
    <row r="1" spans="1:23" x14ac:dyDescent="0.35">
      <c r="C1" s="26"/>
      <c r="D1" s="54" t="s">
        <v>322</v>
      </c>
      <c r="E1" s="54"/>
      <c r="F1" s="54"/>
      <c r="G1" s="54"/>
      <c r="H1" s="54"/>
      <c r="I1" s="54"/>
      <c r="J1" s="54"/>
      <c r="K1" s="54"/>
      <c r="L1" s="54"/>
      <c r="N1" s="54" t="s">
        <v>323</v>
      </c>
      <c r="O1" s="54"/>
      <c r="P1" s="54"/>
      <c r="Q1" s="54"/>
      <c r="R1" s="54"/>
      <c r="S1" s="54"/>
      <c r="T1" s="54"/>
      <c r="U1" s="54"/>
      <c r="V1" s="54"/>
    </row>
    <row r="2" spans="1:23" ht="14" x14ac:dyDescent="0.3">
      <c r="A2" s="46"/>
      <c r="C2" s="11"/>
      <c r="D2" s="10">
        <v>45385</v>
      </c>
      <c r="E2" s="10">
        <v>45384</v>
      </c>
      <c r="F2" s="10">
        <v>45271</v>
      </c>
      <c r="G2" s="10">
        <v>44854</v>
      </c>
      <c r="H2" s="10" t="s">
        <v>282</v>
      </c>
      <c r="I2" s="10" t="s">
        <v>283</v>
      </c>
      <c r="J2" s="11"/>
      <c r="K2" s="11"/>
      <c r="L2" s="11"/>
      <c r="N2" s="10">
        <v>45385</v>
      </c>
      <c r="O2" s="10">
        <v>45384</v>
      </c>
      <c r="P2" s="10">
        <v>45271</v>
      </c>
      <c r="Q2" s="10">
        <v>44854</v>
      </c>
      <c r="R2" s="10" t="s">
        <v>282</v>
      </c>
      <c r="S2" s="10" t="s">
        <v>283</v>
      </c>
      <c r="T2" s="11"/>
      <c r="U2" s="11"/>
      <c r="V2" s="11"/>
    </row>
    <row r="3" spans="1:23" x14ac:dyDescent="0.35">
      <c r="B3" s="40"/>
      <c r="D3" s="53" t="s">
        <v>288</v>
      </c>
      <c r="E3" s="53"/>
      <c r="F3" s="53"/>
      <c r="G3" s="53"/>
      <c r="H3" s="53"/>
      <c r="I3" s="53"/>
      <c r="J3" s="11" t="s">
        <v>287</v>
      </c>
      <c r="K3" s="29" t="s">
        <v>286</v>
      </c>
      <c r="L3" s="29" t="s">
        <v>27</v>
      </c>
      <c r="N3" s="53" t="s">
        <v>288</v>
      </c>
      <c r="O3" s="53"/>
      <c r="P3" s="53"/>
      <c r="Q3" s="53"/>
      <c r="R3" s="53"/>
      <c r="S3" s="53"/>
      <c r="T3" s="11" t="s">
        <v>287</v>
      </c>
      <c r="U3" s="29" t="s">
        <v>286</v>
      </c>
      <c r="V3" s="29" t="s">
        <v>27</v>
      </c>
      <c r="W3" s="40"/>
    </row>
    <row r="4" spans="1:23" ht="15" x14ac:dyDescent="0.3">
      <c r="A4" s="12" t="s">
        <v>25</v>
      </c>
      <c r="B4" s="27" t="s">
        <v>310</v>
      </c>
      <c r="D4" s="3">
        <v>4.675E-2</v>
      </c>
      <c r="E4" s="3">
        <v>0.317</v>
      </c>
      <c r="F4" s="3">
        <v>4.5009999999999998E-3</v>
      </c>
      <c r="G4" s="11">
        <v>4.7609999999999996E-3</v>
      </c>
      <c r="H4" s="3">
        <v>2.069E-2</v>
      </c>
      <c r="I4" s="3">
        <v>1.257E-2</v>
      </c>
      <c r="J4" s="13">
        <f>AVERAGE(D4:I4)*1000</f>
        <v>67.712000000000003</v>
      </c>
      <c r="K4" s="43">
        <f>_xlfn.STDEV.P(D4:I4)*1000</f>
        <v>112.39371272302854</v>
      </c>
      <c r="L4" s="29">
        <f>COUNT(D4:I4)</f>
        <v>6</v>
      </c>
      <c r="N4" s="3">
        <f t="shared" ref="N4:S9" si="0">D4/D$19</f>
        <v>1.390137573111459E-2</v>
      </c>
      <c r="O4" s="3">
        <f t="shared" si="0"/>
        <v>2.2322341006632853E-2</v>
      </c>
      <c r="P4" s="3">
        <f t="shared" si="0"/>
        <v>3.6452343728965671E-2</v>
      </c>
      <c r="Q4" s="3">
        <f t="shared" si="0"/>
        <v>4.2168389851302931E-2</v>
      </c>
      <c r="R4" s="3">
        <f t="shared" si="0"/>
        <v>2.069E-2</v>
      </c>
      <c r="S4" s="3">
        <f t="shared" si="0"/>
        <v>1.6397785327069026E-2</v>
      </c>
      <c r="T4" s="13">
        <f t="shared" ref="T4:T17" si="1">AVERAGE(N4:S4)*1000</f>
        <v>25.322039274180845</v>
      </c>
      <c r="U4" s="43">
        <f t="shared" ref="U4:U17" si="2">_xlfn.STDEV.P(N4:S4)*1000</f>
        <v>10.393997040229939</v>
      </c>
      <c r="V4" s="29">
        <f t="shared" ref="V4:V17" si="3">COUNT(N4:S4)</f>
        <v>6</v>
      </c>
      <c r="W4" s="27" t="s">
        <v>310</v>
      </c>
    </row>
    <row r="5" spans="1:23" ht="15" x14ac:dyDescent="0.3">
      <c r="A5" s="12" t="s">
        <v>346</v>
      </c>
      <c r="B5" s="27" t="s">
        <v>294</v>
      </c>
      <c r="D5" s="3">
        <v>2.0089999999999999E-3</v>
      </c>
      <c r="E5" s="3">
        <v>3.0920000000000001E-3</v>
      </c>
      <c r="F5" s="3">
        <v>4.4559999999999999E-4</v>
      </c>
      <c r="G5" s="11">
        <v>3.3149999999999999E-5</v>
      </c>
      <c r="H5" s="3">
        <v>9.9870000000000004E-5</v>
      </c>
      <c r="I5" s="3">
        <v>4.9820000000000001E-5</v>
      </c>
      <c r="J5" s="13">
        <f t="shared" ref="J5:J17" si="4">AVERAGE(D5:I5)*1000</f>
        <v>0.95490666666666657</v>
      </c>
      <c r="K5" s="43">
        <f t="shared" ref="K5:K17" si="5">_xlfn.STDEV.P(D5:I5)*1000</f>
        <v>1.1788114692020191</v>
      </c>
      <c r="L5" s="29">
        <f t="shared" ref="L5:L17" si="6">COUNT(D5:I5)</f>
        <v>6</v>
      </c>
      <c r="N5" s="3">
        <f t="shared" si="0"/>
        <v>5.9738746189966219E-4</v>
      </c>
      <c r="O5" s="3">
        <f t="shared" si="0"/>
        <v>2.1773084666406556E-4</v>
      </c>
      <c r="P5" s="3">
        <f t="shared" si="0"/>
        <v>3.6087901278887146E-3</v>
      </c>
      <c r="Q5" s="3">
        <f t="shared" si="0"/>
        <v>2.9361103204593409E-4</v>
      </c>
      <c r="R5" s="3">
        <f t="shared" si="0"/>
        <v>9.9870000000000004E-5</v>
      </c>
      <c r="S5" s="3">
        <f t="shared" si="0"/>
        <v>6.499106324539212E-5</v>
      </c>
      <c r="T5" s="13">
        <f t="shared" si="1"/>
        <v>0.81373008862396146</v>
      </c>
      <c r="U5" s="43">
        <f t="shared" si="2"/>
        <v>1.2619502128927338</v>
      </c>
      <c r="V5" s="29">
        <f t="shared" si="3"/>
        <v>6</v>
      </c>
      <c r="W5" s="27" t="s">
        <v>294</v>
      </c>
    </row>
    <row r="6" spans="1:23" ht="15" x14ac:dyDescent="0.3">
      <c r="A6" s="12" t="s">
        <v>6</v>
      </c>
      <c r="B6" s="27" t="s">
        <v>311</v>
      </c>
      <c r="D6" s="3">
        <v>0.25719999999999998</v>
      </c>
      <c r="E6" s="3">
        <v>1.1579999999999999</v>
      </c>
      <c r="F6" s="3">
        <v>1.0580000000000001E-2</v>
      </c>
      <c r="G6" s="11">
        <v>9.1310000000000002E-3</v>
      </c>
      <c r="H6" s="3">
        <v>8.2269999999999996E-2</v>
      </c>
      <c r="I6" s="3">
        <v>6.4630000000000007E-2</v>
      </c>
      <c r="J6" s="13">
        <f t="shared" si="4"/>
        <v>263.63516666666669</v>
      </c>
      <c r="K6" s="43">
        <f t="shared" si="5"/>
        <v>408.50041508359845</v>
      </c>
      <c r="L6" s="29">
        <f t="shared" si="6"/>
        <v>6</v>
      </c>
      <c r="N6" s="3">
        <f t="shared" si="0"/>
        <v>7.6479868193426143E-2</v>
      </c>
      <c r="O6" s="3">
        <f t="shared" si="0"/>
        <v>8.1543441279750287E-2</v>
      </c>
      <c r="P6" s="3">
        <f t="shared" si="0"/>
        <v>8.5684469374018413E-2</v>
      </c>
      <c r="Q6" s="3">
        <f t="shared" si="0"/>
        <v>8.0873675222064081E-2</v>
      </c>
      <c r="R6" s="3">
        <f t="shared" si="0"/>
        <v>8.2269999999999996E-2</v>
      </c>
      <c r="S6" s="3">
        <f t="shared" si="0"/>
        <v>8.431096783520059E-2</v>
      </c>
      <c r="T6" s="13">
        <f t="shared" si="1"/>
        <v>81.860403650743251</v>
      </c>
      <c r="U6" s="43">
        <f t="shared" si="2"/>
        <v>2.9103485642168154</v>
      </c>
      <c r="V6" s="29">
        <f t="shared" si="3"/>
        <v>6</v>
      </c>
      <c r="W6" s="27" t="s">
        <v>311</v>
      </c>
    </row>
    <row r="7" spans="1:23" ht="15" x14ac:dyDescent="0.3">
      <c r="A7" s="12" t="s">
        <v>7</v>
      </c>
      <c r="B7" s="27" t="s">
        <v>302</v>
      </c>
      <c r="D7" s="3">
        <v>1.125E-2</v>
      </c>
      <c r="E7" s="3">
        <v>8.8330000000000006E-3</v>
      </c>
      <c r="F7" s="3">
        <v>2.652E-4</v>
      </c>
      <c r="G7" s="11">
        <v>3.1010000000000003E-5</v>
      </c>
      <c r="H7" s="3">
        <v>2.8499999999999999E-4</v>
      </c>
      <c r="I7" s="3">
        <v>3.8719999999999998E-4</v>
      </c>
      <c r="J7" s="13">
        <f t="shared" si="4"/>
        <v>3.5085683333333337</v>
      </c>
      <c r="K7" s="43">
        <f t="shared" si="5"/>
        <v>4.6730882009310033</v>
      </c>
      <c r="L7" s="29">
        <f t="shared" si="6"/>
        <v>6</v>
      </c>
      <c r="N7" s="3">
        <f t="shared" si="0"/>
        <v>3.3452508443858634E-3</v>
      </c>
      <c r="O7" s="3">
        <f t="shared" si="0"/>
        <v>6.2199759656652361E-4</v>
      </c>
      <c r="P7" s="3">
        <f t="shared" si="0"/>
        <v>2.1477808391294592E-3</v>
      </c>
      <c r="Q7" s="3">
        <f t="shared" si="0"/>
        <v>2.7465695637238062E-4</v>
      </c>
      <c r="R7" s="3">
        <f t="shared" si="0"/>
        <v>2.8499999999999999E-4</v>
      </c>
      <c r="S7" s="3">
        <f t="shared" si="0"/>
        <v>5.0510918684495846E-4</v>
      </c>
      <c r="T7" s="13">
        <f t="shared" si="1"/>
        <v>1.1966325705498642</v>
      </c>
      <c r="U7" s="43">
        <f t="shared" si="2"/>
        <v>1.155477277711449</v>
      </c>
      <c r="V7" s="29">
        <f t="shared" si="3"/>
        <v>6</v>
      </c>
      <c r="W7" s="27" t="s">
        <v>302</v>
      </c>
    </row>
    <row r="8" spans="1:23" ht="15" x14ac:dyDescent="0.3">
      <c r="A8" s="12" t="s">
        <v>8</v>
      </c>
      <c r="B8" s="27" t="s">
        <v>312</v>
      </c>
      <c r="D8" s="3">
        <v>0.30299999999999999</v>
      </c>
      <c r="E8" s="3">
        <v>1.0880000000000001</v>
      </c>
      <c r="F8" s="3">
        <v>7.2040000000000003E-3</v>
      </c>
      <c r="G8" s="11">
        <v>6.4850000000000003E-3</v>
      </c>
      <c r="H8" s="3">
        <v>7.7520000000000006E-2</v>
      </c>
      <c r="I8" s="3">
        <v>6.1150000000000003E-2</v>
      </c>
      <c r="J8" s="13">
        <f t="shared" si="4"/>
        <v>257.22650000000004</v>
      </c>
      <c r="K8" s="43">
        <f t="shared" si="5"/>
        <v>384.79492198821526</v>
      </c>
      <c r="L8" s="29">
        <f t="shared" si="6"/>
        <v>6</v>
      </c>
      <c r="N8" s="3">
        <f t="shared" si="0"/>
        <v>9.0098756075459266E-2</v>
      </c>
      <c r="O8" s="3">
        <f t="shared" si="0"/>
        <v>7.6614217713616858E-2</v>
      </c>
      <c r="P8" s="3">
        <f t="shared" si="0"/>
        <v>5.8343186897015939E-2</v>
      </c>
      <c r="Q8" s="3">
        <f t="shared" si="0"/>
        <v>5.7437934926632968E-2</v>
      </c>
      <c r="R8" s="3">
        <f t="shared" si="0"/>
        <v>7.7520000000000006E-2</v>
      </c>
      <c r="S8" s="3">
        <f t="shared" si="0"/>
        <v>7.9771246837730403E-2</v>
      </c>
      <c r="T8" s="13">
        <f t="shared" si="1"/>
        <v>73.2975570750759</v>
      </c>
      <c r="U8" s="43">
        <f t="shared" si="2"/>
        <v>11.748609925950854</v>
      </c>
      <c r="V8" s="29">
        <f t="shared" si="3"/>
        <v>6</v>
      </c>
      <c r="W8" s="27" t="s">
        <v>312</v>
      </c>
    </row>
    <row r="9" spans="1:23" ht="15" x14ac:dyDescent="0.3">
      <c r="A9" s="12" t="s">
        <v>9</v>
      </c>
      <c r="B9" s="27" t="s">
        <v>304</v>
      </c>
      <c r="D9" s="3">
        <v>1.124E-2</v>
      </c>
      <c r="E9" s="3">
        <v>5.8970000000000003E-3</v>
      </c>
      <c r="F9" s="3">
        <v>2.5569999999999998E-3</v>
      </c>
      <c r="G9" s="11">
        <v>6.5400000000000004E-5</v>
      </c>
      <c r="H9" s="3">
        <v>1.192E-4</v>
      </c>
      <c r="I9" s="3">
        <v>2.9559999999999998E-4</v>
      </c>
      <c r="J9" s="13">
        <f t="shared" si="4"/>
        <v>3.3623666666666665</v>
      </c>
      <c r="K9" s="43">
        <f t="shared" si="5"/>
        <v>4.080916268710034</v>
      </c>
      <c r="L9" s="29">
        <f t="shared" si="6"/>
        <v>6</v>
      </c>
      <c r="N9" s="3">
        <f t="shared" si="0"/>
        <v>3.3422772880797431E-3</v>
      </c>
      <c r="O9" s="3">
        <f t="shared" si="0"/>
        <v>4.1525187670698403E-4</v>
      </c>
      <c r="P9" s="3">
        <f t="shared" si="0"/>
        <v>2.0708429885573254E-2</v>
      </c>
      <c r="Q9" s="3">
        <f t="shared" si="0"/>
        <v>5.7925072385532704E-4</v>
      </c>
      <c r="R9" s="3">
        <f t="shared" si="0"/>
        <v>1.192E-4</v>
      </c>
      <c r="S9" s="3">
        <f t="shared" si="0"/>
        <v>3.8561538127936389E-4</v>
      </c>
      <c r="T9" s="13">
        <f t="shared" si="1"/>
        <v>4.2583375259157785</v>
      </c>
      <c r="U9" s="43">
        <f t="shared" si="2"/>
        <v>7.437294851768538</v>
      </c>
      <c r="V9" s="29">
        <f t="shared" si="3"/>
        <v>6</v>
      </c>
      <c r="W9" s="27" t="s">
        <v>304</v>
      </c>
    </row>
    <row r="10" spans="1:23" ht="15" x14ac:dyDescent="0.3">
      <c r="A10" s="12" t="s">
        <v>10</v>
      </c>
      <c r="B10" s="40" t="s">
        <v>313</v>
      </c>
      <c r="D10" s="3">
        <v>0.41599999999999998</v>
      </c>
      <c r="E10" s="3">
        <v>0.64890000000000003</v>
      </c>
      <c r="F10" s="3">
        <v>3.015E-2</v>
      </c>
      <c r="G10" s="11">
        <v>1.47E-2</v>
      </c>
      <c r="H10" s="11" t="s">
        <v>23</v>
      </c>
      <c r="I10" s="11" t="s">
        <v>23</v>
      </c>
      <c r="J10" s="13">
        <f t="shared" si="4"/>
        <v>277.43749999999994</v>
      </c>
      <c r="K10" s="43">
        <f t="shared" si="5"/>
        <v>268.03267378950284</v>
      </c>
      <c r="L10" s="29">
        <f t="shared" si="6"/>
        <v>4</v>
      </c>
      <c r="N10" s="3">
        <f t="shared" ref="N10:Q12" si="7">D10/D$19</f>
        <v>0.12369994233462393</v>
      </c>
      <c r="O10" s="3">
        <f t="shared" si="7"/>
        <v>4.5693902458056969E-2</v>
      </c>
      <c r="P10" s="3">
        <f t="shared" si="7"/>
        <v>0.24417644155261387</v>
      </c>
      <c r="Q10" s="3">
        <f t="shared" si="7"/>
        <v>0.13019855719683956</v>
      </c>
      <c r="R10" s="3"/>
      <c r="S10" s="3"/>
      <c r="T10" s="13">
        <f t="shared" si="1"/>
        <v>135.9422108855336</v>
      </c>
      <c r="U10" s="43">
        <f t="shared" si="2"/>
        <v>70.785359642873729</v>
      </c>
      <c r="V10" s="29">
        <f t="shared" si="3"/>
        <v>4</v>
      </c>
      <c r="W10" s="40" t="s">
        <v>313</v>
      </c>
    </row>
    <row r="11" spans="1:23" ht="15" x14ac:dyDescent="0.3">
      <c r="A11" s="12" t="s">
        <v>11</v>
      </c>
      <c r="B11" s="40" t="s">
        <v>314</v>
      </c>
      <c r="D11" s="3">
        <v>0.14879999999999999</v>
      </c>
      <c r="E11" s="3">
        <v>0.81499999999999995</v>
      </c>
      <c r="F11" s="3">
        <v>5.078E-3</v>
      </c>
      <c r="G11" s="11">
        <v>3.3630000000000001E-3</v>
      </c>
      <c r="H11" s="11" t="s">
        <v>23</v>
      </c>
      <c r="I11" s="11" t="s">
        <v>23</v>
      </c>
      <c r="J11" s="13">
        <f t="shared" si="4"/>
        <v>243.06025</v>
      </c>
      <c r="K11" s="43">
        <f t="shared" si="5"/>
        <v>335.44388328480142</v>
      </c>
      <c r="L11" s="29">
        <f t="shared" si="6"/>
        <v>4</v>
      </c>
      <c r="N11" s="3">
        <f t="shared" si="7"/>
        <v>4.4246517835077021E-2</v>
      </c>
      <c r="O11" s="3">
        <f t="shared" si="7"/>
        <v>5.7390245805696447E-2</v>
      </c>
      <c r="P11" s="3">
        <f t="shared" si="7"/>
        <v>4.1125305811083694E-2</v>
      </c>
      <c r="Q11" s="3">
        <f t="shared" si="7"/>
        <v>2.9786241350542277E-2</v>
      </c>
      <c r="R11" s="3"/>
      <c r="S11" s="3"/>
      <c r="T11" s="13">
        <f t="shared" si="1"/>
        <v>43.13707770059986</v>
      </c>
      <c r="U11" s="43">
        <f t="shared" si="2"/>
        <v>9.8320358500363234</v>
      </c>
      <c r="V11" s="29">
        <f t="shared" si="3"/>
        <v>4</v>
      </c>
      <c r="W11" s="40" t="s">
        <v>314</v>
      </c>
    </row>
    <row r="12" spans="1:23" ht="15" x14ac:dyDescent="0.3">
      <c r="A12" s="12" t="s">
        <v>12</v>
      </c>
      <c r="B12" s="40" t="s">
        <v>315</v>
      </c>
      <c r="D12" s="3">
        <v>0.1221</v>
      </c>
      <c r="E12" s="3">
        <v>0.52829999999999999</v>
      </c>
      <c r="F12" s="3">
        <v>5.2719999999999998E-3</v>
      </c>
      <c r="G12" s="11">
        <v>2.2030000000000001E-3</v>
      </c>
      <c r="H12" s="11" t="s">
        <v>23</v>
      </c>
      <c r="I12" s="11" t="s">
        <v>23</v>
      </c>
      <c r="J12" s="13">
        <f t="shared" si="4"/>
        <v>164.46875</v>
      </c>
      <c r="K12" s="43">
        <f t="shared" si="5"/>
        <v>215.5470182389158</v>
      </c>
      <c r="L12" s="29">
        <f t="shared" si="6"/>
        <v>4</v>
      </c>
      <c r="N12" s="3">
        <f t="shared" si="7"/>
        <v>3.6307122497734573E-2</v>
      </c>
      <c r="O12" s="3">
        <f t="shared" si="7"/>
        <v>3.7201554428404213E-2</v>
      </c>
      <c r="P12" s="3">
        <f t="shared" si="7"/>
        <v>4.2696457706977789E-2</v>
      </c>
      <c r="Q12" s="3">
        <f t="shared" si="7"/>
        <v>1.9512069490111399E-2</v>
      </c>
      <c r="R12" s="3"/>
      <c r="S12" s="3"/>
      <c r="T12" s="13">
        <f t="shared" si="1"/>
        <v>33.92930103080699</v>
      </c>
      <c r="U12" s="43">
        <f t="shared" si="2"/>
        <v>8.675846914123472</v>
      </c>
      <c r="V12" s="29">
        <f t="shared" si="3"/>
        <v>4</v>
      </c>
      <c r="W12" s="40" t="s">
        <v>315</v>
      </c>
    </row>
    <row r="13" spans="1:23" ht="15" x14ac:dyDescent="0.3">
      <c r="A13" s="12" t="s">
        <v>26</v>
      </c>
      <c r="B13" s="40" t="s">
        <v>316</v>
      </c>
      <c r="D13" s="3">
        <v>6.5040000000000001E-2</v>
      </c>
      <c r="E13" s="3">
        <v>0.31869999999999998</v>
      </c>
      <c r="F13" s="3">
        <v>4.9240000000000004E-3</v>
      </c>
      <c r="G13" s="11" t="s">
        <v>23</v>
      </c>
      <c r="H13" s="11" t="s">
        <v>23</v>
      </c>
      <c r="I13" s="11" t="s">
        <v>23</v>
      </c>
      <c r="J13" s="13">
        <f t="shared" si="4"/>
        <v>129.55466666666666</v>
      </c>
      <c r="K13" s="43">
        <f t="shared" si="5"/>
        <v>135.97904545758348</v>
      </c>
      <c r="L13" s="29">
        <f t="shared" si="6"/>
        <v>3</v>
      </c>
      <c r="N13" s="3">
        <f t="shared" ref="N13:P16" si="8">D13/D$19</f>
        <v>1.9340010215009473E-2</v>
      </c>
      <c r="O13" s="3">
        <f t="shared" si="8"/>
        <v>2.2442050721810377E-2</v>
      </c>
      <c r="P13" s="3">
        <f t="shared" si="8"/>
        <v>3.987810275970384E-2</v>
      </c>
      <c r="Q13" s="3"/>
      <c r="R13" s="3"/>
      <c r="S13" s="3"/>
      <c r="T13" s="13">
        <f t="shared" si="1"/>
        <v>27.220054565507898</v>
      </c>
      <c r="U13" s="43">
        <f t="shared" si="2"/>
        <v>9.0397382665428481</v>
      </c>
      <c r="V13" s="29">
        <f t="shared" si="3"/>
        <v>3</v>
      </c>
      <c r="W13" s="40" t="s">
        <v>316</v>
      </c>
    </row>
    <row r="14" spans="1:23" ht="15" x14ac:dyDescent="0.3">
      <c r="A14" s="12" t="s">
        <v>13</v>
      </c>
      <c r="B14" s="27" t="s">
        <v>317</v>
      </c>
      <c r="D14" s="3">
        <v>0.108</v>
      </c>
      <c r="E14" s="3">
        <v>0.67259999999999998</v>
      </c>
      <c r="F14" s="3">
        <v>7.8139999999999998E-3</v>
      </c>
      <c r="G14" s="11">
        <v>4.5240000000000002E-3</v>
      </c>
      <c r="H14" s="11" t="s">
        <v>23</v>
      </c>
      <c r="I14" s="11" t="s">
        <v>23</v>
      </c>
      <c r="J14" s="13">
        <f t="shared" si="4"/>
        <v>198.23449999999997</v>
      </c>
      <c r="K14" s="43">
        <f t="shared" si="5"/>
        <v>277.01471856699237</v>
      </c>
      <c r="L14" s="29">
        <f t="shared" si="6"/>
        <v>4</v>
      </c>
      <c r="N14" s="3">
        <f t="shared" si="8"/>
        <v>3.2114408106104289E-2</v>
      </c>
      <c r="O14" s="3">
        <f t="shared" si="8"/>
        <v>4.7362796722590708E-2</v>
      </c>
      <c r="P14" s="3">
        <f t="shared" si="8"/>
        <v>6.3283406775858198E-2</v>
      </c>
      <c r="Q14" s="3">
        <f>G14/G$19</f>
        <v>4.0069270255680425E-2</v>
      </c>
      <c r="R14" s="3"/>
      <c r="S14" s="3"/>
      <c r="T14" s="13">
        <f t="shared" si="1"/>
        <v>45.707470465058407</v>
      </c>
      <c r="U14" s="43">
        <f t="shared" si="2"/>
        <v>11.491456479876785</v>
      </c>
      <c r="V14" s="29">
        <f t="shared" si="3"/>
        <v>4</v>
      </c>
      <c r="W14" s="27" t="s">
        <v>317</v>
      </c>
    </row>
    <row r="15" spans="1:23" ht="15" x14ac:dyDescent="0.3">
      <c r="A15" s="12" t="s">
        <v>347</v>
      </c>
      <c r="B15" s="40" t="s">
        <v>318</v>
      </c>
      <c r="D15" s="3">
        <v>0.30959999999999999</v>
      </c>
      <c r="E15" s="3">
        <v>0.89710000000000001</v>
      </c>
      <c r="F15" s="3">
        <v>3.2539999999999999E-2</v>
      </c>
      <c r="G15" s="11">
        <v>1.4540000000000001E-2</v>
      </c>
      <c r="H15" s="11" t="s">
        <v>23</v>
      </c>
      <c r="I15" s="11" t="s">
        <v>23</v>
      </c>
      <c r="J15" s="13">
        <f t="shared" si="4"/>
        <v>313.44500000000005</v>
      </c>
      <c r="K15" s="43">
        <f t="shared" si="5"/>
        <v>356.69306171412973</v>
      </c>
      <c r="L15" s="29">
        <f t="shared" si="6"/>
        <v>4</v>
      </c>
      <c r="N15" s="3">
        <f t="shared" si="8"/>
        <v>9.2061303237498962E-2</v>
      </c>
      <c r="O15" s="3">
        <f t="shared" si="8"/>
        <v>6.3171520873975803E-2</v>
      </c>
      <c r="P15" s="3">
        <f t="shared" si="8"/>
        <v>0.26353238501234016</v>
      </c>
      <c r="Q15" s="3">
        <f>G15/G$19</f>
        <v>0.1287814300436767</v>
      </c>
      <c r="R15" s="3"/>
      <c r="S15" s="3"/>
      <c r="T15" s="13">
        <f t="shared" si="1"/>
        <v>136.88665979187292</v>
      </c>
      <c r="U15" s="43">
        <f t="shared" si="2"/>
        <v>76.726900044574904</v>
      </c>
      <c r="V15" s="29">
        <f t="shared" si="3"/>
        <v>4</v>
      </c>
      <c r="W15" s="40" t="s">
        <v>318</v>
      </c>
    </row>
    <row r="16" spans="1:23" ht="15" x14ac:dyDescent="0.3">
      <c r="A16" s="12" t="s">
        <v>348</v>
      </c>
      <c r="B16" s="40" t="s">
        <v>319</v>
      </c>
      <c r="D16" s="3">
        <v>0.26729999999999998</v>
      </c>
      <c r="E16" s="3">
        <v>0.73770000000000002</v>
      </c>
      <c r="F16" s="3">
        <v>2.487E-2</v>
      </c>
      <c r="G16" s="11">
        <v>1.4420000000000001E-2</v>
      </c>
      <c r="H16" s="11" t="s">
        <v>23</v>
      </c>
      <c r="I16" s="11" t="s">
        <v>23</v>
      </c>
      <c r="J16" s="13">
        <f t="shared" si="4"/>
        <v>261.07249999999999</v>
      </c>
      <c r="K16" s="43">
        <f t="shared" si="5"/>
        <v>293.19005451882242</v>
      </c>
      <c r="L16" s="29">
        <f t="shared" si="6"/>
        <v>4</v>
      </c>
      <c r="N16" s="3">
        <f t="shared" si="8"/>
        <v>7.948316006260811E-2</v>
      </c>
      <c r="O16" s="3">
        <f t="shared" si="8"/>
        <v>5.1946974639094812E-2</v>
      </c>
      <c r="P16" s="3">
        <f t="shared" si="8"/>
        <v>0.20141519407673322</v>
      </c>
      <c r="Q16" s="3">
        <f>G16/G$19</f>
        <v>0.12771858467880454</v>
      </c>
      <c r="R16" s="3"/>
      <c r="S16" s="3"/>
      <c r="T16" s="13">
        <f t="shared" si="1"/>
        <v>115.14097836431017</v>
      </c>
      <c r="U16" s="43">
        <f t="shared" si="2"/>
        <v>56.715074253358445</v>
      </c>
      <c r="V16" s="29">
        <f t="shared" si="3"/>
        <v>4</v>
      </c>
      <c r="W16" s="40" t="s">
        <v>319</v>
      </c>
    </row>
    <row r="17" spans="1:23" ht="15" x14ac:dyDescent="0.3">
      <c r="A17" s="12" t="s">
        <v>349</v>
      </c>
      <c r="B17" s="40" t="s">
        <v>321</v>
      </c>
      <c r="D17" s="3">
        <v>0.43930000000000002</v>
      </c>
      <c r="E17" s="3">
        <v>0.55269999999999997</v>
      </c>
      <c r="F17" s="3" t="s">
        <v>23</v>
      </c>
      <c r="G17" s="11">
        <v>1.6590000000000001E-2</v>
      </c>
      <c r="H17" s="11" t="s">
        <v>23</v>
      </c>
      <c r="I17" s="11" t="s">
        <v>23</v>
      </c>
      <c r="J17" s="13">
        <f t="shared" si="4"/>
        <v>336.19666666666672</v>
      </c>
      <c r="K17" s="43">
        <f t="shared" si="5"/>
        <v>230.68912130590135</v>
      </c>
      <c r="L17" s="29">
        <f t="shared" si="6"/>
        <v>3</v>
      </c>
      <c r="N17" s="3">
        <f>D17/D$19</f>
        <v>0.13062832852788533</v>
      </c>
      <c r="O17" s="3">
        <f>E17/E$19</f>
        <v>3.8919740928599296E-2</v>
      </c>
      <c r="P17" s="3"/>
      <c r="Q17" s="3">
        <f>G17/G$19</f>
        <v>0.1469383716935761</v>
      </c>
      <c r="R17" s="3"/>
      <c r="S17" s="3"/>
      <c r="T17" s="13">
        <f t="shared" si="1"/>
        <v>105.49548038335358</v>
      </c>
      <c r="U17" s="43">
        <f t="shared" si="2"/>
        <v>47.544724137575038</v>
      </c>
      <c r="V17" s="29">
        <f t="shared" si="3"/>
        <v>3</v>
      </c>
      <c r="W17" s="40" t="s">
        <v>321</v>
      </c>
    </row>
    <row r="18" spans="1:23" x14ac:dyDescent="0.3">
      <c r="A18" s="12"/>
      <c r="B18" s="32" t="s">
        <v>351</v>
      </c>
      <c r="D18" s="3">
        <f>AVERAGE(D4,D6,D8)</f>
        <v>0.20231666666666667</v>
      </c>
      <c r="E18" s="3">
        <f t="shared" ref="E18:I18" si="9">AVERAGE(E4,E6,E8)</f>
        <v>0.85433333333333328</v>
      </c>
      <c r="F18" s="3">
        <f>AVERAGE(F4,F6,F8)</f>
        <v>7.4283333333333328E-3</v>
      </c>
      <c r="G18" s="3">
        <f t="shared" si="9"/>
        <v>6.7923333333333334E-3</v>
      </c>
      <c r="H18" s="3">
        <f t="shared" si="9"/>
        <v>6.0159999999999998E-2</v>
      </c>
      <c r="I18" s="3">
        <f t="shared" si="9"/>
        <v>4.6116666666666667E-2</v>
      </c>
      <c r="J18" s="13"/>
      <c r="K18" s="43"/>
      <c r="N18" s="3"/>
      <c r="O18" s="3"/>
      <c r="W18" s="40"/>
    </row>
    <row r="19" spans="1:23" x14ac:dyDescent="0.35">
      <c r="B19" s="29" t="s">
        <v>350</v>
      </c>
      <c r="D19" s="3">
        <f>D18/$H18</f>
        <v>3.3629765070921986</v>
      </c>
      <c r="E19" s="3">
        <f t="shared" ref="E19:I19" si="10">E18/$H18</f>
        <v>14.2010195035461</v>
      </c>
      <c r="F19" s="3">
        <f t="shared" si="10"/>
        <v>0.1234762854609929</v>
      </c>
      <c r="G19" s="3">
        <f t="shared" si="10"/>
        <v>0.11290447695035462</v>
      </c>
      <c r="H19" s="3">
        <f t="shared" si="10"/>
        <v>1</v>
      </c>
      <c r="I19" s="3">
        <f t="shared" si="10"/>
        <v>0.76656693262411346</v>
      </c>
      <c r="J19" s="15"/>
      <c r="K19" s="37"/>
      <c r="W19" s="41"/>
    </row>
    <row r="20" spans="1:23" x14ac:dyDescent="0.35">
      <c r="B20" s="40"/>
      <c r="D20" s="3"/>
      <c r="E20" s="3"/>
      <c r="F20" s="3"/>
      <c r="G20" s="3"/>
      <c r="H20" s="3"/>
      <c r="I20" s="3"/>
      <c r="J20" s="15"/>
      <c r="K20" s="37"/>
      <c r="W20" s="40"/>
    </row>
    <row r="21" spans="1:23" x14ac:dyDescent="0.35">
      <c r="B21" s="40"/>
      <c r="D21" s="55" t="s">
        <v>325</v>
      </c>
      <c r="E21" s="55"/>
      <c r="F21" s="55"/>
      <c r="G21" s="55"/>
      <c r="H21" s="55"/>
      <c r="I21" s="55"/>
      <c r="J21" s="55"/>
      <c r="K21" s="55"/>
      <c r="L21" s="55"/>
      <c r="N21" s="55" t="s">
        <v>324</v>
      </c>
      <c r="O21" s="55"/>
      <c r="P21" s="55"/>
      <c r="Q21" s="55"/>
      <c r="R21" s="55"/>
      <c r="S21" s="55"/>
      <c r="T21" s="55"/>
      <c r="U21" s="55"/>
      <c r="V21" s="55"/>
      <c r="W21" s="40"/>
    </row>
    <row r="22" spans="1:23" x14ac:dyDescent="0.35">
      <c r="D22" s="10">
        <v>45385</v>
      </c>
      <c r="E22" s="10">
        <v>45384</v>
      </c>
      <c r="F22" s="10">
        <v>45271</v>
      </c>
      <c r="G22" s="10">
        <v>44854</v>
      </c>
      <c r="H22" s="10" t="s">
        <v>282</v>
      </c>
      <c r="I22" s="10" t="s">
        <v>283</v>
      </c>
      <c r="N22" s="10">
        <v>45385</v>
      </c>
      <c r="O22" s="10">
        <v>45384</v>
      </c>
      <c r="P22" s="10">
        <v>45271</v>
      </c>
      <c r="Q22" s="10">
        <v>44854</v>
      </c>
      <c r="R22" s="10" t="s">
        <v>282</v>
      </c>
      <c r="S22" s="10" t="s">
        <v>283</v>
      </c>
    </row>
    <row r="23" spans="1:23" x14ac:dyDescent="0.35">
      <c r="B23" s="27"/>
      <c r="D23" s="53" t="s">
        <v>288</v>
      </c>
      <c r="E23" s="53"/>
      <c r="F23" s="53"/>
      <c r="G23" s="53"/>
      <c r="H23" s="53"/>
      <c r="I23" s="53"/>
      <c r="J23" s="11" t="s">
        <v>287</v>
      </c>
      <c r="K23" s="29" t="s">
        <v>286</v>
      </c>
      <c r="L23" s="29" t="s">
        <v>27</v>
      </c>
      <c r="N23" s="53" t="s">
        <v>288</v>
      </c>
      <c r="O23" s="53"/>
      <c r="P23" s="53"/>
      <c r="Q23" s="53"/>
      <c r="R23" s="53"/>
      <c r="S23" s="53"/>
      <c r="T23" s="11" t="s">
        <v>287</v>
      </c>
      <c r="U23" s="29" t="s">
        <v>286</v>
      </c>
      <c r="V23" s="29" t="s">
        <v>27</v>
      </c>
      <c r="W23" s="27"/>
    </row>
    <row r="24" spans="1:23" ht="15" x14ac:dyDescent="0.3">
      <c r="A24" s="12" t="s">
        <v>25</v>
      </c>
      <c r="B24" s="27" t="s">
        <v>310</v>
      </c>
      <c r="D24" s="3">
        <v>5.9329999999999995E-4</v>
      </c>
      <c r="E24" s="3">
        <v>8.9809999999999998E-4</v>
      </c>
      <c r="F24" s="3">
        <v>3.6220000000000002E-4</v>
      </c>
      <c r="G24" s="11">
        <v>2.3139999999999999E-5</v>
      </c>
      <c r="H24" s="3">
        <v>3.7300000000000001E-4</v>
      </c>
      <c r="I24" s="3">
        <v>1.6339999999999999E-4</v>
      </c>
      <c r="J24" s="15">
        <f>AVERAGE(D24:I24)*1000</f>
        <v>0.40219000000000005</v>
      </c>
      <c r="K24" s="37">
        <f>_xlfn.STDEV.P(D24:I24)*1000</f>
        <v>0.28448801468603208</v>
      </c>
      <c r="L24" s="29">
        <f>COUNT(D24:I24)</f>
        <v>6</v>
      </c>
      <c r="N24" s="3">
        <f t="shared" ref="N24:S24" si="11">D24/D$39</f>
        <v>1.9523396845228793E-4</v>
      </c>
      <c r="O24" s="3">
        <f t="shared" si="11"/>
        <v>1.6832384806973847E-4</v>
      </c>
      <c r="P24" s="3">
        <f t="shared" si="11"/>
        <v>3.8419019331453888E-4</v>
      </c>
      <c r="Q24" s="3">
        <f t="shared" si="11"/>
        <v>1.0606043071568412E-4</v>
      </c>
      <c r="R24" s="3">
        <f t="shared" si="11"/>
        <v>3.7300000000000001E-4</v>
      </c>
      <c r="S24" s="3">
        <f t="shared" si="11"/>
        <v>1.8154598186036699E-4</v>
      </c>
      <c r="T24" s="15">
        <f t="shared" ref="T24:T37" si="12">AVERAGE(N24:S24)*1000</f>
        <v>0.2347257370687694</v>
      </c>
      <c r="U24" s="37">
        <f t="shared" ref="U24:U37" si="13">_xlfn.STDEV.P(N24:S24)*1000</f>
        <v>0.1055233414495539</v>
      </c>
      <c r="V24" s="29">
        <f t="shared" ref="V24:V37" si="14">COUNT(N24:S24)</f>
        <v>6</v>
      </c>
      <c r="W24" s="27" t="s">
        <v>310</v>
      </c>
    </row>
    <row r="25" spans="1:23" ht="15" x14ac:dyDescent="0.3">
      <c r="A25" s="12" t="s">
        <v>346</v>
      </c>
      <c r="B25" s="27" t="s">
        <v>294</v>
      </c>
      <c r="D25" s="3">
        <v>7.6550000000000004E-5</v>
      </c>
      <c r="E25" s="3">
        <v>5.7049999999999998E-5</v>
      </c>
      <c r="F25" s="3" t="s">
        <v>23</v>
      </c>
      <c r="G25" s="11">
        <v>6.2670000000000003E-6</v>
      </c>
      <c r="H25" s="3">
        <v>3.2929999999999998E-5</v>
      </c>
      <c r="I25" s="3">
        <v>2.6970000000000001E-5</v>
      </c>
      <c r="J25" s="19">
        <f t="shared" ref="J25:J37" si="15">AVERAGE(D25:I25)*1000</f>
        <v>3.99534E-2</v>
      </c>
      <c r="K25" s="44">
        <f t="shared" ref="K25:K37" si="16">_xlfn.STDEV.P(D25:I25)*1000</f>
        <v>2.4430616984431646E-2</v>
      </c>
      <c r="L25" s="29">
        <f t="shared" ref="L25:L37" si="17">COUNT(D25:I25)</f>
        <v>5</v>
      </c>
      <c r="N25" s="3">
        <f t="shared" ref="N25:N37" si="18">D25/D$39</f>
        <v>2.5189887552709664E-5</v>
      </c>
      <c r="O25" s="3">
        <f t="shared" ref="O25:O37" si="19">E25/E$39</f>
        <v>1.0692434620174345E-5</v>
      </c>
      <c r="P25" s="3"/>
      <c r="Q25" s="3">
        <f t="shared" ref="Q25:S29" si="20">G25/G$39</f>
        <v>2.8724318033500107E-5</v>
      </c>
      <c r="R25" s="3">
        <f t="shared" si="20"/>
        <v>3.2929999999999998E-5</v>
      </c>
      <c r="S25" s="3">
        <f t="shared" si="20"/>
        <v>2.9965086479645644E-5</v>
      </c>
      <c r="T25" s="19">
        <f t="shared" si="12"/>
        <v>2.5500345337205951E-2</v>
      </c>
      <c r="U25" s="44">
        <f t="shared" si="13"/>
        <v>7.8089472486802614E-3</v>
      </c>
      <c r="V25" s="29">
        <f t="shared" si="14"/>
        <v>5</v>
      </c>
      <c r="W25" s="27" t="s">
        <v>294</v>
      </c>
    </row>
    <row r="26" spans="1:23" ht="15" x14ac:dyDescent="0.3">
      <c r="A26" s="12" t="s">
        <v>6</v>
      </c>
      <c r="B26" s="27" t="s">
        <v>311</v>
      </c>
      <c r="D26" s="3">
        <v>3.2469999999999999E-2</v>
      </c>
      <c r="E26" s="3">
        <v>5.4469999999999998E-2</v>
      </c>
      <c r="F26" s="3">
        <v>1.2659999999999999E-2</v>
      </c>
      <c r="G26" s="11">
        <v>2.3969999999999998E-3</v>
      </c>
      <c r="H26" s="3">
        <v>1.027E-2</v>
      </c>
      <c r="I26" s="3">
        <v>1.1169999999999999E-2</v>
      </c>
      <c r="J26" s="13">
        <f t="shared" si="15"/>
        <v>20.572833333333332</v>
      </c>
      <c r="K26" s="43">
        <f t="shared" si="16"/>
        <v>17.692258103632657</v>
      </c>
      <c r="L26" s="29">
        <f t="shared" si="17"/>
        <v>6</v>
      </c>
      <c r="N26" s="3">
        <f t="shared" si="18"/>
        <v>1.0684724347961892E-2</v>
      </c>
      <c r="O26" s="3">
        <f t="shared" si="19"/>
        <v>1.0208885429638853E-2</v>
      </c>
      <c r="P26" s="3">
        <f t="shared" ref="P26:P36" si="21">F26/F$39</f>
        <v>1.3428624647603703E-2</v>
      </c>
      <c r="Q26" s="3">
        <f t="shared" si="20"/>
        <v>1.098646726125734E-2</v>
      </c>
      <c r="R26" s="3">
        <f t="shared" si="20"/>
        <v>1.027E-2</v>
      </c>
      <c r="S26" s="3">
        <f t="shared" si="20"/>
        <v>1.2410456654714195E-2</v>
      </c>
      <c r="T26" s="13">
        <f t="shared" si="12"/>
        <v>11.331526390195997</v>
      </c>
      <c r="U26" s="43">
        <f t="shared" si="13"/>
        <v>1.1892918974906226</v>
      </c>
      <c r="V26" s="29">
        <f t="shared" si="14"/>
        <v>6</v>
      </c>
      <c r="W26" s="27" t="s">
        <v>311</v>
      </c>
    </row>
    <row r="27" spans="1:23" ht="15" x14ac:dyDescent="0.3">
      <c r="A27" s="12" t="s">
        <v>7</v>
      </c>
      <c r="B27" s="27" t="s">
        <v>302</v>
      </c>
      <c r="D27" s="3">
        <v>3.1559999999999998E-2</v>
      </c>
      <c r="E27" s="3">
        <v>5.7950000000000002E-2</v>
      </c>
      <c r="F27" s="3">
        <v>7.2040000000000003E-3</v>
      </c>
      <c r="G27" s="11">
        <v>2.2000000000000001E-3</v>
      </c>
      <c r="H27" s="3">
        <v>1.0800000000000001E-2</v>
      </c>
      <c r="I27" s="3">
        <v>7.7939999999999997E-3</v>
      </c>
      <c r="J27" s="13">
        <f t="shared" si="15"/>
        <v>19.584666666666667</v>
      </c>
      <c r="K27" s="43">
        <f t="shared" si="16"/>
        <v>19.52351207020795</v>
      </c>
      <c r="L27" s="29">
        <f t="shared" si="17"/>
        <v>6</v>
      </c>
      <c r="N27" s="3">
        <f t="shared" si="18"/>
        <v>1.0385275652038105E-2</v>
      </c>
      <c r="O27" s="3">
        <f t="shared" si="19"/>
        <v>1.0861114570361145E-2</v>
      </c>
      <c r="P27" s="3">
        <f t="shared" si="21"/>
        <v>7.641375352396295E-3</v>
      </c>
      <c r="Q27" s="3">
        <f t="shared" si="20"/>
        <v>1.0083532738742658E-2</v>
      </c>
      <c r="R27" s="3">
        <f t="shared" si="20"/>
        <v>1.0800000000000001E-2</v>
      </c>
      <c r="S27" s="3">
        <f t="shared" si="20"/>
        <v>8.6595433452858039E-3</v>
      </c>
      <c r="T27" s="13">
        <f t="shared" si="12"/>
        <v>9.7384736098040019</v>
      </c>
      <c r="U27" s="43">
        <f t="shared" si="13"/>
        <v>1.1892918974906228</v>
      </c>
      <c r="V27" s="29">
        <f t="shared" si="14"/>
        <v>6</v>
      </c>
      <c r="W27" s="27" t="s">
        <v>302</v>
      </c>
    </row>
    <row r="28" spans="1:23" ht="15" x14ac:dyDescent="0.3">
      <c r="A28" s="12" t="s">
        <v>8</v>
      </c>
      <c r="B28" s="27" t="s">
        <v>312</v>
      </c>
      <c r="D28" s="3">
        <v>6.1460000000000004E-3</v>
      </c>
      <c r="E28" s="3">
        <v>6.6950000000000004E-3</v>
      </c>
      <c r="F28" s="3">
        <v>1.1820000000000001E-3</v>
      </c>
      <c r="G28" s="11">
        <v>3.2360000000000001E-4</v>
      </c>
      <c r="H28" s="3">
        <v>3.0820000000000001E-3</v>
      </c>
      <c r="I28" s="3">
        <v>2.3930000000000002E-3</v>
      </c>
      <c r="J28" s="13">
        <f t="shared" si="15"/>
        <v>3.3036000000000003</v>
      </c>
      <c r="K28" s="43">
        <f t="shared" si="16"/>
        <v>2.3748935835808171</v>
      </c>
      <c r="L28" s="29">
        <f t="shared" si="17"/>
        <v>6</v>
      </c>
      <c r="N28" s="3">
        <f t="shared" si="18"/>
        <v>2.0224304232391065E-3</v>
      </c>
      <c r="O28" s="3">
        <f t="shared" si="19"/>
        <v>1.2547914072229141E-3</v>
      </c>
      <c r="P28" s="3">
        <f t="shared" si="21"/>
        <v>1.2537625855819573E-3</v>
      </c>
      <c r="Q28" s="3">
        <f t="shared" si="20"/>
        <v>1.4831959973896018E-3</v>
      </c>
      <c r="R28" s="3">
        <f t="shared" si="20"/>
        <v>3.0820000000000001E-3</v>
      </c>
      <c r="S28" s="3">
        <f t="shared" si="20"/>
        <v>2.6587486817127191E-3</v>
      </c>
      <c r="T28" s="13">
        <f t="shared" si="12"/>
        <v>1.9591548491910498</v>
      </c>
      <c r="U28" s="43">
        <f t="shared" si="13"/>
        <v>0.70409036991207719</v>
      </c>
      <c r="V28" s="29">
        <f t="shared" si="14"/>
        <v>6</v>
      </c>
      <c r="W28" s="27" t="s">
        <v>312</v>
      </c>
    </row>
    <row r="29" spans="1:23" ht="15" x14ac:dyDescent="0.3">
      <c r="A29" s="12" t="s">
        <v>9</v>
      </c>
      <c r="B29" s="27" t="s">
        <v>304</v>
      </c>
      <c r="D29" s="3">
        <v>4.8510000000000003E-3</v>
      </c>
      <c r="E29" s="3">
        <v>5.6509999999999998E-3</v>
      </c>
      <c r="F29" s="3">
        <v>7.4960000000000001E-4</v>
      </c>
      <c r="G29" s="11">
        <v>3.1730000000000001E-4</v>
      </c>
      <c r="H29" s="3">
        <v>2.2799999999999999E-3</v>
      </c>
      <c r="I29" s="3">
        <v>2.0240000000000002E-3</v>
      </c>
      <c r="J29" s="13">
        <f t="shared" si="15"/>
        <v>2.6454833333333339</v>
      </c>
      <c r="K29" s="43">
        <f t="shared" si="16"/>
        <v>1.9761943666355848</v>
      </c>
      <c r="L29" s="29">
        <f t="shared" si="17"/>
        <v>6</v>
      </c>
      <c r="N29" s="3">
        <f t="shared" si="18"/>
        <v>1.5962918944244884E-3</v>
      </c>
      <c r="O29" s="3">
        <f t="shared" si="19"/>
        <v>1.0591226650062265E-3</v>
      </c>
      <c r="P29" s="3">
        <f t="shared" si="21"/>
        <v>7.9511035038260164E-4</v>
      </c>
      <c r="Q29" s="3">
        <f t="shared" si="20"/>
        <v>1.4543204263650206E-3</v>
      </c>
      <c r="R29" s="3">
        <f t="shared" si="20"/>
        <v>2.2799999999999999E-3</v>
      </c>
      <c r="S29" s="3">
        <f t="shared" si="20"/>
        <v>2.2487703016241304E-3</v>
      </c>
      <c r="T29" s="13">
        <f t="shared" si="12"/>
        <v>1.572269272967078</v>
      </c>
      <c r="U29" s="43">
        <f t="shared" si="13"/>
        <v>0.55382320776150096</v>
      </c>
      <c r="V29" s="29">
        <f t="shared" si="14"/>
        <v>6</v>
      </c>
      <c r="W29" s="27" t="s">
        <v>304</v>
      </c>
    </row>
    <row r="30" spans="1:23" ht="15" x14ac:dyDescent="0.3">
      <c r="A30" s="12" t="s">
        <v>10</v>
      </c>
      <c r="B30" s="40" t="s">
        <v>313</v>
      </c>
      <c r="D30" s="3">
        <v>2.035E-2</v>
      </c>
      <c r="E30" s="3">
        <v>1.183E-2</v>
      </c>
      <c r="F30" s="3">
        <v>3.2230000000000002E-3</v>
      </c>
      <c r="G30" s="11">
        <v>6.4530000000000002E-4</v>
      </c>
      <c r="H30" s="11" t="s">
        <v>23</v>
      </c>
      <c r="I30" s="11" t="s">
        <v>23</v>
      </c>
      <c r="J30" s="13">
        <f t="shared" si="15"/>
        <v>9.0120750000000012</v>
      </c>
      <c r="K30" s="43">
        <f t="shared" si="16"/>
        <v>7.7460563815967012</v>
      </c>
      <c r="L30" s="29">
        <f t="shared" si="17"/>
        <v>4</v>
      </c>
      <c r="N30" s="3">
        <f t="shared" si="18"/>
        <v>6.6964625956582842E-3</v>
      </c>
      <c r="O30" s="3">
        <f t="shared" si="19"/>
        <v>2.2172042341220425E-3</v>
      </c>
      <c r="P30" s="3">
        <f t="shared" si="21"/>
        <v>3.418677507047926E-3</v>
      </c>
      <c r="Q30" s="3">
        <f>G30/G$39</f>
        <v>2.9576834892321075E-3</v>
      </c>
      <c r="R30" s="3"/>
      <c r="S30" s="3"/>
      <c r="T30" s="13">
        <f t="shared" si="12"/>
        <v>3.82250695651509</v>
      </c>
      <c r="U30" s="43">
        <f t="shared" si="13"/>
        <v>1.7137397483359171</v>
      </c>
      <c r="V30" s="29">
        <f t="shared" si="14"/>
        <v>4</v>
      </c>
      <c r="W30" s="40" t="s">
        <v>313</v>
      </c>
    </row>
    <row r="31" spans="1:23" ht="15" x14ac:dyDescent="0.3">
      <c r="A31" s="12" t="s">
        <v>11</v>
      </c>
      <c r="B31" s="40" t="s">
        <v>314</v>
      </c>
      <c r="D31" s="3">
        <v>5.5699999999999999E-4</v>
      </c>
      <c r="E31" s="3">
        <v>8.0210000000000004E-4</v>
      </c>
      <c r="F31" s="3">
        <v>3.6450000000000002E-4</v>
      </c>
      <c r="G31" s="11">
        <v>3.1229999999999997E-5</v>
      </c>
      <c r="H31" s="11" t="s">
        <v>23</v>
      </c>
      <c r="I31" s="11" t="s">
        <v>23</v>
      </c>
      <c r="J31" s="15">
        <f t="shared" si="15"/>
        <v>0.43870749999999997</v>
      </c>
      <c r="K31" s="37">
        <f t="shared" si="16"/>
        <v>0.28177645868445078</v>
      </c>
      <c r="L31" s="29">
        <f t="shared" si="17"/>
        <v>4</v>
      </c>
      <c r="N31" s="3">
        <f t="shared" si="18"/>
        <v>1.8328892706543805E-4</v>
      </c>
      <c r="O31" s="3">
        <f t="shared" si="19"/>
        <v>1.503313200498132E-4</v>
      </c>
      <c r="P31" s="3">
        <f t="shared" si="21"/>
        <v>3.8662983286347159E-4</v>
      </c>
      <c r="Q31" s="3">
        <f>G31/G$39</f>
        <v>1.4314033065042416E-4</v>
      </c>
      <c r="R31" s="3"/>
      <c r="S31" s="3"/>
      <c r="T31" s="15">
        <f t="shared" si="12"/>
        <v>0.21584760265728675</v>
      </c>
      <c r="U31" s="37">
        <f t="shared" si="13"/>
        <v>9.9756413578120123E-2</v>
      </c>
      <c r="V31" s="29">
        <f t="shared" si="14"/>
        <v>4</v>
      </c>
      <c r="W31" s="40" t="s">
        <v>314</v>
      </c>
    </row>
    <row r="32" spans="1:23" ht="15" x14ac:dyDescent="0.3">
      <c r="A32" s="12" t="s">
        <v>12</v>
      </c>
      <c r="B32" s="40" t="s">
        <v>315</v>
      </c>
      <c r="D32" s="3">
        <v>7.0560000000000002E-4</v>
      </c>
      <c r="E32" s="3">
        <v>8.3830000000000005E-4</v>
      </c>
      <c r="F32" s="3">
        <v>3.9229999999999999E-4</v>
      </c>
      <c r="G32" s="11">
        <v>1.7100000000000001E-4</v>
      </c>
      <c r="H32" s="11" t="s">
        <v>23</v>
      </c>
      <c r="I32" s="11" t="s">
        <v>23</v>
      </c>
      <c r="J32" s="15">
        <f t="shared" si="15"/>
        <v>0.52680000000000005</v>
      </c>
      <c r="K32" s="37">
        <f t="shared" si="16"/>
        <v>0.2615748363279618</v>
      </c>
      <c r="L32" s="29">
        <f t="shared" si="17"/>
        <v>4</v>
      </c>
      <c r="N32" s="3">
        <f t="shared" si="18"/>
        <v>2.3218791191628922E-4</v>
      </c>
      <c r="O32" s="3">
        <f t="shared" si="19"/>
        <v>1.5711600249066003E-4</v>
      </c>
      <c r="P32" s="3">
        <f t="shared" si="21"/>
        <v>4.1611765002013692E-4</v>
      </c>
      <c r="Q32" s="3">
        <f>G32/G$39</f>
        <v>7.8376549923863379E-4</v>
      </c>
      <c r="R32" s="3"/>
      <c r="S32" s="3"/>
      <c r="T32" s="15">
        <f t="shared" si="12"/>
        <v>0.39729676591642998</v>
      </c>
      <c r="U32" s="37">
        <f t="shared" si="13"/>
        <v>0.24220860859140583</v>
      </c>
      <c r="V32" s="29">
        <f t="shared" si="14"/>
        <v>4</v>
      </c>
      <c r="W32" s="40" t="s">
        <v>315</v>
      </c>
    </row>
    <row r="33" spans="1:23" ht="15" x14ac:dyDescent="0.3">
      <c r="A33" s="12" t="s">
        <v>26</v>
      </c>
      <c r="B33" s="40" t="s">
        <v>316</v>
      </c>
      <c r="D33" s="3">
        <v>1.8709999999999999E-4</v>
      </c>
      <c r="E33" s="3">
        <v>3.433E-4</v>
      </c>
      <c r="F33" s="3">
        <v>9.2819999999999996E-5</v>
      </c>
      <c r="G33" s="11" t="s">
        <v>23</v>
      </c>
      <c r="H33" s="11" t="s">
        <v>23</v>
      </c>
      <c r="I33" s="11" t="s">
        <v>23</v>
      </c>
      <c r="J33" s="15">
        <f t="shared" si="15"/>
        <v>0.20773999999999998</v>
      </c>
      <c r="K33" s="37">
        <f t="shared" si="16"/>
        <v>0.10329428767684429</v>
      </c>
      <c r="L33" s="29">
        <f t="shared" si="17"/>
        <v>3</v>
      </c>
      <c r="N33" s="3">
        <f t="shared" si="18"/>
        <v>6.1567968139934393E-5</v>
      </c>
      <c r="O33" s="3">
        <f t="shared" si="19"/>
        <v>6.4342029887920292E-5</v>
      </c>
      <c r="P33" s="3">
        <f t="shared" si="21"/>
        <v>9.8455366492146586E-5</v>
      </c>
      <c r="Q33" s="3"/>
      <c r="R33" s="3"/>
      <c r="S33" s="3"/>
      <c r="T33" s="19">
        <f t="shared" si="12"/>
        <v>7.4788454840000421E-2</v>
      </c>
      <c r="U33" s="44">
        <f t="shared" si="13"/>
        <v>1.6773309850439545E-2</v>
      </c>
      <c r="V33" s="29">
        <f t="shared" si="14"/>
        <v>3</v>
      </c>
      <c r="W33" s="40" t="s">
        <v>316</v>
      </c>
    </row>
    <row r="34" spans="1:23" ht="15" x14ac:dyDescent="0.3">
      <c r="A34" s="12" t="s">
        <v>13</v>
      </c>
      <c r="B34" s="27" t="s">
        <v>317</v>
      </c>
      <c r="D34" s="3">
        <v>3.7980000000000002E-3</v>
      </c>
      <c r="E34" s="3">
        <v>1.864E-2</v>
      </c>
      <c r="F34" s="3">
        <v>1.183E-3</v>
      </c>
      <c r="G34" s="11">
        <v>9.2500000000000004E-4</v>
      </c>
      <c r="H34" s="11" t="s">
        <v>23</v>
      </c>
      <c r="I34" s="11" t="s">
        <v>23</v>
      </c>
      <c r="J34" s="13">
        <f t="shared" si="15"/>
        <v>6.1364999999999998</v>
      </c>
      <c r="K34" s="43">
        <f t="shared" si="16"/>
        <v>7.3058707386594248</v>
      </c>
      <c r="L34" s="29">
        <f t="shared" si="17"/>
        <v>4</v>
      </c>
      <c r="N34" s="3">
        <f t="shared" si="18"/>
        <v>1.2497869748555363E-3</v>
      </c>
      <c r="O34" s="3">
        <f t="shared" si="19"/>
        <v>3.4935491905354918E-3</v>
      </c>
      <c r="P34" s="3">
        <f t="shared" si="21"/>
        <v>1.2548232984293194E-3</v>
      </c>
      <c r="Q34" s="3">
        <f>G34/G$39</f>
        <v>4.2396671742440722E-3</v>
      </c>
      <c r="R34" s="3"/>
      <c r="S34" s="3"/>
      <c r="T34" s="13">
        <f t="shared" si="12"/>
        <v>2.5594566595161048</v>
      </c>
      <c r="U34" s="43">
        <f t="shared" si="13"/>
        <v>1.3335046981627157</v>
      </c>
      <c r="V34" s="29">
        <f t="shared" si="14"/>
        <v>4</v>
      </c>
      <c r="W34" s="27" t="s">
        <v>317</v>
      </c>
    </row>
    <row r="35" spans="1:23" ht="15" x14ac:dyDescent="0.3">
      <c r="A35" s="12" t="s">
        <v>347</v>
      </c>
      <c r="B35" s="40" t="s">
        <v>318</v>
      </c>
      <c r="D35" s="3">
        <v>1.0200000000000001E-2</v>
      </c>
      <c r="E35" s="3">
        <v>2.0039999999999999E-2</v>
      </c>
      <c r="F35" s="3">
        <v>5.3330000000000001E-4</v>
      </c>
      <c r="G35" s="11">
        <v>3.321E-4</v>
      </c>
      <c r="H35" s="11" t="s">
        <v>23</v>
      </c>
      <c r="I35" s="11" t="s">
        <v>23</v>
      </c>
      <c r="J35" s="13">
        <f t="shared" si="15"/>
        <v>7.7763499999999999</v>
      </c>
      <c r="K35" s="43">
        <f t="shared" si="16"/>
        <v>8.1263433044943412</v>
      </c>
      <c r="L35" s="29">
        <f t="shared" si="17"/>
        <v>4</v>
      </c>
      <c r="N35" s="3">
        <f t="shared" si="18"/>
        <v>3.3564579103545211E-3</v>
      </c>
      <c r="O35" s="3">
        <f t="shared" si="19"/>
        <v>3.7559402241594021E-3</v>
      </c>
      <c r="P35" s="3">
        <f t="shared" si="21"/>
        <v>5.6567816149818767E-4</v>
      </c>
      <c r="Q35" s="3">
        <f>G35/G$39</f>
        <v>1.5221551011529255E-3</v>
      </c>
      <c r="R35" s="3"/>
      <c r="S35" s="3"/>
      <c r="T35" s="13">
        <f t="shared" si="12"/>
        <v>2.3000578492912593</v>
      </c>
      <c r="U35" s="43">
        <f t="shared" si="13"/>
        <v>1.3085087089370604</v>
      </c>
      <c r="V35" s="29">
        <f t="shared" si="14"/>
        <v>4</v>
      </c>
      <c r="W35" s="40" t="s">
        <v>318</v>
      </c>
    </row>
    <row r="36" spans="1:23" ht="15" x14ac:dyDescent="0.3">
      <c r="A36" s="12" t="s">
        <v>348</v>
      </c>
      <c r="B36" s="40" t="s">
        <v>319</v>
      </c>
      <c r="D36" s="3">
        <v>8.2199999999999999E-3</v>
      </c>
      <c r="E36" s="3">
        <v>2.094E-2</v>
      </c>
      <c r="F36" s="3">
        <v>1.041E-3</v>
      </c>
      <c r="G36" s="11">
        <v>4.013E-4</v>
      </c>
      <c r="H36" s="11" t="s">
        <v>23</v>
      </c>
      <c r="I36" s="11" t="s">
        <v>23</v>
      </c>
      <c r="J36" s="13">
        <f t="shared" si="15"/>
        <v>7.6505749999999999</v>
      </c>
      <c r="K36" s="43">
        <f t="shared" si="16"/>
        <v>8.2639508010318536</v>
      </c>
      <c r="L36" s="29">
        <f t="shared" si="17"/>
        <v>4</v>
      </c>
      <c r="N36" s="3">
        <f t="shared" si="18"/>
        <v>2.7049101983445257E-3</v>
      </c>
      <c r="O36" s="3">
        <f t="shared" si="19"/>
        <v>3.9246201743462017E-3</v>
      </c>
      <c r="P36" s="3">
        <f t="shared" si="21"/>
        <v>1.1042020741039065E-3</v>
      </c>
      <c r="Q36" s="3">
        <f>G36/G$39</f>
        <v>1.8393280400261036E-3</v>
      </c>
      <c r="R36" s="3"/>
      <c r="S36" s="3"/>
      <c r="T36" s="13">
        <f t="shared" si="12"/>
        <v>2.3932651217051846</v>
      </c>
      <c r="U36" s="43">
        <f t="shared" si="13"/>
        <v>1.0500834231375316</v>
      </c>
      <c r="V36" s="29">
        <f t="shared" si="14"/>
        <v>4</v>
      </c>
      <c r="W36" s="40" t="s">
        <v>319</v>
      </c>
    </row>
    <row r="37" spans="1:23" ht="15" x14ac:dyDescent="0.3">
      <c r="A37" s="12" t="s">
        <v>349</v>
      </c>
      <c r="B37" s="40" t="s">
        <v>320</v>
      </c>
      <c r="D37" s="3">
        <v>1.388E-2</v>
      </c>
      <c r="E37" s="3">
        <v>1.7340000000000001E-2</v>
      </c>
      <c r="F37" s="3" t="s">
        <v>23</v>
      </c>
      <c r="G37" s="11">
        <v>5.7249999999999998E-4</v>
      </c>
      <c r="H37" s="11" t="s">
        <v>23</v>
      </c>
      <c r="I37" s="11" t="s">
        <v>23</v>
      </c>
      <c r="J37" s="13">
        <f t="shared" si="15"/>
        <v>10.5975</v>
      </c>
      <c r="K37" s="43">
        <f t="shared" si="16"/>
        <v>7.2281103454960256</v>
      </c>
      <c r="L37" s="29">
        <f t="shared" si="17"/>
        <v>3</v>
      </c>
      <c r="N37" s="3">
        <f t="shared" si="18"/>
        <v>4.5674152740902696E-3</v>
      </c>
      <c r="O37" s="3">
        <f t="shared" si="19"/>
        <v>3.2499003735990037E-3</v>
      </c>
      <c r="P37" s="3"/>
      <c r="Q37" s="3">
        <f>G37/G$39</f>
        <v>2.6240102240591688E-3</v>
      </c>
      <c r="R37" s="3"/>
      <c r="S37" s="3"/>
      <c r="T37" s="13">
        <f t="shared" si="12"/>
        <v>3.4804419572494805</v>
      </c>
      <c r="U37" s="43">
        <f t="shared" si="13"/>
        <v>0.80996619825177429</v>
      </c>
      <c r="V37" s="29">
        <f t="shared" si="14"/>
        <v>3</v>
      </c>
      <c r="W37" s="40" t="s">
        <v>320</v>
      </c>
    </row>
    <row r="38" spans="1:23" x14ac:dyDescent="0.35">
      <c r="B38" s="32" t="s">
        <v>351</v>
      </c>
      <c r="D38" s="3">
        <f>AVERAGE(D26:D27)</f>
        <v>3.2015000000000002E-2</v>
      </c>
      <c r="E38" s="3">
        <f t="shared" ref="E38:I38" si="22">AVERAGE(E26:E27)</f>
        <v>5.6209999999999996E-2</v>
      </c>
      <c r="F38" s="3">
        <f t="shared" si="22"/>
        <v>9.9319999999999999E-3</v>
      </c>
      <c r="G38" s="3">
        <f t="shared" si="22"/>
        <v>2.2985000000000002E-3</v>
      </c>
      <c r="H38" s="3">
        <f t="shared" si="22"/>
        <v>1.0534999999999999E-2</v>
      </c>
      <c r="I38" s="3">
        <f t="shared" si="22"/>
        <v>9.4819999999999991E-3</v>
      </c>
      <c r="J38" s="13"/>
      <c r="K38" s="43"/>
      <c r="N38" s="3"/>
      <c r="O38" s="3"/>
    </row>
    <row r="39" spans="1:23" x14ac:dyDescent="0.35">
      <c r="B39" s="29" t="s">
        <v>350</v>
      </c>
      <c r="D39" s="3">
        <f t="shared" ref="D39:I39" si="23">D38/$H38</f>
        <v>3.0389178927384912</v>
      </c>
      <c r="E39" s="3">
        <f t="shared" si="23"/>
        <v>5.3355481727574752</v>
      </c>
      <c r="F39" s="3">
        <f t="shared" si="23"/>
        <v>0.94276222116753683</v>
      </c>
      <c r="G39" s="3">
        <f t="shared" si="23"/>
        <v>0.21817750355956339</v>
      </c>
      <c r="H39" s="3">
        <f t="shared" si="23"/>
        <v>1</v>
      </c>
      <c r="I39" s="3">
        <f t="shared" si="23"/>
        <v>0.90004746084480303</v>
      </c>
      <c r="J39" s="13"/>
      <c r="K39" s="43"/>
      <c r="N39" s="3"/>
      <c r="O39" s="3"/>
      <c r="W39" s="41"/>
    </row>
    <row r="40" spans="1:23" x14ac:dyDescent="0.35">
      <c r="D40" s="3"/>
      <c r="E40" s="3"/>
      <c r="F40" s="3"/>
      <c r="G40" s="3"/>
      <c r="H40" s="3"/>
      <c r="I40" s="3"/>
      <c r="J40" s="11"/>
      <c r="K40" s="11"/>
      <c r="L40" s="11"/>
    </row>
    <row r="41" spans="1:23" x14ac:dyDescent="0.35">
      <c r="D41" s="3"/>
      <c r="E41" s="3"/>
      <c r="F41" s="3"/>
      <c r="G41" s="3"/>
      <c r="H41" s="3"/>
      <c r="I41" s="3"/>
      <c r="J41" s="11"/>
      <c r="K41" s="11"/>
      <c r="L41" s="11"/>
    </row>
    <row r="42" spans="1:23" x14ac:dyDescent="0.35">
      <c r="C42" s="26"/>
      <c r="D42" s="56" t="s">
        <v>291</v>
      </c>
      <c r="E42" s="56"/>
      <c r="F42" s="56"/>
      <c r="G42" s="56"/>
      <c r="H42" s="56"/>
      <c r="I42" s="56"/>
      <c r="J42" s="56"/>
      <c r="K42" s="56"/>
      <c r="L42" s="56"/>
      <c r="N42" s="56" t="s">
        <v>292</v>
      </c>
      <c r="O42" s="56"/>
      <c r="P42" s="56"/>
      <c r="Q42" s="56"/>
      <c r="R42" s="56"/>
      <c r="S42" s="56"/>
      <c r="T42" s="56"/>
      <c r="U42" s="56"/>
      <c r="V42" s="56"/>
    </row>
    <row r="43" spans="1:23" x14ac:dyDescent="0.35">
      <c r="D43" s="10">
        <v>45385</v>
      </c>
      <c r="E43" s="10">
        <v>45384</v>
      </c>
      <c r="F43" s="10">
        <v>45271</v>
      </c>
      <c r="G43" s="10">
        <v>44854</v>
      </c>
      <c r="H43" s="10" t="s">
        <v>282</v>
      </c>
      <c r="I43" s="10" t="s">
        <v>283</v>
      </c>
      <c r="J43" s="19"/>
      <c r="K43" s="44"/>
      <c r="N43" s="10">
        <v>45385</v>
      </c>
      <c r="O43" s="10">
        <v>45384</v>
      </c>
      <c r="P43" s="10">
        <v>45271</v>
      </c>
      <c r="Q43" s="10">
        <v>44854</v>
      </c>
      <c r="R43" s="10" t="s">
        <v>282</v>
      </c>
      <c r="S43" s="10" t="s">
        <v>283</v>
      </c>
      <c r="T43" s="19"/>
      <c r="U43" s="44"/>
    </row>
    <row r="44" spans="1:23" x14ac:dyDescent="0.35">
      <c r="B44" s="40"/>
      <c r="D44" s="53" t="s">
        <v>288</v>
      </c>
      <c r="E44" s="53"/>
      <c r="F44" s="53"/>
      <c r="G44" s="53"/>
      <c r="H44" s="53"/>
      <c r="I44" s="53"/>
      <c r="J44" s="11" t="s">
        <v>287</v>
      </c>
      <c r="K44" s="29" t="s">
        <v>286</v>
      </c>
      <c r="L44" s="29" t="s">
        <v>27</v>
      </c>
      <c r="N44" s="53" t="s">
        <v>288</v>
      </c>
      <c r="O44" s="53"/>
      <c r="P44" s="53"/>
      <c r="Q44" s="53"/>
      <c r="R44" s="53"/>
      <c r="S44" s="53"/>
      <c r="T44" s="11" t="s">
        <v>287</v>
      </c>
      <c r="U44" s="29" t="s">
        <v>286</v>
      </c>
      <c r="V44" s="29" t="s">
        <v>27</v>
      </c>
      <c r="W44" s="40"/>
    </row>
    <row r="45" spans="1:23" ht="15" x14ac:dyDescent="0.3">
      <c r="A45" s="12" t="s">
        <v>25</v>
      </c>
      <c r="B45" s="27" t="s">
        <v>310</v>
      </c>
      <c r="H45" s="3">
        <v>2.6479999999999999E-4</v>
      </c>
      <c r="I45" s="3">
        <v>2.832E-4</v>
      </c>
      <c r="J45" s="19">
        <f t="shared" ref="J45:J50" si="24">AVERAGE(D45:I45)*1000</f>
        <v>0.27399999999999997</v>
      </c>
      <c r="K45" s="44">
        <f t="shared" ref="K45:K50" si="25">_xlfn.STDEV.P(D45:I45)*1000</f>
        <v>9.2000000000000068E-3</v>
      </c>
      <c r="L45" s="29">
        <f t="shared" ref="L45:L50" si="26">COUNT(D45:I45)</f>
        <v>2</v>
      </c>
      <c r="R45" s="29">
        <f>H$45</f>
        <v>2.6479999999999999E-4</v>
      </c>
      <c r="S45" s="29">
        <f t="shared" ref="S45:S50" si="27">I45/I$52</f>
        <v>3.2776408558792729E-4</v>
      </c>
      <c r="T45" s="19">
        <f t="shared" ref="T45:T50" si="28">AVERAGE(N45:S45)*1000</f>
        <v>0.29628204279396358</v>
      </c>
      <c r="U45" s="44">
        <f t="shared" ref="U45:U50" si="29">_xlfn.STDEV.P(N45:S45)*1000</f>
        <v>3.1482042793963654E-2</v>
      </c>
      <c r="V45" s="29">
        <f t="shared" ref="V45:V50" si="30">COUNT(N45:S45)</f>
        <v>2</v>
      </c>
      <c r="W45" s="27" t="s">
        <v>310</v>
      </c>
    </row>
    <row r="46" spans="1:23" ht="15" x14ac:dyDescent="0.3">
      <c r="A46" s="12" t="s">
        <v>346</v>
      </c>
      <c r="B46" s="27" t="s">
        <v>294</v>
      </c>
      <c r="H46" s="3">
        <v>3.0559999999999999E-5</v>
      </c>
      <c r="I46" s="3">
        <v>8.799E-6</v>
      </c>
      <c r="J46" s="19">
        <f t="shared" si="24"/>
        <v>1.9679499999999999E-2</v>
      </c>
      <c r="K46" s="44">
        <f t="shared" si="25"/>
        <v>1.08805E-2</v>
      </c>
      <c r="L46" s="29">
        <f t="shared" si="26"/>
        <v>2</v>
      </c>
      <c r="R46" s="29">
        <f>H46</f>
        <v>3.0559999999999999E-5</v>
      </c>
      <c r="S46" s="29">
        <f t="shared" si="27"/>
        <v>1.0183602362599478E-5</v>
      </c>
      <c r="T46" s="19">
        <f t="shared" si="28"/>
        <v>2.0371801181299738E-2</v>
      </c>
      <c r="U46" s="44">
        <f t="shared" si="29"/>
        <v>1.0188198818700261E-2</v>
      </c>
      <c r="V46" s="29">
        <f t="shared" si="30"/>
        <v>2</v>
      </c>
      <c r="W46" s="27" t="s">
        <v>294</v>
      </c>
    </row>
    <row r="47" spans="1:23" ht="15" x14ac:dyDescent="0.3">
      <c r="A47" s="12" t="s">
        <v>6</v>
      </c>
      <c r="B47" s="27" t="s">
        <v>311</v>
      </c>
      <c r="H47" s="3">
        <v>1.552E-4</v>
      </c>
      <c r="I47" s="3">
        <v>1.416E-4</v>
      </c>
      <c r="J47" s="19">
        <f t="shared" si="24"/>
        <v>0.1484</v>
      </c>
      <c r="K47" s="44">
        <f t="shared" si="25"/>
        <v>6.8000000000000022E-3</v>
      </c>
      <c r="L47" s="29">
        <f t="shared" si="26"/>
        <v>2</v>
      </c>
      <c r="R47" s="29">
        <f>H47</f>
        <v>1.552E-4</v>
      </c>
      <c r="S47" s="29">
        <f t="shared" si="27"/>
        <v>1.6388204279396365E-4</v>
      </c>
      <c r="T47" s="19">
        <f t="shared" si="28"/>
        <v>0.15954102139698181</v>
      </c>
      <c r="U47" s="44">
        <f t="shared" si="29"/>
        <v>4.3410213969818203E-3</v>
      </c>
      <c r="V47" s="29">
        <f t="shared" si="30"/>
        <v>2</v>
      </c>
      <c r="W47" s="27" t="s">
        <v>311</v>
      </c>
    </row>
    <row r="48" spans="1:23" ht="15" x14ac:dyDescent="0.3">
      <c r="A48" s="12" t="s">
        <v>7</v>
      </c>
      <c r="B48" s="27" t="s">
        <v>302</v>
      </c>
      <c r="H48" s="3">
        <v>1.2999999999999999E-4</v>
      </c>
      <c r="I48" s="3">
        <v>9.1490000000000007E-5</v>
      </c>
      <c r="J48" s="19">
        <f t="shared" si="24"/>
        <v>0.110745</v>
      </c>
      <c r="K48" s="44">
        <f t="shared" si="25"/>
        <v>1.9254999999999991E-2</v>
      </c>
      <c r="L48" s="29">
        <f t="shared" si="26"/>
        <v>2</v>
      </c>
      <c r="R48" s="29">
        <f>H48</f>
        <v>1.2999999999999999E-4</v>
      </c>
      <c r="S48" s="29">
        <f t="shared" si="27"/>
        <v>1.0588678033347271E-4</v>
      </c>
      <c r="T48" s="19">
        <f t="shared" si="28"/>
        <v>0.11794339016673634</v>
      </c>
      <c r="U48" s="44">
        <f t="shared" si="29"/>
        <v>1.2056609833263641E-2</v>
      </c>
      <c r="V48" s="29">
        <f t="shared" si="30"/>
        <v>2</v>
      </c>
      <c r="W48" s="27" t="s">
        <v>302</v>
      </c>
    </row>
    <row r="49" spans="1:24" ht="15" x14ac:dyDescent="0.3">
      <c r="A49" s="12" t="s">
        <v>8</v>
      </c>
      <c r="B49" s="27" t="s">
        <v>312</v>
      </c>
      <c r="H49" s="3">
        <v>6.6920000000000003E-5</v>
      </c>
      <c r="I49" s="3">
        <v>3.9379999999999999E-5</v>
      </c>
      <c r="J49" s="19">
        <f t="shared" si="24"/>
        <v>5.3150000000000003E-2</v>
      </c>
      <c r="K49" s="44">
        <f t="shared" si="25"/>
        <v>1.3770000000000003E-2</v>
      </c>
      <c r="L49" s="29">
        <f t="shared" si="26"/>
        <v>2</v>
      </c>
      <c r="R49" s="29">
        <f>H49</f>
        <v>6.6920000000000003E-5</v>
      </c>
      <c r="S49" s="29">
        <f t="shared" si="27"/>
        <v>4.5576799754422936E-5</v>
      </c>
      <c r="T49" s="19">
        <f t="shared" si="28"/>
        <v>5.6248399877211468E-2</v>
      </c>
      <c r="U49" s="44">
        <f t="shared" si="29"/>
        <v>1.0671600122788533E-2</v>
      </c>
      <c r="V49" s="29">
        <f t="shared" si="30"/>
        <v>2</v>
      </c>
      <c r="W49" s="27" t="s">
        <v>312</v>
      </c>
    </row>
    <row r="50" spans="1:24" ht="15" x14ac:dyDescent="0.3">
      <c r="A50" s="12" t="s">
        <v>9</v>
      </c>
      <c r="B50" s="27" t="s">
        <v>304</v>
      </c>
      <c r="H50" s="3">
        <v>1.0280000000000001E-4</v>
      </c>
      <c r="I50" s="3">
        <v>8.3800000000000004E-5</v>
      </c>
      <c r="J50" s="19">
        <f t="shared" si="24"/>
        <v>9.3300000000000008E-2</v>
      </c>
      <c r="K50" s="44">
        <f t="shared" si="25"/>
        <v>9.4999999999999998E-3</v>
      </c>
      <c r="L50" s="29">
        <f t="shared" si="26"/>
        <v>2</v>
      </c>
      <c r="R50" s="29">
        <f>H50</f>
        <v>1.0280000000000001E-4</v>
      </c>
      <c r="S50" s="29">
        <f t="shared" si="27"/>
        <v>9.6986689167614086E-5</v>
      </c>
      <c r="T50" s="19">
        <f t="shared" si="28"/>
        <v>9.9893344583807039E-2</v>
      </c>
      <c r="U50" s="44">
        <f t="shared" si="29"/>
        <v>2.9066554161929596E-3</v>
      </c>
      <c r="V50" s="29">
        <f t="shared" si="30"/>
        <v>2</v>
      </c>
      <c r="W50" s="27" t="s">
        <v>304</v>
      </c>
    </row>
    <row r="51" spans="1:24" x14ac:dyDescent="0.35">
      <c r="B51" s="32" t="s">
        <v>351</v>
      </c>
      <c r="H51" s="11">
        <f>AVERAGE(H45:H50)</f>
        <v>1.2504666666666669E-4</v>
      </c>
      <c r="I51" s="11">
        <f>AVERAGE(I45:I50)</f>
        <v>1.0804483333333334E-4</v>
      </c>
      <c r="W51" s="40"/>
    </row>
    <row r="52" spans="1:24" x14ac:dyDescent="0.35">
      <c r="B52" s="29" t="s">
        <v>350</v>
      </c>
      <c r="H52" s="3">
        <v>1</v>
      </c>
      <c r="I52" s="11">
        <f>I51/H51</f>
        <v>0.86403609319187491</v>
      </c>
      <c r="W52" s="41"/>
    </row>
    <row r="53" spans="1:24" x14ac:dyDescent="0.35">
      <c r="B53" s="40"/>
      <c r="W53" s="40"/>
    </row>
    <row r="54" spans="1:24" x14ac:dyDescent="0.35">
      <c r="B54" s="40"/>
      <c r="W54" s="40"/>
    </row>
    <row r="55" spans="1:24" x14ac:dyDescent="0.35">
      <c r="B55" s="27"/>
      <c r="W55" s="27"/>
    </row>
    <row r="56" spans="1:24" s="32" customFormat="1" x14ac:dyDescent="0.35">
      <c r="A56" s="47"/>
      <c r="B56" s="40"/>
      <c r="W56" s="40"/>
    </row>
    <row r="57" spans="1:24" s="32" customFormat="1" x14ac:dyDescent="0.35">
      <c r="A57" s="47"/>
      <c r="B57" s="40"/>
      <c r="W57" s="40"/>
    </row>
    <row r="58" spans="1:24" s="32" customFormat="1" x14ac:dyDescent="0.35">
      <c r="A58" s="47"/>
      <c r="B58" s="40"/>
      <c r="W58" s="40"/>
    </row>
    <row r="59" spans="1:24" s="32" customFormat="1" x14ac:dyDescent="0.35">
      <c r="A59" s="47"/>
      <c r="B59" s="40"/>
      <c r="W59" s="40"/>
      <c r="X59" s="2"/>
    </row>
    <row r="60" spans="1:24" s="32" customFormat="1" x14ac:dyDescent="0.35">
      <c r="A60" s="47"/>
      <c r="B60" s="40"/>
      <c r="W60" s="40"/>
      <c r="X60" s="2"/>
    </row>
    <row r="61" spans="1:24" s="32" customFormat="1" x14ac:dyDescent="0.35">
      <c r="A61" s="47"/>
      <c r="B61" s="40"/>
      <c r="W61" s="40"/>
      <c r="X61" s="2"/>
    </row>
    <row r="62" spans="1:24" s="32" customFormat="1" x14ac:dyDescent="0.35">
      <c r="A62" s="47"/>
      <c r="B62" s="40"/>
      <c r="W62" s="40"/>
      <c r="X62" s="22"/>
    </row>
    <row r="63" spans="1:24" s="32" customFormat="1" x14ac:dyDescent="0.35">
      <c r="A63" s="47"/>
      <c r="B63" s="40"/>
      <c r="W63" s="40"/>
      <c r="X63" s="22"/>
    </row>
    <row r="64" spans="1:24" s="32" customFormat="1" x14ac:dyDescent="0.35">
      <c r="A64" s="47"/>
      <c r="B64" s="40"/>
      <c r="W64" s="40"/>
      <c r="X64" s="22"/>
    </row>
    <row r="65" spans="1:24" s="32" customFormat="1" x14ac:dyDescent="0.35">
      <c r="A65" s="47"/>
      <c r="B65" s="40"/>
      <c r="W65" s="40"/>
    </row>
    <row r="66" spans="1:24" s="32" customFormat="1" x14ac:dyDescent="0.35">
      <c r="A66" s="47"/>
      <c r="B66" s="40"/>
      <c r="W66" s="40"/>
    </row>
    <row r="67" spans="1:24" s="32" customFormat="1" x14ac:dyDescent="0.35">
      <c r="A67" s="47"/>
      <c r="B67" s="40"/>
      <c r="W67" s="40"/>
    </row>
    <row r="68" spans="1:24" s="32" customFormat="1" x14ac:dyDescent="0.35">
      <c r="A68" s="47"/>
      <c r="B68" s="40"/>
      <c r="W68" s="40"/>
    </row>
    <row r="69" spans="1:24" s="32" customFormat="1" x14ac:dyDescent="0.35">
      <c r="A69" s="47"/>
      <c r="B69" s="40"/>
      <c r="W69" s="40"/>
    </row>
    <row r="70" spans="1:24" s="32" customFormat="1" x14ac:dyDescent="0.35">
      <c r="A70" s="47"/>
      <c r="B70" s="40"/>
      <c r="W70" s="40"/>
    </row>
    <row r="71" spans="1:24" s="32" customFormat="1" x14ac:dyDescent="0.35">
      <c r="A71" s="47"/>
      <c r="B71" s="40"/>
      <c r="W71" s="40"/>
    </row>
    <row r="72" spans="1:24" s="32" customFormat="1" x14ac:dyDescent="0.35">
      <c r="A72" s="47"/>
      <c r="B72" s="40"/>
      <c r="W72" s="40"/>
      <c r="X72" s="42"/>
    </row>
    <row r="73" spans="1:24" s="32" customFormat="1" x14ac:dyDescent="0.35">
      <c r="A73" s="47"/>
      <c r="B73" s="40"/>
      <c r="W73" s="40"/>
    </row>
    <row r="74" spans="1:24" s="32" customFormat="1" x14ac:dyDescent="0.35">
      <c r="A74" s="47"/>
      <c r="B74" s="40"/>
      <c r="W74" s="40"/>
    </row>
    <row r="75" spans="1:24" s="32" customFormat="1" x14ac:dyDescent="0.35">
      <c r="A75" s="47"/>
      <c r="B75" s="40"/>
      <c r="W75" s="40"/>
      <c r="X75" s="2"/>
    </row>
    <row r="76" spans="1:24" s="32" customFormat="1" x14ac:dyDescent="0.35">
      <c r="A76" s="47"/>
      <c r="B76" s="40"/>
      <c r="W76" s="40"/>
      <c r="X76" s="2"/>
    </row>
    <row r="77" spans="1:24" s="32" customFormat="1" x14ac:dyDescent="0.35">
      <c r="A77" s="47"/>
      <c r="B77" s="40"/>
      <c r="W77" s="40"/>
      <c r="X77" s="2"/>
    </row>
    <row r="78" spans="1:24" s="32" customFormat="1" x14ac:dyDescent="0.35">
      <c r="A78" s="47"/>
      <c r="B78" s="40"/>
      <c r="W78" s="40"/>
      <c r="X78" s="22"/>
    </row>
    <row r="79" spans="1:24" s="32" customFormat="1" x14ac:dyDescent="0.35">
      <c r="A79" s="47"/>
      <c r="B79" s="40"/>
      <c r="W79" s="40"/>
      <c r="X79" s="22"/>
    </row>
    <row r="80" spans="1:24" s="32" customFormat="1" x14ac:dyDescent="0.35">
      <c r="A80" s="47"/>
      <c r="B80" s="40"/>
      <c r="W80" s="40"/>
      <c r="X80" s="22"/>
    </row>
    <row r="81" spans="1:23" s="32" customFormat="1" x14ac:dyDescent="0.35">
      <c r="A81" s="47"/>
      <c r="B81" s="40"/>
      <c r="W81" s="40"/>
    </row>
    <row r="82" spans="1:23" s="32" customFormat="1" x14ac:dyDescent="0.35">
      <c r="A82" s="47"/>
      <c r="B82" s="40"/>
      <c r="W82" s="40"/>
    </row>
    <row r="83" spans="1:23" s="32" customFormat="1" x14ac:dyDescent="0.35">
      <c r="A83" s="47"/>
      <c r="B83" s="40"/>
      <c r="W83" s="40"/>
    </row>
    <row r="84" spans="1:23" s="32" customFormat="1" x14ac:dyDescent="0.35">
      <c r="A84" s="47"/>
      <c r="B84" s="40"/>
      <c r="W84" s="40"/>
    </row>
    <row r="85" spans="1:23" s="32" customFormat="1" x14ac:dyDescent="0.35">
      <c r="A85" s="47"/>
      <c r="B85" s="40"/>
      <c r="W85" s="40"/>
    </row>
    <row r="86" spans="1:23" s="32" customFormat="1" x14ac:dyDescent="0.35">
      <c r="A86" s="47"/>
      <c r="B86" s="40"/>
      <c r="W86" s="40"/>
    </row>
    <row r="87" spans="1:23" s="32" customFormat="1" x14ac:dyDescent="0.35">
      <c r="A87" s="47"/>
      <c r="B87" s="40"/>
      <c r="W87" s="40"/>
    </row>
    <row r="88" spans="1:23" s="32" customFormat="1" ht="14" x14ac:dyDescent="0.3">
      <c r="A88" s="48"/>
      <c r="B88" s="27"/>
      <c r="V88" s="2"/>
      <c r="W88" s="27"/>
    </row>
    <row r="92" spans="1:23" ht="14" x14ac:dyDescent="0.3">
      <c r="A92" s="49"/>
      <c r="B92" s="28"/>
      <c r="V92" s="3"/>
      <c r="W92" s="28"/>
    </row>
    <row r="93" spans="1:23" ht="14" x14ac:dyDescent="0.3">
      <c r="A93" s="49"/>
      <c r="B93" s="28"/>
      <c r="V93" s="3"/>
      <c r="W93" s="28"/>
    </row>
    <row r="94" spans="1:23" ht="14" x14ac:dyDescent="0.3">
      <c r="A94" s="49"/>
    </row>
    <row r="95" spans="1:23" ht="14" x14ac:dyDescent="0.3">
      <c r="A95" s="49"/>
    </row>
    <row r="96" spans="1:23" ht="14" x14ac:dyDescent="0.3">
      <c r="A96" s="49"/>
      <c r="U96" s="43"/>
      <c r="V96" s="43"/>
    </row>
    <row r="97" spans="21:22" x14ac:dyDescent="0.35">
      <c r="U97" s="43"/>
      <c r="V97" s="43"/>
    </row>
    <row r="98" spans="21:22" x14ac:dyDescent="0.35">
      <c r="U98" s="43"/>
      <c r="V98" s="43"/>
    </row>
    <row r="99" spans="21:22" x14ac:dyDescent="0.35">
      <c r="U99" s="43"/>
      <c r="V99" s="43"/>
    </row>
    <row r="100" spans="21:22" x14ac:dyDescent="0.35">
      <c r="U100" s="43"/>
      <c r="V100" s="43"/>
    </row>
    <row r="101" spans="21:22" x14ac:dyDescent="0.35">
      <c r="U101" s="43"/>
      <c r="V101" s="43"/>
    </row>
    <row r="102" spans="21:22" x14ac:dyDescent="0.35">
      <c r="U102" s="43"/>
      <c r="V102" s="43"/>
    </row>
    <row r="103" spans="21:22" x14ac:dyDescent="0.35">
      <c r="U103" s="43"/>
      <c r="V103" s="43"/>
    </row>
    <row r="104" spans="21:22" x14ac:dyDescent="0.35">
      <c r="U104" s="43"/>
      <c r="V104" s="43"/>
    </row>
    <row r="105" spans="21:22" x14ac:dyDescent="0.35">
      <c r="U105" s="43"/>
      <c r="V105" s="43"/>
    </row>
    <row r="106" spans="21:22" x14ac:dyDescent="0.35">
      <c r="U106" s="43"/>
      <c r="V106" s="43"/>
    </row>
    <row r="107" spans="21:22" x14ac:dyDescent="0.35">
      <c r="U107" s="43"/>
      <c r="V107" s="43"/>
    </row>
    <row r="108" spans="21:22" x14ac:dyDescent="0.35">
      <c r="U108" s="43"/>
      <c r="V108" s="43"/>
    </row>
    <row r="109" spans="21:22" x14ac:dyDescent="0.35">
      <c r="U109" s="43"/>
      <c r="V109" s="43"/>
    </row>
    <row r="114" spans="21:22" x14ac:dyDescent="0.35">
      <c r="U114" s="37"/>
      <c r="V114" s="37"/>
    </row>
    <row r="115" spans="21:22" x14ac:dyDescent="0.35">
      <c r="U115" s="44"/>
      <c r="V115" s="44"/>
    </row>
    <row r="116" spans="21:22" x14ac:dyDescent="0.35">
      <c r="U116" s="43"/>
      <c r="V116" s="43"/>
    </row>
    <row r="117" spans="21:22" x14ac:dyDescent="0.35">
      <c r="U117" s="43"/>
      <c r="V117" s="43"/>
    </row>
    <row r="118" spans="21:22" x14ac:dyDescent="0.35">
      <c r="U118" s="43"/>
      <c r="V118" s="43"/>
    </row>
    <row r="119" spans="21:22" x14ac:dyDescent="0.35">
      <c r="U119" s="43"/>
      <c r="V119" s="43"/>
    </row>
    <row r="120" spans="21:22" x14ac:dyDescent="0.35">
      <c r="U120" s="43"/>
      <c r="V120" s="43"/>
    </row>
    <row r="121" spans="21:22" x14ac:dyDescent="0.35">
      <c r="U121" s="37"/>
      <c r="V121" s="37"/>
    </row>
    <row r="122" spans="21:22" x14ac:dyDescent="0.35">
      <c r="U122" s="37"/>
      <c r="V122" s="37"/>
    </row>
    <row r="123" spans="21:22" x14ac:dyDescent="0.35">
      <c r="U123" s="44"/>
      <c r="V123" s="44"/>
    </row>
    <row r="124" spans="21:22" x14ac:dyDescent="0.35">
      <c r="U124" s="43"/>
      <c r="V124" s="43"/>
    </row>
    <row r="125" spans="21:22" x14ac:dyDescent="0.35">
      <c r="U125" s="43"/>
      <c r="V125" s="43"/>
    </row>
    <row r="126" spans="21:22" x14ac:dyDescent="0.35">
      <c r="U126" s="43"/>
      <c r="V126" s="43"/>
    </row>
    <row r="127" spans="21:22" x14ac:dyDescent="0.35">
      <c r="U127" s="43"/>
      <c r="V127" s="43"/>
    </row>
  </sheetData>
  <mergeCells count="12">
    <mergeCell ref="D3:I3"/>
    <mergeCell ref="D44:I44"/>
    <mergeCell ref="N44:S44"/>
    <mergeCell ref="D1:L1"/>
    <mergeCell ref="D21:L21"/>
    <mergeCell ref="D23:I23"/>
    <mergeCell ref="D42:L42"/>
    <mergeCell ref="N1:V1"/>
    <mergeCell ref="N3:S3"/>
    <mergeCell ref="N21:V21"/>
    <mergeCell ref="N23:S23"/>
    <mergeCell ref="N42:V42"/>
  </mergeCells>
  <pageMargins left="0.70866141732283472" right="0.70866141732283472" top="0.74803149606299213" bottom="0.74803149606299213" header="0.31496062992125984" footer="0.31496062992125984"/>
  <pageSetup paperSize="9" scale="67" fitToWidth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FB23E-8403-4BAE-8227-CEE15B00B31D}">
  <dimension ref="A1:Y96"/>
  <sheetViews>
    <sheetView zoomScale="85" zoomScaleNormal="85" workbookViewId="0">
      <selection activeCell="D6" sqref="D6"/>
    </sheetView>
  </sheetViews>
  <sheetFormatPr defaultColWidth="10" defaultRowHeight="14.5" x14ac:dyDescent="0.35"/>
  <cols>
    <col min="1" max="1" width="42" bestFit="1" customWidth="1"/>
    <col min="2" max="2" width="15.36328125" style="4" customWidth="1"/>
  </cols>
  <sheetData>
    <row r="1" spans="1:22" x14ac:dyDescent="0.35">
      <c r="C1" s="4"/>
      <c r="D1" s="57" t="s">
        <v>289</v>
      </c>
      <c r="E1" s="57"/>
      <c r="F1" s="57"/>
      <c r="G1" s="57"/>
      <c r="H1" s="57"/>
      <c r="I1" s="57"/>
      <c r="J1" s="57"/>
      <c r="K1" s="57"/>
      <c r="L1" s="57"/>
    </row>
    <row r="2" spans="1:22" x14ac:dyDescent="0.35">
      <c r="A2" s="11"/>
      <c r="B2" s="23"/>
      <c r="C2" s="11"/>
      <c r="D2" s="10">
        <v>45385</v>
      </c>
      <c r="E2" s="10">
        <v>45384</v>
      </c>
      <c r="F2" s="10">
        <v>45271</v>
      </c>
      <c r="G2" s="10">
        <v>44854</v>
      </c>
      <c r="H2" s="10" t="s">
        <v>282</v>
      </c>
      <c r="I2" s="10" t="s">
        <v>283</v>
      </c>
      <c r="J2" s="11"/>
      <c r="K2" s="11"/>
      <c r="L2" s="11"/>
    </row>
    <row r="3" spans="1:22" x14ac:dyDescent="0.35">
      <c r="B3" s="21"/>
      <c r="D3" s="59" t="s">
        <v>284</v>
      </c>
      <c r="E3" s="59"/>
      <c r="F3" s="59"/>
      <c r="G3" s="59"/>
      <c r="H3" s="59"/>
      <c r="I3" s="59"/>
      <c r="J3" s="11" t="s">
        <v>285</v>
      </c>
      <c r="K3" t="s">
        <v>286</v>
      </c>
      <c r="L3" t="s">
        <v>27</v>
      </c>
    </row>
    <row r="4" spans="1:22" ht="15" x14ac:dyDescent="0.35">
      <c r="A4" s="12" t="s">
        <v>25</v>
      </c>
      <c r="B4" s="5" t="s">
        <v>293</v>
      </c>
      <c r="D4" s="11">
        <v>14.42</v>
      </c>
      <c r="E4" s="11">
        <v>12.06</v>
      </c>
      <c r="F4" s="11">
        <v>9.4169999999999998</v>
      </c>
      <c r="G4" s="11">
        <v>10.92</v>
      </c>
      <c r="H4" s="11">
        <v>11.31</v>
      </c>
      <c r="I4" s="11">
        <v>22.09</v>
      </c>
      <c r="J4" s="13">
        <f>AVERAGE(D4:I4)</f>
        <v>13.3695</v>
      </c>
      <c r="K4" s="14">
        <f>_xlfn.STDEV.P(D4:I4)</f>
        <v>4.1779043291264273</v>
      </c>
      <c r="L4">
        <f>COUNT(D4:I4)</f>
        <v>6</v>
      </c>
    </row>
    <row r="5" spans="1:22" ht="15" x14ac:dyDescent="0.35">
      <c r="A5" s="12" t="s">
        <v>5</v>
      </c>
      <c r="B5" s="5" t="s">
        <v>294</v>
      </c>
      <c r="D5" s="1" t="s">
        <v>23</v>
      </c>
      <c r="E5" s="2" t="s">
        <v>23</v>
      </c>
      <c r="F5" s="2" t="s">
        <v>23</v>
      </c>
      <c r="G5" s="2" t="s">
        <v>4</v>
      </c>
      <c r="H5" s="2" t="s">
        <v>4</v>
      </c>
      <c r="I5" s="11" t="s">
        <v>4</v>
      </c>
      <c r="J5" s="13" t="e">
        <f t="shared" ref="J5:J17" si="0">AVERAGE(D5:I5)</f>
        <v>#DIV/0!</v>
      </c>
      <c r="K5" s="14" t="e">
        <f t="shared" ref="K5:K17" si="1">_xlfn.STDEV.P(D5:I5)</f>
        <v>#DIV/0!</v>
      </c>
      <c r="L5">
        <f t="shared" ref="L5:L17" si="2">COUNT(D5:I5)</f>
        <v>0</v>
      </c>
      <c r="M5" s="8"/>
      <c r="N5" s="8"/>
    </row>
    <row r="6" spans="1:22" ht="15" x14ac:dyDescent="0.35">
      <c r="A6" s="12" t="s">
        <v>6</v>
      </c>
      <c r="B6" s="5" t="s">
        <v>301</v>
      </c>
      <c r="D6" s="1">
        <v>9.0329999999999995</v>
      </c>
      <c r="E6" s="3">
        <v>5.2960000000000003</v>
      </c>
      <c r="F6" s="3">
        <v>9.5890000000000004</v>
      </c>
      <c r="G6" s="11">
        <v>13.3</v>
      </c>
      <c r="H6" s="11">
        <v>12.36</v>
      </c>
      <c r="I6" s="11">
        <v>15.38</v>
      </c>
      <c r="J6" s="13">
        <f t="shared" si="0"/>
        <v>10.826333333333332</v>
      </c>
      <c r="K6" s="14">
        <f t="shared" si="1"/>
        <v>3.2797018495927674</v>
      </c>
      <c r="L6">
        <f t="shared" si="2"/>
        <v>6</v>
      </c>
    </row>
    <row r="7" spans="1:22" ht="15" x14ac:dyDescent="0.35">
      <c r="A7" s="12" t="s">
        <v>7</v>
      </c>
      <c r="B7" s="5" t="s">
        <v>302</v>
      </c>
      <c r="D7" s="1">
        <v>84.55</v>
      </c>
      <c r="E7" s="3" t="s">
        <v>23</v>
      </c>
      <c r="F7" s="3" t="s">
        <v>23</v>
      </c>
      <c r="G7" s="11" t="s">
        <v>4</v>
      </c>
      <c r="H7" s="11" t="s">
        <v>4</v>
      </c>
      <c r="I7" s="11" t="s">
        <v>4</v>
      </c>
      <c r="J7" s="13">
        <f t="shared" si="0"/>
        <v>84.55</v>
      </c>
      <c r="K7" s="14">
        <f t="shared" si="1"/>
        <v>0</v>
      </c>
      <c r="L7">
        <f t="shared" si="2"/>
        <v>1</v>
      </c>
    </row>
    <row r="8" spans="1:22" ht="15" x14ac:dyDescent="0.35">
      <c r="A8" s="12" t="s">
        <v>8</v>
      </c>
      <c r="B8" s="5" t="s">
        <v>303</v>
      </c>
      <c r="D8" s="1">
        <v>5.3769999999999998</v>
      </c>
      <c r="E8" s="3">
        <v>3.0739999999999998</v>
      </c>
      <c r="F8" s="3">
        <v>9.17</v>
      </c>
      <c r="G8" s="11">
        <v>13.63</v>
      </c>
      <c r="H8" s="11">
        <v>11.86</v>
      </c>
      <c r="I8" s="11">
        <v>9.4740000000000002</v>
      </c>
      <c r="J8" s="15">
        <f t="shared" si="0"/>
        <v>8.764166666666668</v>
      </c>
      <c r="K8" s="16">
        <f t="shared" si="1"/>
        <v>3.6004623970015537</v>
      </c>
      <c r="L8">
        <f t="shared" si="2"/>
        <v>6</v>
      </c>
    </row>
    <row r="9" spans="1:22" ht="15" x14ac:dyDescent="0.35">
      <c r="A9" s="12" t="s">
        <v>9</v>
      </c>
      <c r="B9" s="5" t="s">
        <v>304</v>
      </c>
      <c r="D9" s="1">
        <v>89.23</v>
      </c>
      <c r="E9" s="3" t="s">
        <v>23</v>
      </c>
      <c r="F9" s="3" t="s">
        <v>23</v>
      </c>
      <c r="G9" s="11">
        <v>77.430000000000007</v>
      </c>
      <c r="H9" s="11" t="s">
        <v>4</v>
      </c>
      <c r="I9" s="11" t="s">
        <v>4</v>
      </c>
      <c r="J9" s="13">
        <f t="shared" si="0"/>
        <v>83.330000000000013</v>
      </c>
      <c r="K9" s="16">
        <f t="shared" si="1"/>
        <v>5.8999999999999986</v>
      </c>
      <c r="L9">
        <f t="shared" si="2"/>
        <v>2</v>
      </c>
    </row>
    <row r="10" spans="1:22" ht="15" x14ac:dyDescent="0.35">
      <c r="A10" s="12" t="s">
        <v>10</v>
      </c>
      <c r="B10" s="21" t="s">
        <v>300</v>
      </c>
      <c r="D10" s="1">
        <v>9.7170000000000005</v>
      </c>
      <c r="E10" s="3">
        <v>2.246</v>
      </c>
      <c r="F10" s="3">
        <v>9.3629999999999995</v>
      </c>
      <c r="G10" s="11">
        <v>23.14</v>
      </c>
      <c r="H10" s="11"/>
      <c r="I10" s="11"/>
      <c r="J10" s="13">
        <f t="shared" si="0"/>
        <v>11.1165</v>
      </c>
      <c r="K10" s="16">
        <f t="shared" si="1"/>
        <v>7.5545298496994491</v>
      </c>
      <c r="L10">
        <f t="shared" si="2"/>
        <v>4</v>
      </c>
    </row>
    <row r="11" spans="1:22" ht="15" x14ac:dyDescent="0.35">
      <c r="A11" s="12" t="s">
        <v>11</v>
      </c>
      <c r="B11" s="21" t="s">
        <v>299</v>
      </c>
      <c r="D11" s="1">
        <v>3.5270000000000001</v>
      </c>
      <c r="E11" s="3">
        <v>3.26</v>
      </c>
      <c r="F11" s="3">
        <v>6.1539999999999999</v>
      </c>
      <c r="G11" s="11">
        <v>16.579999999999998</v>
      </c>
      <c r="H11" s="11"/>
      <c r="I11" s="11"/>
      <c r="J11" s="15">
        <f t="shared" si="0"/>
        <v>7.3802499999999993</v>
      </c>
      <c r="K11" s="16">
        <f t="shared" si="1"/>
        <v>5.4305405980896611</v>
      </c>
      <c r="L11">
        <f t="shared" si="2"/>
        <v>4</v>
      </c>
    </row>
    <row r="12" spans="1:22" ht="15" x14ac:dyDescent="0.35">
      <c r="A12" s="12" t="s">
        <v>12</v>
      </c>
      <c r="B12" s="21" t="s">
        <v>298</v>
      </c>
      <c r="D12" s="1">
        <v>3.734</v>
      </c>
      <c r="E12" s="3">
        <v>3.2690000000000001</v>
      </c>
      <c r="F12" s="3">
        <v>4.3620000000000001</v>
      </c>
      <c r="G12" s="11">
        <v>16.73</v>
      </c>
      <c r="H12" s="11"/>
      <c r="I12" s="11"/>
      <c r="J12" s="15">
        <f t="shared" si="0"/>
        <v>7.0237499999999997</v>
      </c>
      <c r="K12" s="16">
        <f t="shared" si="1"/>
        <v>5.6173126303865271</v>
      </c>
      <c r="L12">
        <f t="shared" si="2"/>
        <v>4</v>
      </c>
    </row>
    <row r="13" spans="1:22" ht="15" x14ac:dyDescent="0.35">
      <c r="A13" s="12" t="s">
        <v>26</v>
      </c>
      <c r="B13" s="21" t="s">
        <v>297</v>
      </c>
      <c r="D13" s="1">
        <v>5.0129999999999999</v>
      </c>
      <c r="E13" s="3">
        <v>3.9319999999999999</v>
      </c>
      <c r="F13" s="3">
        <v>3.8180000000000001</v>
      </c>
      <c r="G13" s="11"/>
      <c r="H13" s="11"/>
      <c r="I13" s="11"/>
      <c r="J13" s="15">
        <f t="shared" si="0"/>
        <v>4.2543333333333333</v>
      </c>
      <c r="K13" s="16">
        <f t="shared" si="1"/>
        <v>0.53847335640267058</v>
      </c>
      <c r="L13">
        <f t="shared" si="2"/>
        <v>3</v>
      </c>
    </row>
    <row r="14" spans="1:22" ht="15" x14ac:dyDescent="0.35">
      <c r="A14" s="12" t="s">
        <v>13</v>
      </c>
      <c r="B14" s="5" t="s">
        <v>305</v>
      </c>
      <c r="D14" s="1">
        <v>3.1509999999999998</v>
      </c>
      <c r="E14" s="3">
        <v>3.069</v>
      </c>
      <c r="F14" s="3">
        <v>4.8360000000000003</v>
      </c>
      <c r="G14" s="11">
        <v>17.440000000000001</v>
      </c>
      <c r="H14" s="11"/>
      <c r="I14" s="11"/>
      <c r="J14" s="15">
        <f t="shared" si="0"/>
        <v>7.1240000000000006</v>
      </c>
      <c r="K14" s="16">
        <f t="shared" si="1"/>
        <v>5.997552709230658</v>
      </c>
      <c r="L14">
        <f t="shared" si="2"/>
        <v>4</v>
      </c>
      <c r="T14" s="1"/>
      <c r="U14" s="2"/>
      <c r="V14" s="2"/>
    </row>
    <row r="15" spans="1:22" ht="15" x14ac:dyDescent="0.35">
      <c r="A15" s="12" t="s">
        <v>14</v>
      </c>
      <c r="B15" s="21" t="s">
        <v>296</v>
      </c>
      <c r="D15" s="1">
        <v>8.9930000000000003</v>
      </c>
      <c r="E15" s="3">
        <v>20.27</v>
      </c>
      <c r="F15" s="3">
        <v>5.7359999999999998</v>
      </c>
      <c r="G15" s="11">
        <v>22.12</v>
      </c>
      <c r="H15" s="11"/>
      <c r="I15" s="11"/>
      <c r="J15" s="13">
        <f t="shared" si="0"/>
        <v>14.27975</v>
      </c>
      <c r="K15" s="16">
        <f t="shared" si="1"/>
        <v>7.0409162179009064</v>
      </c>
      <c r="L15">
        <f t="shared" si="2"/>
        <v>4</v>
      </c>
      <c r="T15" s="1"/>
      <c r="U15" s="3"/>
      <c r="V15" s="3"/>
    </row>
    <row r="16" spans="1:22" ht="15" x14ac:dyDescent="0.35">
      <c r="A16" s="12" t="s">
        <v>15</v>
      </c>
      <c r="B16" s="21" t="s">
        <v>295</v>
      </c>
      <c r="D16" s="1">
        <v>5.5419999999999998</v>
      </c>
      <c r="E16" s="3">
        <v>3.4049999999999998</v>
      </c>
      <c r="F16" s="3">
        <v>3.1819999999999999</v>
      </c>
      <c r="G16" s="11">
        <v>10.65</v>
      </c>
      <c r="H16" s="11"/>
      <c r="I16" s="11"/>
      <c r="J16" s="15">
        <f t="shared" si="0"/>
        <v>5.69475</v>
      </c>
      <c r="K16" s="16">
        <f t="shared" si="1"/>
        <v>3.0056073741425378</v>
      </c>
      <c r="L16">
        <f t="shared" si="2"/>
        <v>4</v>
      </c>
      <c r="T16" s="1"/>
      <c r="U16" s="3"/>
      <c r="V16" s="3"/>
    </row>
    <row r="17" spans="1:24" ht="15" x14ac:dyDescent="0.35">
      <c r="A17" s="12" t="s">
        <v>16</v>
      </c>
      <c r="B17" s="21" t="s">
        <v>306</v>
      </c>
      <c r="D17" s="1">
        <v>6.1130000000000004</v>
      </c>
      <c r="E17" s="3">
        <v>1.998</v>
      </c>
      <c r="F17" s="3"/>
      <c r="G17" s="11">
        <v>20.61</v>
      </c>
      <c r="H17" s="11"/>
      <c r="I17" s="11"/>
      <c r="J17" s="15">
        <f t="shared" si="0"/>
        <v>9.5736666666666661</v>
      </c>
      <c r="K17" s="16">
        <f t="shared" si="1"/>
        <v>7.9826393435309893</v>
      </c>
      <c r="L17">
        <f t="shared" si="2"/>
        <v>3</v>
      </c>
      <c r="T17" s="1"/>
      <c r="U17" s="3"/>
      <c r="V17" s="3"/>
    </row>
    <row r="18" spans="1:24" x14ac:dyDescent="0.35">
      <c r="A18" s="12"/>
      <c r="B18" s="21"/>
      <c r="D18" s="1"/>
      <c r="E18" s="3"/>
      <c r="F18" s="3"/>
      <c r="G18" s="11"/>
      <c r="H18" s="11"/>
      <c r="I18" s="11"/>
      <c r="J18" s="15"/>
      <c r="K18" s="16"/>
      <c r="T18" s="1"/>
      <c r="U18" s="3"/>
      <c r="V18" s="3"/>
    </row>
    <row r="19" spans="1:24" x14ac:dyDescent="0.35">
      <c r="A19" s="12"/>
      <c r="B19" s="21"/>
      <c r="D19" s="10"/>
      <c r="E19" s="10"/>
      <c r="F19" s="10"/>
      <c r="G19" s="10"/>
      <c r="H19" s="10"/>
      <c r="I19" s="10"/>
      <c r="J19" s="11"/>
      <c r="T19" s="1"/>
      <c r="U19" s="3"/>
      <c r="V19" s="3"/>
    </row>
    <row r="20" spans="1:24" x14ac:dyDescent="0.35">
      <c r="B20" s="21"/>
      <c r="D20" s="10"/>
      <c r="E20" s="10"/>
      <c r="F20" s="10"/>
      <c r="G20" s="10"/>
      <c r="H20" s="10"/>
      <c r="I20" s="10"/>
      <c r="J20" s="11"/>
      <c r="T20" s="1"/>
      <c r="U20" s="3"/>
      <c r="V20" s="3"/>
    </row>
    <row r="21" spans="1:24" x14ac:dyDescent="0.35">
      <c r="B21" s="21"/>
      <c r="D21" s="58" t="s">
        <v>290</v>
      </c>
      <c r="E21" s="58"/>
      <c r="F21" s="58"/>
      <c r="G21" s="58"/>
      <c r="H21" s="58"/>
      <c r="I21" s="58"/>
      <c r="J21" s="58"/>
      <c r="K21" s="58"/>
      <c r="L21" s="58"/>
      <c r="T21" s="1"/>
      <c r="U21" s="3"/>
      <c r="V21" s="3"/>
    </row>
    <row r="22" spans="1:24" x14ac:dyDescent="0.35">
      <c r="D22" s="10">
        <v>45385</v>
      </c>
      <c r="E22" s="10">
        <v>45384</v>
      </c>
      <c r="F22" s="10">
        <v>45271</v>
      </c>
      <c r="G22" s="10">
        <v>44854</v>
      </c>
      <c r="H22" s="10" t="s">
        <v>282</v>
      </c>
      <c r="I22" s="10" t="s">
        <v>283</v>
      </c>
      <c r="M22" s="6"/>
      <c r="N22" s="6"/>
      <c r="T22" s="1"/>
      <c r="U22" s="3"/>
      <c r="V22" s="3"/>
    </row>
    <row r="23" spans="1:24" x14ac:dyDescent="0.35">
      <c r="B23" s="5"/>
      <c r="D23" s="59" t="s">
        <v>284</v>
      </c>
      <c r="E23" s="59"/>
      <c r="F23" s="59"/>
      <c r="G23" s="59"/>
      <c r="H23" s="59"/>
      <c r="I23" s="59"/>
      <c r="J23" s="11" t="s">
        <v>285</v>
      </c>
      <c r="K23" t="s">
        <v>286</v>
      </c>
      <c r="L23" t="s">
        <v>27</v>
      </c>
      <c r="M23" s="6"/>
      <c r="N23" s="6"/>
      <c r="T23" s="1"/>
      <c r="U23" s="3"/>
      <c r="V23" s="3"/>
    </row>
    <row r="24" spans="1:24" ht="15" x14ac:dyDescent="0.35">
      <c r="A24" s="12" t="s">
        <v>3</v>
      </c>
      <c r="B24" s="5" t="s">
        <v>293</v>
      </c>
      <c r="D24" s="1" t="s">
        <v>23</v>
      </c>
      <c r="E24" s="3" t="s">
        <v>23</v>
      </c>
      <c r="F24" s="3">
        <v>91.49</v>
      </c>
      <c r="G24" s="3" t="s">
        <v>4</v>
      </c>
      <c r="H24" s="3">
        <v>288.39999999999998</v>
      </c>
      <c r="I24" s="11">
        <v>1281</v>
      </c>
      <c r="J24" s="17">
        <f>AVERAGE(D24:I24)</f>
        <v>553.63</v>
      </c>
      <c r="K24" s="18">
        <f>_xlfn.STDEV.P(D24:I24)</f>
        <v>520.5725852046636</v>
      </c>
      <c r="L24">
        <f>COUNT(D24:I24)</f>
        <v>3</v>
      </c>
    </row>
    <row r="25" spans="1:24" ht="15" x14ac:dyDescent="0.35">
      <c r="A25" s="12" t="s">
        <v>5</v>
      </c>
      <c r="B25" s="5" t="s">
        <v>294</v>
      </c>
      <c r="D25" s="11" t="s">
        <v>23</v>
      </c>
      <c r="E25" s="11" t="s">
        <v>4</v>
      </c>
      <c r="F25" s="11" t="s">
        <v>23</v>
      </c>
      <c r="G25" s="11" t="s">
        <v>4</v>
      </c>
      <c r="H25" s="11" t="s">
        <v>4</v>
      </c>
      <c r="I25" s="11" t="s">
        <v>4</v>
      </c>
      <c r="J25" s="17" t="e">
        <f t="shared" ref="J25:J37" si="3">AVERAGE(D25:I25)</f>
        <v>#DIV/0!</v>
      </c>
      <c r="K25" s="18" t="e">
        <f t="shared" ref="K25:K37" si="4">_xlfn.STDEV.P(D25:I25)</f>
        <v>#DIV/0!</v>
      </c>
      <c r="L25">
        <f t="shared" ref="L25:L37" si="5">COUNT(D25:I25)</f>
        <v>0</v>
      </c>
    </row>
    <row r="26" spans="1:24" ht="15" x14ac:dyDescent="0.35">
      <c r="A26" s="12" t="s">
        <v>6</v>
      </c>
      <c r="B26" s="5" t="s">
        <v>301</v>
      </c>
      <c r="D26" s="11">
        <v>7.63</v>
      </c>
      <c r="E26" s="11">
        <v>6.1680000000000001</v>
      </c>
      <c r="F26" s="11">
        <v>13.11</v>
      </c>
      <c r="G26" s="11">
        <v>8.8469999999999995</v>
      </c>
      <c r="H26" s="11">
        <v>30.02</v>
      </c>
      <c r="I26" s="11">
        <v>10.46</v>
      </c>
      <c r="J26" s="13">
        <f t="shared" si="3"/>
        <v>12.705833333333336</v>
      </c>
      <c r="K26" s="14">
        <f t="shared" si="4"/>
        <v>8.0455518645743282</v>
      </c>
      <c r="L26">
        <f t="shared" si="5"/>
        <v>6</v>
      </c>
      <c r="T26" s="1"/>
      <c r="U26" s="3"/>
      <c r="V26" s="3"/>
      <c r="W26" s="3"/>
      <c r="X26" s="3"/>
    </row>
    <row r="27" spans="1:24" ht="15" x14ac:dyDescent="0.35">
      <c r="A27" s="12" t="s">
        <v>7</v>
      </c>
      <c r="B27" s="5" t="s">
        <v>302</v>
      </c>
      <c r="D27" s="11">
        <v>6.2050000000000001</v>
      </c>
      <c r="E27" s="11">
        <v>4.8209999999999997</v>
      </c>
      <c r="F27" s="11">
        <v>26.18</v>
      </c>
      <c r="G27" s="11">
        <v>12.29</v>
      </c>
      <c r="H27" s="11">
        <v>21.63</v>
      </c>
      <c r="I27" s="11">
        <v>15.85</v>
      </c>
      <c r="J27" s="13">
        <f t="shared" si="3"/>
        <v>14.496</v>
      </c>
      <c r="K27" s="14">
        <f t="shared" si="4"/>
        <v>7.707743617081892</v>
      </c>
      <c r="L27">
        <f t="shared" si="5"/>
        <v>6</v>
      </c>
    </row>
    <row r="28" spans="1:24" ht="15" x14ac:dyDescent="0.35">
      <c r="A28" s="12" t="s">
        <v>8</v>
      </c>
      <c r="B28" s="5" t="s">
        <v>303</v>
      </c>
      <c r="D28" s="11">
        <v>96.87</v>
      </c>
      <c r="E28" s="11">
        <v>48.37</v>
      </c>
      <c r="F28" s="11">
        <v>135.5</v>
      </c>
      <c r="G28" s="11" t="s">
        <v>4</v>
      </c>
      <c r="H28" s="11" t="s">
        <v>23</v>
      </c>
      <c r="I28" s="11">
        <v>95.71</v>
      </c>
      <c r="J28" s="13">
        <f t="shared" si="3"/>
        <v>94.112499999999997</v>
      </c>
      <c r="K28" s="14">
        <f t="shared" si="4"/>
        <v>30.884693923527912</v>
      </c>
      <c r="L28">
        <f t="shared" si="5"/>
        <v>4</v>
      </c>
      <c r="T28" s="1"/>
      <c r="U28" s="2"/>
      <c r="V28" s="2"/>
      <c r="W28" s="2"/>
      <c r="X28" s="2"/>
    </row>
    <row r="29" spans="1:24" ht="15" x14ac:dyDescent="0.35">
      <c r="A29" s="12" t="s">
        <v>9</v>
      </c>
      <c r="B29" s="5" t="s">
        <v>304</v>
      </c>
      <c r="D29" s="11">
        <v>119</v>
      </c>
      <c r="E29" s="11">
        <v>57.09</v>
      </c>
      <c r="F29" s="11">
        <v>99.9</v>
      </c>
      <c r="G29" s="11" t="s">
        <v>4</v>
      </c>
      <c r="H29" s="11" t="s">
        <v>4</v>
      </c>
      <c r="I29" s="11">
        <v>155.1</v>
      </c>
      <c r="J29" s="17">
        <f t="shared" si="3"/>
        <v>107.77250000000001</v>
      </c>
      <c r="K29" s="14">
        <f t="shared" si="4"/>
        <v>35.343461470970837</v>
      </c>
      <c r="L29">
        <f t="shared" si="5"/>
        <v>4</v>
      </c>
      <c r="S29" s="2"/>
      <c r="T29" s="2"/>
    </row>
    <row r="30" spans="1:24" ht="15" x14ac:dyDescent="0.35">
      <c r="A30" s="12" t="s">
        <v>10</v>
      </c>
      <c r="B30" s="21" t="s">
        <v>300</v>
      </c>
      <c r="D30" s="11" t="s">
        <v>4</v>
      </c>
      <c r="E30" s="11">
        <v>9.1669999999999998</v>
      </c>
      <c r="F30" s="11">
        <v>55.05</v>
      </c>
      <c r="G30" s="11">
        <v>1269</v>
      </c>
      <c r="H30" s="11"/>
      <c r="I30" s="11"/>
      <c r="J30" s="17">
        <f t="shared" si="3"/>
        <v>444.40566666666672</v>
      </c>
      <c r="K30" s="18">
        <f t="shared" si="4"/>
        <v>583.37704979788919</v>
      </c>
      <c r="L30">
        <f t="shared" si="5"/>
        <v>3</v>
      </c>
      <c r="T30" s="3"/>
      <c r="V30" s="3"/>
    </row>
    <row r="31" spans="1:24" ht="15" x14ac:dyDescent="0.35">
      <c r="A31" s="12" t="s">
        <v>11</v>
      </c>
      <c r="B31" s="21" t="s">
        <v>299</v>
      </c>
      <c r="D31" s="11">
        <v>277.89999999999998</v>
      </c>
      <c r="E31" s="11">
        <v>138.9</v>
      </c>
      <c r="F31" s="11">
        <v>37.270000000000003</v>
      </c>
      <c r="G31" s="11" t="s">
        <v>4</v>
      </c>
      <c r="H31" s="11"/>
      <c r="I31" s="11"/>
      <c r="J31" s="17">
        <f t="shared" si="3"/>
        <v>151.35666666666665</v>
      </c>
      <c r="K31" s="18">
        <f t="shared" si="4"/>
        <v>98.630879658564453</v>
      </c>
      <c r="L31">
        <f t="shared" si="5"/>
        <v>3</v>
      </c>
      <c r="T31" s="3"/>
      <c r="V31" s="3"/>
    </row>
    <row r="32" spans="1:24" ht="15" x14ac:dyDescent="0.35">
      <c r="A32" s="12" t="s">
        <v>12</v>
      </c>
      <c r="B32" s="21" t="s">
        <v>298</v>
      </c>
      <c r="D32" s="11">
        <v>236.3</v>
      </c>
      <c r="E32" s="11">
        <v>294.7</v>
      </c>
      <c r="F32" s="11">
        <v>46.69</v>
      </c>
      <c r="G32" s="11">
        <v>78.48</v>
      </c>
      <c r="H32" s="11"/>
      <c r="I32" s="11"/>
      <c r="J32" s="17">
        <f t="shared" si="3"/>
        <v>164.04250000000002</v>
      </c>
      <c r="K32" s="18">
        <f t="shared" si="4"/>
        <v>104.14542629779764</v>
      </c>
      <c r="L32">
        <f t="shared" si="5"/>
        <v>4</v>
      </c>
      <c r="T32" s="3"/>
      <c r="V32" s="3"/>
    </row>
    <row r="33" spans="1:22" ht="15" x14ac:dyDescent="0.35">
      <c r="A33" s="12" t="s">
        <v>26</v>
      </c>
      <c r="B33" s="21" t="s">
        <v>297</v>
      </c>
      <c r="D33" s="11">
        <v>759.6</v>
      </c>
      <c r="E33" s="11">
        <v>236</v>
      </c>
      <c r="F33" s="11">
        <v>392.5</v>
      </c>
      <c r="G33" s="11"/>
      <c r="H33" s="11"/>
      <c r="I33" s="11"/>
      <c r="J33" s="17">
        <f t="shared" si="3"/>
        <v>462.7</v>
      </c>
      <c r="K33" s="18">
        <f t="shared" si="4"/>
        <v>219.44668297029853</v>
      </c>
      <c r="L33">
        <f t="shared" si="5"/>
        <v>3</v>
      </c>
      <c r="T33" s="3"/>
      <c r="V33" s="3"/>
    </row>
    <row r="34" spans="1:22" ht="15" x14ac:dyDescent="0.35">
      <c r="A34" s="12" t="s">
        <v>13</v>
      </c>
      <c r="B34" s="5" t="s">
        <v>305</v>
      </c>
      <c r="D34" s="11">
        <v>62.37</v>
      </c>
      <c r="E34" s="11">
        <v>14.82</v>
      </c>
      <c r="F34" s="11">
        <v>675.6</v>
      </c>
      <c r="G34" s="11" t="s">
        <v>4</v>
      </c>
      <c r="H34" s="11"/>
      <c r="I34" s="11"/>
      <c r="J34" s="17">
        <f t="shared" si="3"/>
        <v>250.92999999999998</v>
      </c>
      <c r="K34" s="18">
        <f t="shared" si="4"/>
        <v>300.91383849866395</v>
      </c>
      <c r="L34">
        <f t="shared" si="5"/>
        <v>3</v>
      </c>
      <c r="T34" s="3"/>
      <c r="V34" s="3"/>
    </row>
    <row r="35" spans="1:22" ht="15" x14ac:dyDescent="0.35">
      <c r="A35" s="12" t="s">
        <v>14</v>
      </c>
      <c r="B35" s="21" t="s">
        <v>296</v>
      </c>
      <c r="D35" s="11">
        <v>74.38</v>
      </c>
      <c r="E35" s="11">
        <v>11.59</v>
      </c>
      <c r="F35" s="11" t="s">
        <v>4</v>
      </c>
      <c r="G35" s="11">
        <v>1825</v>
      </c>
      <c r="H35" s="11"/>
      <c r="I35" s="11"/>
      <c r="J35" s="17">
        <f t="shared" si="3"/>
        <v>636.99</v>
      </c>
      <c r="K35" s="18">
        <f t="shared" si="4"/>
        <v>840.44094224401033</v>
      </c>
      <c r="L35">
        <f t="shared" si="5"/>
        <v>3</v>
      </c>
      <c r="T35" s="3"/>
      <c r="V35" s="3"/>
    </row>
    <row r="36" spans="1:22" ht="15" x14ac:dyDescent="0.35">
      <c r="A36" s="12" t="s">
        <v>15</v>
      </c>
      <c r="B36" s="21" t="s">
        <v>295</v>
      </c>
      <c r="D36" s="11">
        <v>94.41</v>
      </c>
      <c r="E36" s="11">
        <v>9.0060000000000002</v>
      </c>
      <c r="F36" s="11">
        <v>234.4</v>
      </c>
      <c r="G36" s="11">
        <v>901.9</v>
      </c>
      <c r="H36" s="11"/>
      <c r="I36" s="11"/>
      <c r="J36" s="17">
        <f t="shared" si="3"/>
        <v>309.92899999999997</v>
      </c>
      <c r="K36" s="18">
        <f t="shared" si="4"/>
        <v>351.11870712481272</v>
      </c>
      <c r="L36">
        <f t="shared" si="5"/>
        <v>4</v>
      </c>
    </row>
    <row r="37" spans="1:22" ht="15" x14ac:dyDescent="0.35">
      <c r="A37" s="12" t="s">
        <v>16</v>
      </c>
      <c r="B37" s="21" t="s">
        <v>306</v>
      </c>
      <c r="D37" s="11">
        <v>61.96</v>
      </c>
      <c r="E37" s="11">
        <v>4.07</v>
      </c>
      <c r="F37" s="11"/>
      <c r="G37" s="11">
        <v>554.20000000000005</v>
      </c>
      <c r="H37" s="11"/>
      <c r="I37" s="11"/>
      <c r="J37" s="17">
        <f t="shared" si="3"/>
        <v>206.74333333333334</v>
      </c>
      <c r="K37" s="18">
        <f t="shared" si="4"/>
        <v>246.82303300588103</v>
      </c>
      <c r="L37">
        <f t="shared" si="5"/>
        <v>3</v>
      </c>
    </row>
    <row r="39" spans="1:22" x14ac:dyDescent="0.35">
      <c r="A39" s="12"/>
      <c r="D39" s="59"/>
      <c r="E39" s="59"/>
      <c r="F39" s="59"/>
      <c r="G39" s="59"/>
      <c r="H39" s="59"/>
      <c r="I39" s="59"/>
      <c r="J39" s="11"/>
    </row>
    <row r="42" spans="1:22" x14ac:dyDescent="0.35">
      <c r="C42" s="4"/>
    </row>
    <row r="44" spans="1:22" x14ac:dyDescent="0.35">
      <c r="B44" s="21"/>
    </row>
    <row r="45" spans="1:22" x14ac:dyDescent="0.35">
      <c r="A45" s="12"/>
      <c r="B45" s="5"/>
    </row>
    <row r="46" spans="1:22" x14ac:dyDescent="0.35">
      <c r="A46" s="12"/>
      <c r="B46" s="5"/>
    </row>
    <row r="47" spans="1:22" x14ac:dyDescent="0.35">
      <c r="A47" s="12"/>
      <c r="B47" s="5"/>
    </row>
    <row r="48" spans="1:22" x14ac:dyDescent="0.35">
      <c r="A48" s="12"/>
      <c r="B48" s="5"/>
    </row>
    <row r="49" spans="1:25" x14ac:dyDescent="0.35">
      <c r="A49" s="12"/>
      <c r="B49" s="5"/>
    </row>
    <row r="50" spans="1:25" x14ac:dyDescent="0.35">
      <c r="A50" s="12"/>
      <c r="B50" s="5"/>
    </row>
    <row r="51" spans="1:25" x14ac:dyDescent="0.35">
      <c r="B51" s="21"/>
    </row>
    <row r="52" spans="1:25" x14ac:dyDescent="0.35">
      <c r="A52" s="12"/>
      <c r="B52" s="21"/>
    </row>
    <row r="53" spans="1:25" x14ac:dyDescent="0.35">
      <c r="B53" s="21"/>
    </row>
    <row r="54" spans="1:25" x14ac:dyDescent="0.35">
      <c r="B54" s="21"/>
    </row>
    <row r="55" spans="1:25" x14ac:dyDescent="0.35">
      <c r="B55" s="5"/>
    </row>
    <row r="56" spans="1:25" s="9" customFormat="1" x14ac:dyDescent="0.35">
      <c r="B56" s="21"/>
    </row>
    <row r="57" spans="1:25" s="9" customFormat="1" x14ac:dyDescent="0.35">
      <c r="B57" s="21"/>
    </row>
    <row r="58" spans="1:25" s="9" customFormat="1" x14ac:dyDescent="0.35">
      <c r="B58" s="21"/>
    </row>
    <row r="59" spans="1:25" s="9" customFormat="1" x14ac:dyDescent="0.35">
      <c r="B59" s="21"/>
      <c r="D59" s="2"/>
      <c r="G59" s="2"/>
      <c r="J59" s="2"/>
      <c r="M59" s="2"/>
      <c r="P59" s="2"/>
      <c r="S59" s="2"/>
      <c r="V59" s="2"/>
      <c r="Y59" s="2"/>
    </row>
    <row r="60" spans="1:25" s="9" customFormat="1" x14ac:dyDescent="0.35">
      <c r="B60" s="21"/>
      <c r="D60" s="2"/>
      <c r="G60" s="2"/>
      <c r="J60" s="2"/>
      <c r="M60" s="2"/>
      <c r="P60" s="2"/>
      <c r="S60" s="2"/>
      <c r="V60" s="2"/>
      <c r="Y60" s="2"/>
    </row>
    <row r="61" spans="1:25" s="9" customFormat="1" x14ac:dyDescent="0.35">
      <c r="B61" s="21"/>
      <c r="D61" s="2"/>
      <c r="G61" s="2"/>
      <c r="J61" s="2"/>
      <c r="M61" s="2"/>
      <c r="P61" s="2"/>
      <c r="S61" s="2"/>
      <c r="V61" s="2"/>
      <c r="Y61" s="2"/>
    </row>
    <row r="62" spans="1:25" s="9" customFormat="1" x14ac:dyDescent="0.35">
      <c r="B62" s="21"/>
      <c r="D62" s="22"/>
      <c r="G62" s="22"/>
      <c r="J62" s="22"/>
      <c r="M62" s="22"/>
      <c r="P62" s="22"/>
      <c r="S62" s="22"/>
      <c r="V62" s="22"/>
      <c r="Y62" s="22"/>
    </row>
    <row r="63" spans="1:25" s="9" customFormat="1" x14ac:dyDescent="0.35">
      <c r="B63" s="21"/>
      <c r="D63" s="22"/>
      <c r="G63" s="22"/>
      <c r="J63" s="22"/>
      <c r="M63" s="22"/>
      <c r="P63" s="22"/>
      <c r="S63" s="22"/>
      <c r="V63" s="22"/>
      <c r="Y63" s="22"/>
    </row>
    <row r="64" spans="1:25" s="9" customFormat="1" x14ac:dyDescent="0.35">
      <c r="B64" s="21"/>
      <c r="D64" s="22"/>
      <c r="G64" s="22"/>
      <c r="J64" s="22"/>
      <c r="M64" s="22"/>
      <c r="P64" s="22"/>
      <c r="S64" s="22"/>
      <c r="V64" s="22"/>
      <c r="Y64" s="22"/>
    </row>
    <row r="65" spans="2:25" s="9" customFormat="1" x14ac:dyDescent="0.35">
      <c r="B65" s="21"/>
    </row>
    <row r="66" spans="2:25" s="9" customFormat="1" x14ac:dyDescent="0.35">
      <c r="B66" s="21"/>
    </row>
    <row r="67" spans="2:25" s="9" customFormat="1" x14ac:dyDescent="0.35">
      <c r="B67" s="21"/>
    </row>
    <row r="68" spans="2:25" s="9" customFormat="1" x14ac:dyDescent="0.35">
      <c r="B68" s="21"/>
    </row>
    <row r="69" spans="2:25" s="9" customFormat="1" x14ac:dyDescent="0.35">
      <c r="B69" s="21"/>
    </row>
    <row r="70" spans="2:25" s="9" customFormat="1" x14ac:dyDescent="0.35">
      <c r="B70" s="21"/>
    </row>
    <row r="71" spans="2:25" s="9" customFormat="1" x14ac:dyDescent="0.35">
      <c r="B71" s="21"/>
      <c r="G71" s="8"/>
    </row>
    <row r="72" spans="2:25" s="9" customFormat="1" x14ac:dyDescent="0.35">
      <c r="B72" s="21"/>
      <c r="D72" s="20"/>
      <c r="G72" s="20"/>
      <c r="J72" s="20"/>
      <c r="M72" s="20"/>
      <c r="P72" s="20"/>
      <c r="S72" s="20"/>
      <c r="V72" s="20"/>
      <c r="Y72" s="20"/>
    </row>
    <row r="73" spans="2:25" s="9" customFormat="1" x14ac:dyDescent="0.35">
      <c r="B73" s="21"/>
    </row>
    <row r="74" spans="2:25" s="9" customFormat="1" x14ac:dyDescent="0.35">
      <c r="B74" s="21"/>
    </row>
    <row r="75" spans="2:25" s="9" customFormat="1" x14ac:dyDescent="0.35">
      <c r="B75" s="21"/>
      <c r="D75" s="2"/>
      <c r="G75" s="2"/>
      <c r="J75" s="2"/>
      <c r="M75" s="2"/>
      <c r="P75" s="2"/>
      <c r="S75" s="2"/>
      <c r="V75" s="2"/>
      <c r="Y75" s="2"/>
    </row>
    <row r="76" spans="2:25" s="9" customFormat="1" x14ac:dyDescent="0.35">
      <c r="B76" s="21"/>
      <c r="D76" s="2"/>
      <c r="G76" s="2"/>
      <c r="J76" s="2"/>
      <c r="M76" s="2"/>
      <c r="P76" s="2"/>
      <c r="S76" s="2"/>
      <c r="V76" s="2"/>
      <c r="Y76" s="2"/>
    </row>
    <row r="77" spans="2:25" s="9" customFormat="1" x14ac:dyDescent="0.35">
      <c r="B77" s="21"/>
      <c r="D77" s="2"/>
      <c r="G77" s="2"/>
      <c r="J77" s="2"/>
      <c r="M77" s="2"/>
      <c r="P77" s="2"/>
      <c r="S77" s="2"/>
      <c r="V77" s="2"/>
      <c r="Y77" s="2"/>
    </row>
    <row r="78" spans="2:25" s="9" customFormat="1" x14ac:dyDescent="0.35">
      <c r="B78" s="21"/>
      <c r="D78" s="22"/>
      <c r="G78" s="22"/>
      <c r="J78" s="22"/>
      <c r="M78" s="22"/>
      <c r="P78" s="22"/>
      <c r="S78" s="22"/>
      <c r="V78" s="22"/>
      <c r="Y78" s="22"/>
    </row>
    <row r="79" spans="2:25" s="9" customFormat="1" x14ac:dyDescent="0.35">
      <c r="B79" s="21"/>
      <c r="D79" s="22"/>
      <c r="G79" s="22"/>
      <c r="J79" s="22"/>
      <c r="M79" s="22"/>
      <c r="P79" s="22"/>
      <c r="S79" s="22"/>
      <c r="V79" s="22"/>
      <c r="Y79" s="22"/>
    </row>
    <row r="80" spans="2:25" s="9" customFormat="1" x14ac:dyDescent="0.35">
      <c r="B80" s="21"/>
      <c r="D80" s="22"/>
      <c r="G80" s="22"/>
      <c r="J80" s="22"/>
      <c r="M80" s="22"/>
      <c r="P80" s="22"/>
      <c r="S80" s="22"/>
      <c r="V80" s="22"/>
      <c r="Y80" s="22"/>
    </row>
    <row r="81" spans="1:4" s="9" customFormat="1" x14ac:dyDescent="0.35">
      <c r="B81" s="21"/>
    </row>
    <row r="82" spans="1:4" s="9" customFormat="1" x14ac:dyDescent="0.35">
      <c r="B82" s="21"/>
    </row>
    <row r="83" spans="1:4" s="9" customFormat="1" x14ac:dyDescent="0.35">
      <c r="B83" s="21"/>
    </row>
    <row r="84" spans="1:4" s="9" customFormat="1" x14ac:dyDescent="0.35">
      <c r="B84" s="21"/>
    </row>
    <row r="85" spans="1:4" s="9" customFormat="1" x14ac:dyDescent="0.35">
      <c r="B85" s="21"/>
    </row>
    <row r="86" spans="1:4" s="9" customFormat="1" x14ac:dyDescent="0.35">
      <c r="B86" s="21"/>
    </row>
    <row r="87" spans="1:4" s="9" customFormat="1" x14ac:dyDescent="0.35">
      <c r="B87" s="21"/>
    </row>
    <row r="88" spans="1:4" s="9" customFormat="1" x14ac:dyDescent="0.35">
      <c r="A88" s="8"/>
      <c r="B88" s="5"/>
      <c r="D88" s="8"/>
    </row>
    <row r="92" spans="1:4" x14ac:dyDescent="0.35">
      <c r="A92" s="6"/>
      <c r="B92" s="24"/>
    </row>
    <row r="93" spans="1:4" x14ac:dyDescent="0.35">
      <c r="A93" s="6"/>
      <c r="B93" s="24"/>
    </row>
    <row r="94" spans="1:4" x14ac:dyDescent="0.35">
      <c r="A94" s="6"/>
    </row>
    <row r="95" spans="1:4" x14ac:dyDescent="0.35">
      <c r="A95" s="6"/>
    </row>
    <row r="96" spans="1:4" x14ac:dyDescent="0.35">
      <c r="A96" s="6"/>
    </row>
  </sheetData>
  <mergeCells count="5">
    <mergeCell ref="D1:L1"/>
    <mergeCell ref="D21:L21"/>
    <mergeCell ref="D23:I23"/>
    <mergeCell ref="D39:I39"/>
    <mergeCell ref="D3:I3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284C1-A963-4AE1-BBD8-491C934A9166}">
  <dimension ref="A1:Q61"/>
  <sheetViews>
    <sheetView zoomScale="70" zoomScaleNormal="70" workbookViewId="0">
      <selection activeCell="AE23" sqref="AE23"/>
    </sheetView>
  </sheetViews>
  <sheetFormatPr defaultColWidth="8.81640625" defaultRowHeight="14.5" x14ac:dyDescent="0.35"/>
  <cols>
    <col min="2" max="2" width="11.453125" customWidth="1"/>
    <col min="3" max="3" width="12.36328125" customWidth="1"/>
    <col min="11" max="11" width="11" customWidth="1"/>
    <col min="12" max="12" width="13.453125" customWidth="1"/>
  </cols>
  <sheetData>
    <row r="1" spans="1:16" x14ac:dyDescent="0.35">
      <c r="A1" s="57" t="s">
        <v>308</v>
      </c>
      <c r="B1" s="57"/>
      <c r="C1" s="57"/>
      <c r="D1" s="57"/>
      <c r="E1" s="57"/>
      <c r="F1" s="57"/>
      <c r="G1" s="57"/>
      <c r="H1" s="57"/>
      <c r="J1" s="57" t="s">
        <v>307</v>
      </c>
      <c r="K1" s="57"/>
      <c r="L1" s="57"/>
      <c r="M1" s="57"/>
      <c r="N1" s="57"/>
      <c r="O1" s="57"/>
      <c r="P1" s="57"/>
    </row>
    <row r="2" spans="1:16" x14ac:dyDescent="0.35">
      <c r="A2" s="7"/>
      <c r="B2" s="5" t="s">
        <v>301</v>
      </c>
      <c r="C2" s="5" t="s">
        <v>302</v>
      </c>
      <c r="D2" s="5" t="s">
        <v>293</v>
      </c>
      <c r="E2" s="5" t="s">
        <v>294</v>
      </c>
      <c r="F2" s="5" t="s">
        <v>303</v>
      </c>
      <c r="G2" s="5" t="s">
        <v>304</v>
      </c>
      <c r="H2" s="25" t="s">
        <v>22</v>
      </c>
      <c r="J2" s="7"/>
      <c r="K2" s="5" t="s">
        <v>301</v>
      </c>
      <c r="L2" s="5" t="s">
        <v>302</v>
      </c>
      <c r="M2" s="5" t="s">
        <v>293</v>
      </c>
      <c r="N2" s="5" t="s">
        <v>294</v>
      </c>
      <c r="O2" s="5" t="s">
        <v>303</v>
      </c>
      <c r="P2" s="5" t="s">
        <v>304</v>
      </c>
    </row>
    <row r="3" spans="1:16" x14ac:dyDescent="0.35">
      <c r="A3" s="8" t="s">
        <v>17</v>
      </c>
      <c r="B3" s="6"/>
      <c r="C3" s="6"/>
      <c r="D3" s="6"/>
      <c r="E3" s="6"/>
      <c r="F3" s="6"/>
      <c r="G3" s="6"/>
      <c r="H3" s="6"/>
      <c r="J3" s="8" t="s">
        <v>17</v>
      </c>
      <c r="K3" s="6"/>
      <c r="L3" s="6"/>
      <c r="M3" s="6"/>
      <c r="N3" s="6"/>
      <c r="O3" s="6"/>
      <c r="P3" s="6"/>
    </row>
    <row r="4" spans="1:16" x14ac:dyDescent="0.35">
      <c r="A4" s="8" t="s">
        <v>18</v>
      </c>
      <c r="B4" s="6"/>
      <c r="C4" s="6"/>
      <c r="D4" s="6"/>
      <c r="E4" s="6"/>
      <c r="F4" s="6"/>
      <c r="G4" s="6"/>
      <c r="H4" s="6"/>
      <c r="J4" s="8" t="s">
        <v>18</v>
      </c>
      <c r="K4" s="6"/>
      <c r="L4" s="6"/>
      <c r="M4" s="6"/>
      <c r="N4" s="6"/>
      <c r="O4" s="6"/>
      <c r="P4" s="6"/>
    </row>
    <row r="5" spans="1:16" x14ac:dyDescent="0.35">
      <c r="A5" s="8" t="s">
        <v>1</v>
      </c>
      <c r="B5" s="6">
        <v>8.2269999999999996E-2</v>
      </c>
      <c r="C5" s="6">
        <v>2.8499999999999999E-4</v>
      </c>
      <c r="D5" s="6">
        <v>2.069E-2</v>
      </c>
      <c r="E5" s="6">
        <v>9.9870000000000004E-5</v>
      </c>
      <c r="F5" s="6">
        <v>7.7520000000000006E-2</v>
      </c>
      <c r="G5" s="6">
        <v>1.192E-4</v>
      </c>
      <c r="H5" s="6">
        <v>2.4709999999999999E-4</v>
      </c>
      <c r="J5" s="8" t="s">
        <v>1</v>
      </c>
      <c r="K5" s="6">
        <v>6.4630000000000007E-2</v>
      </c>
      <c r="L5" s="6">
        <v>3.8719999999999998E-4</v>
      </c>
      <c r="M5" s="6">
        <v>1.257E-2</v>
      </c>
      <c r="N5" s="6">
        <v>4.9820000000000001E-5</v>
      </c>
      <c r="O5" s="6">
        <v>6.1150000000000003E-2</v>
      </c>
      <c r="P5" s="6">
        <v>2.9559999999999998E-4</v>
      </c>
    </row>
    <row r="6" spans="1:16" x14ac:dyDescent="0.35">
      <c r="A6" s="8" t="s">
        <v>0</v>
      </c>
      <c r="B6" s="6">
        <v>12.36</v>
      </c>
      <c r="C6" s="6" t="s">
        <v>4</v>
      </c>
      <c r="D6" s="6">
        <v>11.31</v>
      </c>
      <c r="E6" s="6" t="s">
        <v>4</v>
      </c>
      <c r="F6" s="6">
        <v>11.86</v>
      </c>
      <c r="G6" s="6" t="s">
        <v>4</v>
      </c>
      <c r="H6" s="6" t="s">
        <v>4</v>
      </c>
      <c r="J6" s="8" t="s">
        <v>0</v>
      </c>
      <c r="K6" s="6">
        <v>15.38</v>
      </c>
      <c r="L6" s="6" t="s">
        <v>4</v>
      </c>
      <c r="M6" s="6">
        <v>22.09</v>
      </c>
      <c r="N6" s="6" t="s">
        <v>4</v>
      </c>
      <c r="O6" s="6">
        <v>9.4740000000000002</v>
      </c>
      <c r="P6" s="6" t="s">
        <v>4</v>
      </c>
    </row>
    <row r="7" spans="1:16" x14ac:dyDescent="0.35">
      <c r="A7" s="8" t="s">
        <v>2</v>
      </c>
      <c r="B7" s="6"/>
      <c r="C7" s="6"/>
      <c r="D7" s="6"/>
      <c r="E7" s="6"/>
      <c r="F7" s="6"/>
      <c r="G7" s="6"/>
      <c r="H7" s="6"/>
      <c r="J7" s="8" t="s">
        <v>2</v>
      </c>
      <c r="K7" s="6"/>
      <c r="L7" s="6"/>
      <c r="M7" s="6"/>
      <c r="N7" s="6"/>
      <c r="O7" s="6"/>
      <c r="P7" s="6"/>
    </row>
    <row r="8" spans="1:16" x14ac:dyDescent="0.35">
      <c r="A8" s="8" t="s">
        <v>1</v>
      </c>
      <c r="B8" s="6">
        <v>5.9020000000000001E-3</v>
      </c>
      <c r="C8" s="6">
        <v>3.485E-5</v>
      </c>
      <c r="D8" s="6">
        <v>3.8210000000000002E-3</v>
      </c>
      <c r="E8" s="6">
        <v>2.4769999999999998E-5</v>
      </c>
      <c r="F8" s="6">
        <v>9.0039999999999999E-3</v>
      </c>
      <c r="G8" s="6">
        <v>1.3380000000000001E-5</v>
      </c>
      <c r="H8" s="6">
        <v>3.9110000000000003E-5</v>
      </c>
      <c r="J8" s="8" t="s">
        <v>1</v>
      </c>
      <c r="K8" s="6">
        <v>8.123E-3</v>
      </c>
      <c r="L8" s="6">
        <v>6.9049999999999998E-5</v>
      </c>
      <c r="M8" s="6">
        <v>1.4220000000000001E-3</v>
      </c>
      <c r="N8" s="6">
        <v>2.1019999999999999E-5</v>
      </c>
      <c r="O8" s="6">
        <v>5.5519999999999996E-3</v>
      </c>
      <c r="P8" s="6">
        <v>5.5290000000000001E-5</v>
      </c>
    </row>
    <row r="9" spans="1:16" x14ac:dyDescent="0.35">
      <c r="A9" s="8" t="s">
        <v>0</v>
      </c>
      <c r="B9" s="6">
        <v>1.0920000000000001</v>
      </c>
      <c r="C9" s="6" t="s">
        <v>4</v>
      </c>
      <c r="D9" s="6">
        <v>3.0369999999999999</v>
      </c>
      <c r="E9" s="6" t="s">
        <v>4</v>
      </c>
      <c r="F9" s="6">
        <v>1.69</v>
      </c>
      <c r="G9" s="6" t="s">
        <v>4</v>
      </c>
      <c r="H9" s="6" t="s">
        <v>4</v>
      </c>
      <c r="J9" s="8" t="s">
        <v>0</v>
      </c>
      <c r="K9" s="6">
        <v>2.415</v>
      </c>
      <c r="L9" s="6" t="s">
        <v>4</v>
      </c>
      <c r="M9" s="6">
        <v>3.2469999999999999</v>
      </c>
      <c r="N9" s="6" t="s">
        <v>4</v>
      </c>
      <c r="O9" s="6">
        <v>1.038</v>
      </c>
      <c r="P9" s="6" t="s">
        <v>4</v>
      </c>
    </row>
    <row r="10" spans="1:16" x14ac:dyDescent="0.35">
      <c r="A10" s="8" t="s">
        <v>29</v>
      </c>
      <c r="B10" s="6"/>
      <c r="C10" s="6"/>
      <c r="D10" s="6"/>
      <c r="E10" s="6"/>
      <c r="F10" s="6"/>
      <c r="G10" s="6"/>
      <c r="H10" s="6"/>
      <c r="J10" s="8" t="s">
        <v>29</v>
      </c>
      <c r="K10" s="6"/>
      <c r="L10" s="6"/>
      <c r="M10" s="6"/>
      <c r="N10" s="6"/>
      <c r="O10" s="6"/>
      <c r="P10" s="6"/>
    </row>
    <row r="11" spans="1:16" x14ac:dyDescent="0.35">
      <c r="A11" s="8" t="s">
        <v>1</v>
      </c>
      <c r="B11" s="6" t="s">
        <v>154</v>
      </c>
      <c r="C11" s="6" t="s">
        <v>155</v>
      </c>
      <c r="D11" s="6" t="s">
        <v>156</v>
      </c>
      <c r="E11" s="6" t="s">
        <v>157</v>
      </c>
      <c r="F11" s="6" t="s">
        <v>158</v>
      </c>
      <c r="G11" s="6" t="s">
        <v>159</v>
      </c>
      <c r="H11" s="6" t="s">
        <v>160</v>
      </c>
      <c r="J11" s="8" t="s">
        <v>1</v>
      </c>
      <c r="K11" s="6" t="s">
        <v>162</v>
      </c>
      <c r="L11" s="6" t="s">
        <v>163</v>
      </c>
      <c r="M11" s="6" t="s">
        <v>164</v>
      </c>
      <c r="N11" s="6" t="s">
        <v>165</v>
      </c>
      <c r="O11" s="6" t="s">
        <v>166</v>
      </c>
      <c r="P11" s="6" t="s">
        <v>167</v>
      </c>
    </row>
    <row r="12" spans="1:16" x14ac:dyDescent="0.35">
      <c r="A12" s="8" t="s">
        <v>0</v>
      </c>
      <c r="B12" s="6" t="s">
        <v>151</v>
      </c>
      <c r="C12" s="6" t="s">
        <v>30</v>
      </c>
      <c r="D12" s="6" t="s">
        <v>161</v>
      </c>
      <c r="E12" s="6" t="s">
        <v>30</v>
      </c>
      <c r="F12" s="6" t="s">
        <v>152</v>
      </c>
      <c r="G12" s="6" t="s">
        <v>30</v>
      </c>
      <c r="H12" s="6" t="s">
        <v>30</v>
      </c>
      <c r="J12" s="8" t="s">
        <v>0</v>
      </c>
      <c r="K12" s="6" t="s">
        <v>153</v>
      </c>
      <c r="L12" s="6" t="s">
        <v>30</v>
      </c>
      <c r="M12" s="6" t="s">
        <v>168</v>
      </c>
      <c r="N12" s="6" t="s">
        <v>30</v>
      </c>
      <c r="O12" s="6" t="s">
        <v>169</v>
      </c>
      <c r="P12" s="6" t="s">
        <v>30</v>
      </c>
    </row>
    <row r="13" spans="1:16" x14ac:dyDescent="0.35">
      <c r="A13" s="8" t="s">
        <v>32</v>
      </c>
      <c r="B13" s="6"/>
      <c r="C13" s="6"/>
      <c r="D13" s="6"/>
      <c r="E13" s="6"/>
      <c r="F13" s="6"/>
      <c r="G13" s="6"/>
      <c r="H13" s="6"/>
      <c r="J13" s="8" t="s">
        <v>32</v>
      </c>
      <c r="K13" s="6"/>
      <c r="L13" s="6"/>
      <c r="M13" s="6"/>
      <c r="N13" s="6"/>
      <c r="O13" s="6"/>
      <c r="P13" s="6"/>
    </row>
    <row r="14" spans="1:16" x14ac:dyDescent="0.35">
      <c r="A14" s="8" t="s">
        <v>33</v>
      </c>
      <c r="B14" s="6">
        <v>22</v>
      </c>
      <c r="C14" s="6">
        <v>34</v>
      </c>
      <c r="D14" s="6">
        <v>28</v>
      </c>
      <c r="E14" s="6">
        <v>34</v>
      </c>
      <c r="F14" s="6">
        <v>34</v>
      </c>
      <c r="G14" s="6">
        <v>34</v>
      </c>
      <c r="H14" s="6">
        <v>33</v>
      </c>
      <c r="J14" s="8" t="s">
        <v>33</v>
      </c>
      <c r="K14" s="6">
        <v>21</v>
      </c>
      <c r="L14" s="6">
        <v>33</v>
      </c>
      <c r="M14" s="6">
        <v>31</v>
      </c>
      <c r="N14" s="6">
        <v>33</v>
      </c>
      <c r="O14" s="6">
        <v>34</v>
      </c>
      <c r="P14" s="6">
        <v>34</v>
      </c>
    </row>
    <row r="15" spans="1:16" x14ac:dyDescent="0.35">
      <c r="A15" s="8" t="s">
        <v>34</v>
      </c>
      <c r="B15" s="6">
        <v>0.98839999999999995</v>
      </c>
      <c r="C15" s="6">
        <v>0.60060000000000002</v>
      </c>
      <c r="D15" s="6">
        <v>0.89019999999999999</v>
      </c>
      <c r="E15" s="6">
        <v>0.27829999999999999</v>
      </c>
      <c r="F15" s="6">
        <v>0.95389999999999997</v>
      </c>
      <c r="G15" s="6">
        <v>0.57769999999999999</v>
      </c>
      <c r="H15" s="6">
        <v>0.46089999999999998</v>
      </c>
      <c r="J15" s="8" t="s">
        <v>34</v>
      </c>
      <c r="K15" s="6">
        <v>0.96430000000000005</v>
      </c>
      <c r="L15" s="6">
        <v>0.4466</v>
      </c>
      <c r="M15" s="6">
        <v>0.95679999999999998</v>
      </c>
      <c r="N15" s="6">
        <v>0.1454</v>
      </c>
      <c r="O15" s="6">
        <v>0.97170000000000001</v>
      </c>
      <c r="P15" s="6">
        <v>0.41849999999999998</v>
      </c>
    </row>
    <row r="16" spans="1:16" x14ac:dyDescent="0.35">
      <c r="A16" s="8" t="s">
        <v>35</v>
      </c>
      <c r="B16" s="6">
        <v>3.6060000000000002E-2</v>
      </c>
      <c r="C16" s="6">
        <v>6.607E-3</v>
      </c>
      <c r="D16" s="6">
        <v>1.6140000000000002E-2</v>
      </c>
      <c r="E16" s="6">
        <v>3.3379999999999998E-3</v>
      </c>
      <c r="F16" s="6">
        <v>0.1804</v>
      </c>
      <c r="G16" s="6">
        <v>9.7429999999999999E-4</v>
      </c>
      <c r="H16" s="6">
        <v>6.058E-3</v>
      </c>
      <c r="J16" s="8" t="s">
        <v>35</v>
      </c>
      <c r="K16" s="6">
        <v>9.5430000000000001E-2</v>
      </c>
      <c r="L16" s="6">
        <v>2.5180000000000001E-2</v>
      </c>
      <c r="M16" s="6">
        <v>1.1310000000000001E-2</v>
      </c>
      <c r="N16" s="6">
        <v>2.3340000000000001E-3</v>
      </c>
      <c r="O16" s="6">
        <v>4.5580000000000002E-2</v>
      </c>
      <c r="P16" s="6">
        <v>1.6629999999999999E-2</v>
      </c>
    </row>
    <row r="17" spans="1:16" x14ac:dyDescent="0.35">
      <c r="A17" s="8" t="s">
        <v>36</v>
      </c>
      <c r="B17" s="6">
        <v>4.0489999999999998E-2</v>
      </c>
      <c r="C17" s="6">
        <v>1.3939999999999999E-2</v>
      </c>
      <c r="D17" s="6">
        <v>2.401E-2</v>
      </c>
      <c r="E17" s="6">
        <v>9.9089999999999994E-3</v>
      </c>
      <c r="F17" s="6">
        <v>7.2840000000000002E-2</v>
      </c>
      <c r="G17" s="6">
        <v>5.3530000000000001E-3</v>
      </c>
      <c r="H17" s="6">
        <v>1.355E-2</v>
      </c>
      <c r="J17" s="8" t="s">
        <v>36</v>
      </c>
      <c r="K17" s="6">
        <v>6.7409999999999998E-2</v>
      </c>
      <c r="L17" s="6">
        <v>2.7619999999999999E-2</v>
      </c>
      <c r="M17" s="6">
        <v>1.9099999999999999E-2</v>
      </c>
      <c r="N17" s="6">
        <v>8.4100000000000008E-3</v>
      </c>
      <c r="O17" s="6">
        <v>3.6609999999999997E-2</v>
      </c>
      <c r="P17" s="6">
        <v>2.2120000000000001E-2</v>
      </c>
    </row>
    <row r="18" spans="1:16" x14ac:dyDescent="0.35">
      <c r="A18" s="8"/>
      <c r="B18" s="6"/>
      <c r="C18" s="6"/>
      <c r="D18" s="6"/>
      <c r="E18" s="6"/>
      <c r="F18" s="6"/>
      <c r="G18" s="6"/>
      <c r="H18" s="6"/>
      <c r="J18" s="8"/>
      <c r="K18" s="6"/>
      <c r="L18" s="6"/>
      <c r="M18" s="6"/>
      <c r="N18" s="6"/>
      <c r="O18" s="6"/>
      <c r="P18" s="6"/>
    </row>
    <row r="19" spans="1:16" x14ac:dyDescent="0.35">
      <c r="A19" s="8" t="s">
        <v>37</v>
      </c>
      <c r="B19" s="6"/>
      <c r="C19" s="6"/>
      <c r="D19" s="6"/>
      <c r="E19" s="6"/>
      <c r="F19" s="6"/>
      <c r="G19" s="6"/>
      <c r="H19" s="6"/>
      <c r="J19" s="8" t="s">
        <v>37</v>
      </c>
      <c r="K19" s="6"/>
      <c r="L19" s="6"/>
      <c r="M19" s="6"/>
      <c r="N19" s="6"/>
      <c r="O19" s="6"/>
      <c r="P19" s="6"/>
    </row>
    <row r="20" spans="1:16" x14ac:dyDescent="0.35">
      <c r="A20" s="8" t="s">
        <v>38</v>
      </c>
      <c r="B20" s="6">
        <v>36</v>
      </c>
      <c r="C20" s="6">
        <v>36</v>
      </c>
      <c r="D20" s="6">
        <v>36</v>
      </c>
      <c r="E20" s="6">
        <v>36</v>
      </c>
      <c r="F20" s="6">
        <v>36</v>
      </c>
      <c r="G20" s="6">
        <v>36</v>
      </c>
      <c r="H20" s="6">
        <v>36</v>
      </c>
      <c r="J20" s="8" t="s">
        <v>38</v>
      </c>
      <c r="K20" s="6">
        <v>36</v>
      </c>
      <c r="L20" s="6">
        <v>36</v>
      </c>
      <c r="M20" s="6">
        <v>36</v>
      </c>
      <c r="N20" s="6">
        <v>36</v>
      </c>
      <c r="O20" s="6">
        <v>36</v>
      </c>
      <c r="P20" s="6">
        <v>36</v>
      </c>
    </row>
    <row r="21" spans="1:16" x14ac:dyDescent="0.35">
      <c r="A21" s="8" t="s">
        <v>39</v>
      </c>
      <c r="B21" s="6">
        <v>24</v>
      </c>
      <c r="C21" s="6">
        <v>36</v>
      </c>
      <c r="D21" s="6">
        <v>30</v>
      </c>
      <c r="E21" s="6">
        <v>36</v>
      </c>
      <c r="F21" s="6">
        <v>36</v>
      </c>
      <c r="G21" s="6">
        <v>36</v>
      </c>
      <c r="H21" s="6">
        <v>35</v>
      </c>
      <c r="J21" s="8" t="s">
        <v>39</v>
      </c>
      <c r="K21" s="6">
        <v>23</v>
      </c>
      <c r="L21" s="6">
        <v>35</v>
      </c>
      <c r="M21" s="6">
        <v>33</v>
      </c>
      <c r="N21" s="6">
        <v>35</v>
      </c>
      <c r="O21" s="6">
        <v>36</v>
      </c>
      <c r="P21" s="6">
        <v>36</v>
      </c>
    </row>
    <row r="25" spans="1:16" x14ac:dyDescent="0.35">
      <c r="A25" s="58" t="s">
        <v>309</v>
      </c>
      <c r="B25" s="58"/>
      <c r="C25" s="58"/>
      <c r="D25" s="58"/>
      <c r="E25" s="58"/>
      <c r="F25" s="58"/>
      <c r="G25" s="58"/>
      <c r="H25" s="58"/>
      <c r="J25" s="58" t="s">
        <v>309</v>
      </c>
      <c r="K25" s="58"/>
      <c r="L25" s="58"/>
      <c r="M25" s="58"/>
      <c r="N25" s="58"/>
      <c r="O25" s="58"/>
      <c r="P25" s="58"/>
    </row>
    <row r="26" spans="1:16" x14ac:dyDescent="0.35">
      <c r="A26" s="7"/>
      <c r="B26" s="5" t="s">
        <v>301</v>
      </c>
      <c r="C26" s="5" t="s">
        <v>302</v>
      </c>
      <c r="D26" s="5" t="s">
        <v>293</v>
      </c>
      <c r="E26" s="5" t="s">
        <v>294</v>
      </c>
      <c r="F26" s="5" t="s">
        <v>303</v>
      </c>
      <c r="G26" s="5" t="s">
        <v>304</v>
      </c>
      <c r="H26" s="25" t="s">
        <v>22</v>
      </c>
      <c r="J26" s="7"/>
      <c r="K26" s="5" t="s">
        <v>301</v>
      </c>
      <c r="L26" s="5" t="s">
        <v>302</v>
      </c>
      <c r="M26" s="5" t="s">
        <v>293</v>
      </c>
      <c r="N26" s="5" t="s">
        <v>294</v>
      </c>
      <c r="O26" s="5" t="s">
        <v>303</v>
      </c>
      <c r="P26" s="5" t="s">
        <v>304</v>
      </c>
    </row>
    <row r="27" spans="1:16" x14ac:dyDescent="0.35">
      <c r="A27" s="8" t="s">
        <v>17</v>
      </c>
      <c r="B27" s="6"/>
      <c r="C27" s="6"/>
      <c r="D27" s="6"/>
      <c r="E27" s="6"/>
      <c r="F27" s="6"/>
      <c r="G27" s="6"/>
      <c r="H27" s="6"/>
      <c r="J27" s="8" t="s">
        <v>17</v>
      </c>
      <c r="K27" s="6"/>
      <c r="L27" s="6"/>
      <c r="M27" s="6"/>
      <c r="N27" s="6"/>
      <c r="O27" s="6"/>
      <c r="P27" s="6"/>
    </row>
    <row r="28" spans="1:16" x14ac:dyDescent="0.35">
      <c r="A28" s="8" t="s">
        <v>18</v>
      </c>
      <c r="B28" s="6"/>
      <c r="C28" s="6"/>
      <c r="D28" s="6"/>
      <c r="E28" s="6"/>
      <c r="F28" s="6"/>
      <c r="G28" s="6"/>
      <c r="H28" s="6"/>
      <c r="J28" s="8" t="s">
        <v>18</v>
      </c>
      <c r="K28" s="6"/>
      <c r="L28" s="6"/>
      <c r="M28" s="6"/>
      <c r="N28" s="6"/>
      <c r="O28" s="6"/>
      <c r="P28" s="6"/>
    </row>
    <row r="29" spans="1:16" x14ac:dyDescent="0.35">
      <c r="A29" s="8" t="s">
        <v>1</v>
      </c>
      <c r="B29" s="6">
        <v>1.027E-2</v>
      </c>
      <c r="C29" s="6">
        <v>1.0800000000000001E-2</v>
      </c>
      <c r="D29" s="6">
        <v>3.7300000000000001E-4</v>
      </c>
      <c r="E29" s="6">
        <v>3.2929999999999998E-5</v>
      </c>
      <c r="F29" s="6">
        <v>3.0820000000000001E-3</v>
      </c>
      <c r="G29" s="6">
        <v>2.2799999999999999E-3</v>
      </c>
      <c r="H29" s="6">
        <v>3.8170000000000001E-4</v>
      </c>
      <c r="J29" s="8" t="s">
        <v>1</v>
      </c>
      <c r="K29" s="6">
        <v>1.1169999999999999E-2</v>
      </c>
      <c r="L29" s="6">
        <v>7.7939999999999997E-3</v>
      </c>
      <c r="M29" s="6">
        <v>1.6339999999999999E-4</v>
      </c>
      <c r="N29" s="6">
        <v>2.6970000000000001E-5</v>
      </c>
      <c r="O29" s="6">
        <v>2.3930000000000002E-3</v>
      </c>
      <c r="P29" s="6">
        <v>2.0240000000000002E-3</v>
      </c>
    </row>
    <row r="30" spans="1:16" x14ac:dyDescent="0.35">
      <c r="A30" s="8" t="s">
        <v>0</v>
      </c>
      <c r="B30" s="6">
        <v>30.02</v>
      </c>
      <c r="C30" s="6">
        <v>21.63</v>
      </c>
      <c r="D30" s="6">
        <v>288.39999999999998</v>
      </c>
      <c r="E30" s="6" t="s">
        <v>4</v>
      </c>
      <c r="F30" s="6">
        <v>702.2</v>
      </c>
      <c r="G30" s="6" t="s">
        <v>4</v>
      </c>
      <c r="H30" s="6" t="s">
        <v>4</v>
      </c>
      <c r="J30" s="8" t="s">
        <v>0</v>
      </c>
      <c r="K30" s="6">
        <v>10.46</v>
      </c>
      <c r="L30" s="6">
        <v>15.85</v>
      </c>
      <c r="M30" s="6">
        <v>1281</v>
      </c>
      <c r="N30" s="6" t="s">
        <v>4</v>
      </c>
      <c r="O30" s="6">
        <v>95.71</v>
      </c>
      <c r="P30" s="6">
        <v>155.1</v>
      </c>
    </row>
    <row r="31" spans="1:16" x14ac:dyDescent="0.35">
      <c r="A31" s="8" t="s">
        <v>2</v>
      </c>
      <c r="B31" s="6"/>
      <c r="C31" s="6"/>
      <c r="D31" s="6"/>
      <c r="E31" s="6"/>
      <c r="F31" s="6"/>
      <c r="G31" s="6"/>
      <c r="H31" s="6"/>
      <c r="J31" s="8" t="s">
        <v>2</v>
      </c>
      <c r="K31" s="6"/>
      <c r="L31" s="6"/>
      <c r="M31" s="6"/>
      <c r="N31" s="6"/>
      <c r="O31" s="6"/>
      <c r="P31" s="6"/>
    </row>
    <row r="32" spans="1:16" x14ac:dyDescent="0.35">
      <c r="A32" s="8" t="s">
        <v>1</v>
      </c>
      <c r="B32" s="6">
        <v>1.841E-3</v>
      </c>
      <c r="C32" s="6">
        <v>1.5200000000000001E-3</v>
      </c>
      <c r="D32" s="6">
        <v>6.143E-5</v>
      </c>
      <c r="E32" s="6">
        <v>2.7159999999999999E-6</v>
      </c>
      <c r="F32" s="6">
        <v>3.7750000000000001E-4</v>
      </c>
      <c r="G32" s="6">
        <v>8.0699999999999996E-5</v>
      </c>
      <c r="H32" s="6">
        <v>1.224E-5</v>
      </c>
      <c r="J32" s="8" t="s">
        <v>1</v>
      </c>
      <c r="K32" s="6">
        <v>1.054E-3</v>
      </c>
      <c r="L32" s="6">
        <v>2.055E-3</v>
      </c>
      <c r="M32" s="6">
        <v>9.8069999999999994E-6</v>
      </c>
      <c r="N32" s="6">
        <v>2.0559999999999999E-6</v>
      </c>
      <c r="O32" s="6">
        <v>3.0190000000000002E-4</v>
      </c>
      <c r="P32" s="6">
        <v>1.6369999999999999E-4</v>
      </c>
    </row>
    <row r="33" spans="1:16" x14ac:dyDescent="0.35">
      <c r="A33" s="8" t="s">
        <v>0</v>
      </c>
      <c r="B33" s="6">
        <v>7.359</v>
      </c>
      <c r="C33" s="6">
        <v>3.9860000000000002</v>
      </c>
      <c r="D33" s="6">
        <v>131.6</v>
      </c>
      <c r="E33" s="6" t="s">
        <v>4</v>
      </c>
      <c r="F33" s="6">
        <v>463.3</v>
      </c>
      <c r="G33" s="6" t="s">
        <v>4</v>
      </c>
      <c r="H33" s="6" t="s">
        <v>4</v>
      </c>
      <c r="J33" s="8" t="s">
        <v>0</v>
      </c>
      <c r="K33" s="6">
        <v>1.2010000000000001</v>
      </c>
      <c r="L33" s="6">
        <v>5.2619999999999996</v>
      </c>
      <c r="M33" s="6">
        <v>644.1</v>
      </c>
      <c r="N33" s="6" t="s">
        <v>4</v>
      </c>
      <c r="O33" s="6">
        <v>22.05</v>
      </c>
      <c r="P33" s="6">
        <v>27.4</v>
      </c>
    </row>
    <row r="34" spans="1:16" x14ac:dyDescent="0.35">
      <c r="A34" s="8" t="s">
        <v>29</v>
      </c>
      <c r="B34" s="6"/>
      <c r="C34" s="6"/>
      <c r="D34" s="6"/>
      <c r="E34" s="6"/>
      <c r="F34" s="6"/>
      <c r="G34" s="6"/>
      <c r="H34" s="6"/>
      <c r="J34" s="8" t="s">
        <v>29</v>
      </c>
      <c r="K34" s="6"/>
      <c r="L34" s="6"/>
      <c r="M34" s="6"/>
      <c r="N34" s="6"/>
      <c r="O34" s="6"/>
      <c r="P34" s="6"/>
    </row>
    <row r="35" spans="1:16" x14ac:dyDescent="0.35">
      <c r="A35" s="8" t="s">
        <v>1</v>
      </c>
      <c r="B35" s="6" t="s">
        <v>140</v>
      </c>
      <c r="C35" s="6" t="s">
        <v>141</v>
      </c>
      <c r="D35" s="6" t="s">
        <v>142</v>
      </c>
      <c r="E35" s="6" t="s">
        <v>143</v>
      </c>
      <c r="F35" s="6" t="s">
        <v>144</v>
      </c>
      <c r="G35" s="6" t="s">
        <v>145</v>
      </c>
      <c r="H35" s="6" t="s">
        <v>146</v>
      </c>
      <c r="J35" s="8" t="s">
        <v>1</v>
      </c>
      <c r="K35" s="6" t="s">
        <v>129</v>
      </c>
      <c r="L35" s="6" t="s">
        <v>130</v>
      </c>
      <c r="M35" s="6" t="s">
        <v>131</v>
      </c>
      <c r="N35" s="6" t="s">
        <v>132</v>
      </c>
      <c r="O35" s="6" t="s">
        <v>133</v>
      </c>
      <c r="P35" s="6" t="s">
        <v>134</v>
      </c>
    </row>
    <row r="36" spans="1:16" x14ac:dyDescent="0.35">
      <c r="A36" s="8" t="s">
        <v>0</v>
      </c>
      <c r="B36" s="6" t="s">
        <v>147</v>
      </c>
      <c r="C36" s="6" t="s">
        <v>148</v>
      </c>
      <c r="D36" s="6" t="s">
        <v>149</v>
      </c>
      <c r="E36" s="6" t="s">
        <v>30</v>
      </c>
      <c r="F36" s="6" t="s">
        <v>150</v>
      </c>
      <c r="G36" s="6" t="s">
        <v>30</v>
      </c>
      <c r="H36" s="6" t="s">
        <v>30</v>
      </c>
      <c r="J36" s="8" t="s">
        <v>0</v>
      </c>
      <c r="K36" s="6" t="s">
        <v>135</v>
      </c>
      <c r="L36" s="6" t="s">
        <v>136</v>
      </c>
      <c r="M36" s="6" t="s">
        <v>137</v>
      </c>
      <c r="N36" s="6" t="s">
        <v>30</v>
      </c>
      <c r="O36" s="6" t="s">
        <v>138</v>
      </c>
      <c r="P36" s="6" t="s">
        <v>139</v>
      </c>
    </row>
    <row r="37" spans="1:16" x14ac:dyDescent="0.35">
      <c r="A37" s="8" t="s">
        <v>32</v>
      </c>
      <c r="B37" s="6"/>
      <c r="C37" s="6"/>
      <c r="D37" s="6"/>
      <c r="E37" s="6"/>
      <c r="F37" s="6"/>
      <c r="G37" s="6"/>
      <c r="H37" s="6"/>
      <c r="J37" s="8" t="s">
        <v>32</v>
      </c>
      <c r="K37" s="6"/>
      <c r="L37" s="6"/>
      <c r="M37" s="6"/>
      <c r="N37" s="6"/>
      <c r="O37" s="6"/>
      <c r="P37" s="6"/>
    </row>
    <row r="38" spans="1:16" x14ac:dyDescent="0.35">
      <c r="A38" s="8" t="s">
        <v>33</v>
      </c>
      <c r="B38" s="6">
        <v>21</v>
      </c>
      <c r="C38" s="6">
        <v>33</v>
      </c>
      <c r="D38" s="6">
        <v>33</v>
      </c>
      <c r="E38" s="6">
        <v>34</v>
      </c>
      <c r="F38" s="6">
        <v>33</v>
      </c>
      <c r="G38" s="6">
        <v>33</v>
      </c>
      <c r="H38" s="6">
        <v>34</v>
      </c>
      <c r="J38" s="8" t="s">
        <v>33</v>
      </c>
      <c r="K38" s="6">
        <v>22</v>
      </c>
      <c r="L38" s="6">
        <v>34</v>
      </c>
      <c r="M38" s="6">
        <v>34</v>
      </c>
      <c r="N38" s="6">
        <v>34</v>
      </c>
      <c r="O38" s="6">
        <v>33</v>
      </c>
      <c r="P38" s="6">
        <v>33</v>
      </c>
    </row>
    <row r="39" spans="1:16" x14ac:dyDescent="0.35">
      <c r="A39" s="8" t="s">
        <v>34</v>
      </c>
      <c r="B39" s="6">
        <v>0.91779999999999995</v>
      </c>
      <c r="C39" s="6">
        <v>0.92500000000000004</v>
      </c>
      <c r="D39" s="6">
        <v>0.90980000000000005</v>
      </c>
      <c r="E39" s="6">
        <v>0.751</v>
      </c>
      <c r="F39" s="6">
        <v>0.93469999999999998</v>
      </c>
      <c r="G39" s="6">
        <v>0.95150000000000001</v>
      </c>
      <c r="H39" s="6">
        <v>0.95720000000000005</v>
      </c>
      <c r="J39" s="8" t="s">
        <v>34</v>
      </c>
      <c r="K39" s="6">
        <v>0.97889999999999999</v>
      </c>
      <c r="L39" s="6">
        <v>0.77880000000000005</v>
      </c>
      <c r="M39" s="6">
        <v>0.98660000000000003</v>
      </c>
      <c r="N39" s="6">
        <v>0.81110000000000004</v>
      </c>
      <c r="O39" s="6">
        <v>0.93889999999999996</v>
      </c>
      <c r="P39" s="6">
        <v>0.97219999999999995</v>
      </c>
    </row>
    <row r="40" spans="1:16" x14ac:dyDescent="0.35">
      <c r="A40" s="8" t="s">
        <v>35</v>
      </c>
      <c r="B40" s="6">
        <v>1.5570000000000001E-2</v>
      </c>
      <c r="C40" s="6">
        <v>1.438E-2</v>
      </c>
      <c r="D40" s="6">
        <v>6.0990000000000003E-4</v>
      </c>
      <c r="E40" s="6">
        <v>4.0139999999999999E-5</v>
      </c>
      <c r="F40" s="6">
        <v>3.9690000000000003E-2</v>
      </c>
      <c r="G40" s="6">
        <v>2.579E-2</v>
      </c>
      <c r="H40" s="6">
        <v>8.1430000000000001E-4</v>
      </c>
      <c r="J40" s="8" t="s">
        <v>35</v>
      </c>
      <c r="K40" s="6">
        <v>8.5019999999999996E-4</v>
      </c>
      <c r="L40" s="6">
        <v>1.5800000000000002E-2</v>
      </c>
      <c r="M40" s="6">
        <v>3.3939999999999997E-5</v>
      </c>
      <c r="N40" s="6">
        <v>2.2989999999999998E-5</v>
      </c>
      <c r="O40" s="6">
        <v>5.1370000000000001E-3</v>
      </c>
      <c r="P40" s="6">
        <v>2.64E-3</v>
      </c>
    </row>
    <row r="41" spans="1:16" x14ac:dyDescent="0.35">
      <c r="A41" s="8" t="s">
        <v>36</v>
      </c>
      <c r="B41" s="6">
        <v>2.7230000000000001E-2</v>
      </c>
      <c r="C41" s="6">
        <v>2.087E-2</v>
      </c>
      <c r="D41" s="6">
        <v>4.2989999999999999E-3</v>
      </c>
      <c r="E41" s="6">
        <v>1.0870000000000001E-3</v>
      </c>
      <c r="F41" s="6">
        <v>3.4680000000000002E-2</v>
      </c>
      <c r="G41" s="6">
        <v>2.7949999999999999E-2</v>
      </c>
      <c r="H41" s="6">
        <v>4.8939999999999999E-3</v>
      </c>
      <c r="J41" s="8" t="s">
        <v>36</v>
      </c>
      <c r="K41" s="6">
        <v>6.2160000000000002E-3</v>
      </c>
      <c r="L41" s="6">
        <v>2.1559999999999999E-2</v>
      </c>
      <c r="M41" s="6">
        <v>9.9909999999999994E-4</v>
      </c>
      <c r="N41" s="6">
        <v>8.2229999999999998E-4</v>
      </c>
      <c r="O41" s="6">
        <v>1.248E-2</v>
      </c>
      <c r="P41" s="6">
        <v>8.9440000000000006E-3</v>
      </c>
    </row>
    <row r="42" spans="1:16" x14ac:dyDescent="0.35">
      <c r="A42" s="8"/>
      <c r="B42" s="6"/>
      <c r="C42" s="6"/>
      <c r="D42" s="6"/>
      <c r="E42" s="6"/>
      <c r="F42" s="6"/>
      <c r="G42" s="6"/>
      <c r="H42" s="6"/>
      <c r="J42" s="8"/>
      <c r="K42" s="6"/>
      <c r="L42" s="6"/>
      <c r="M42" s="6"/>
      <c r="N42" s="6"/>
      <c r="O42" s="6"/>
      <c r="P42" s="6"/>
    </row>
    <row r="43" spans="1:16" x14ac:dyDescent="0.35">
      <c r="A43" s="8" t="s">
        <v>37</v>
      </c>
      <c r="B43" s="6"/>
      <c r="C43" s="6"/>
      <c r="D43" s="6"/>
      <c r="E43" s="6"/>
      <c r="F43" s="6"/>
      <c r="G43" s="6"/>
      <c r="H43" s="6"/>
      <c r="J43" s="8" t="s">
        <v>37</v>
      </c>
      <c r="K43" s="6"/>
      <c r="L43" s="6"/>
      <c r="M43" s="6"/>
      <c r="N43" s="6"/>
      <c r="O43" s="6"/>
      <c r="P43" s="6"/>
    </row>
    <row r="44" spans="1:16" x14ac:dyDescent="0.35">
      <c r="A44" s="8" t="s">
        <v>38</v>
      </c>
      <c r="B44" s="6">
        <v>36</v>
      </c>
      <c r="C44" s="6">
        <v>36</v>
      </c>
      <c r="D44" s="6">
        <v>36</v>
      </c>
      <c r="E44" s="6">
        <v>36</v>
      </c>
      <c r="F44" s="6">
        <v>36</v>
      </c>
      <c r="G44" s="6">
        <v>36</v>
      </c>
      <c r="H44" s="6">
        <v>36</v>
      </c>
      <c r="J44" s="8" t="s">
        <v>38</v>
      </c>
      <c r="K44" s="6">
        <v>36</v>
      </c>
      <c r="L44" s="6">
        <v>36</v>
      </c>
      <c r="M44" s="6">
        <v>36</v>
      </c>
      <c r="N44" s="6">
        <v>36</v>
      </c>
      <c r="O44" s="6">
        <v>36</v>
      </c>
      <c r="P44" s="6">
        <v>36</v>
      </c>
    </row>
    <row r="45" spans="1:16" x14ac:dyDescent="0.35">
      <c r="A45" s="8" t="s">
        <v>39</v>
      </c>
      <c r="B45" s="6">
        <v>23</v>
      </c>
      <c r="C45" s="6">
        <v>35</v>
      </c>
      <c r="D45" s="6">
        <v>35</v>
      </c>
      <c r="E45" s="6">
        <v>36</v>
      </c>
      <c r="F45" s="6">
        <v>35</v>
      </c>
      <c r="G45" s="6">
        <v>35</v>
      </c>
      <c r="H45" s="6">
        <v>36</v>
      </c>
      <c r="J45" s="8" t="s">
        <v>39</v>
      </c>
      <c r="K45" s="6">
        <v>24</v>
      </c>
      <c r="L45" s="6">
        <v>36</v>
      </c>
      <c r="M45" s="6">
        <v>36</v>
      </c>
      <c r="N45" s="6">
        <v>36</v>
      </c>
      <c r="O45" s="6">
        <v>35</v>
      </c>
      <c r="P45" s="6">
        <v>35</v>
      </c>
    </row>
    <row r="49" spans="1:17" x14ac:dyDescent="0.35">
      <c r="A49" s="60" t="s">
        <v>20</v>
      </c>
      <c r="B49" s="60"/>
      <c r="C49" s="60"/>
      <c r="D49" s="60"/>
      <c r="E49" s="60"/>
      <c r="F49" s="60"/>
      <c r="G49" s="60"/>
      <c r="H49" s="60"/>
      <c r="J49" s="60" t="s">
        <v>21</v>
      </c>
      <c r="K49" s="60"/>
      <c r="L49" s="60"/>
      <c r="M49" s="60"/>
      <c r="N49" s="60"/>
      <c r="O49" s="60"/>
      <c r="P49" s="60"/>
      <c r="Q49" s="60"/>
    </row>
    <row r="50" spans="1:17" x14ac:dyDescent="0.35">
      <c r="A50" s="1"/>
      <c r="B50" s="5" t="s">
        <v>301</v>
      </c>
      <c r="C50" s="5" t="s">
        <v>302</v>
      </c>
      <c r="D50" s="5" t="s">
        <v>293</v>
      </c>
      <c r="E50" s="5" t="s">
        <v>294</v>
      </c>
      <c r="F50" s="5" t="s">
        <v>303</v>
      </c>
      <c r="G50" s="5" t="s">
        <v>304</v>
      </c>
      <c r="H50" s="25" t="s">
        <v>22</v>
      </c>
      <c r="J50" s="7"/>
      <c r="K50" s="5" t="s">
        <v>301</v>
      </c>
      <c r="L50" s="5" t="s">
        <v>302</v>
      </c>
      <c r="M50" s="5" t="s">
        <v>293</v>
      </c>
      <c r="N50" s="5" t="s">
        <v>294</v>
      </c>
      <c r="O50" s="5" t="s">
        <v>303</v>
      </c>
      <c r="P50" s="5" t="s">
        <v>304</v>
      </c>
    </row>
    <row r="51" spans="1:17" x14ac:dyDescent="0.35">
      <c r="A51" s="2" t="s">
        <v>17</v>
      </c>
      <c r="B51" s="3"/>
      <c r="C51" s="3"/>
      <c r="D51" s="3"/>
      <c r="E51" s="3"/>
      <c r="F51" s="3"/>
      <c r="G51" s="3"/>
      <c r="H51" s="3"/>
      <c r="J51" s="2" t="s">
        <v>17</v>
      </c>
      <c r="K51" s="3"/>
      <c r="L51" s="3"/>
      <c r="M51" s="3"/>
      <c r="N51" s="3"/>
      <c r="O51" s="3"/>
      <c r="P51" s="3"/>
    </row>
    <row r="52" spans="1:17" x14ac:dyDescent="0.35">
      <c r="A52" s="2" t="s">
        <v>18</v>
      </c>
      <c r="B52" s="3"/>
      <c r="C52" s="3"/>
      <c r="D52" s="3"/>
      <c r="E52" s="3"/>
      <c r="F52" s="3"/>
      <c r="G52" s="3"/>
      <c r="H52" s="3"/>
      <c r="J52" s="2" t="s">
        <v>18</v>
      </c>
      <c r="K52" s="3"/>
      <c r="L52" s="3"/>
      <c r="M52" s="3"/>
      <c r="N52" s="3"/>
      <c r="O52" s="3"/>
      <c r="P52" s="3"/>
    </row>
    <row r="53" spans="1:17" x14ac:dyDescent="0.35">
      <c r="A53" s="2" t="s">
        <v>1</v>
      </c>
      <c r="B53" s="3">
        <v>1.552E-4</v>
      </c>
      <c r="C53" s="3">
        <v>1.2999999999999999E-4</v>
      </c>
      <c r="D53" s="3">
        <v>2.6479999999999999E-4</v>
      </c>
      <c r="E53" s="3">
        <v>3.0559999999999999E-5</v>
      </c>
      <c r="F53" s="3">
        <v>6.6920000000000003E-5</v>
      </c>
      <c r="G53" s="3">
        <v>1.0280000000000001E-4</v>
      </c>
      <c r="H53" s="3">
        <v>1.996E-4</v>
      </c>
      <c r="J53" s="2" t="s">
        <v>1</v>
      </c>
      <c r="K53" s="3">
        <v>1.416E-4</v>
      </c>
      <c r="L53" s="3">
        <v>9.1490000000000007E-5</v>
      </c>
      <c r="M53" s="3">
        <v>2.832E-4</v>
      </c>
      <c r="N53" s="3">
        <v>8.799E-6</v>
      </c>
      <c r="O53" s="3">
        <v>3.9379999999999999E-5</v>
      </c>
      <c r="P53" s="3">
        <v>8.3800000000000004E-5</v>
      </c>
    </row>
    <row r="54" spans="1:17" x14ac:dyDescent="0.35">
      <c r="A54" s="2" t="s">
        <v>0</v>
      </c>
      <c r="B54" s="3" t="s">
        <v>23</v>
      </c>
      <c r="C54" s="3" t="s">
        <v>23</v>
      </c>
      <c r="D54" s="3" t="s">
        <v>23</v>
      </c>
      <c r="E54" s="3" t="s">
        <v>23</v>
      </c>
      <c r="F54" s="3">
        <v>305</v>
      </c>
      <c r="G54" s="3" t="s">
        <v>23</v>
      </c>
      <c r="H54" s="3">
        <v>1578</v>
      </c>
      <c r="J54" s="2" t="s">
        <v>0</v>
      </c>
      <c r="K54" s="3">
        <v>226.5</v>
      </c>
      <c r="L54" s="3">
        <v>722.2</v>
      </c>
      <c r="M54" s="3">
        <v>165.8</v>
      </c>
      <c r="N54" s="3" t="s">
        <v>23</v>
      </c>
      <c r="O54" s="3" t="s">
        <v>23</v>
      </c>
      <c r="P54" s="3">
        <v>313.5</v>
      </c>
    </row>
    <row r="55" spans="1:17" x14ac:dyDescent="0.35">
      <c r="A55" s="2" t="s">
        <v>2</v>
      </c>
      <c r="B55" s="3"/>
      <c r="C55" s="3"/>
      <c r="D55" s="3"/>
      <c r="E55" s="3"/>
      <c r="F55" s="3"/>
      <c r="G55" s="3"/>
      <c r="H55" s="3"/>
      <c r="J55" s="2" t="s">
        <v>2</v>
      </c>
      <c r="K55" s="3"/>
      <c r="L55" s="3"/>
      <c r="M55" s="3"/>
      <c r="N55" s="3"/>
      <c r="O55" s="3"/>
      <c r="P55" s="3"/>
    </row>
    <row r="56" spans="1:17" x14ac:dyDescent="0.35">
      <c r="A56" s="2" t="s">
        <v>1</v>
      </c>
      <c r="B56" s="3">
        <v>2.7659999999999999E-6</v>
      </c>
      <c r="C56" s="3">
        <v>1.973E-6</v>
      </c>
      <c r="D56" s="3">
        <v>7.2490000000000004E-6</v>
      </c>
      <c r="E56" s="3">
        <v>1.331E-5</v>
      </c>
      <c r="F56" s="3">
        <v>1.2629999999999999E-5</v>
      </c>
      <c r="G56" s="3">
        <v>3.23E-6</v>
      </c>
      <c r="H56" s="3">
        <v>1.8050000000000002E-5</v>
      </c>
      <c r="J56" s="2" t="s">
        <v>1</v>
      </c>
      <c r="K56" s="3">
        <v>1.5630000000000001E-5</v>
      </c>
      <c r="L56" s="3">
        <v>2.2480000000000002E-5</v>
      </c>
      <c r="M56" s="3">
        <v>4.5519999999999998E-5</v>
      </c>
      <c r="N56" s="3">
        <v>4.3329999999999998E-6</v>
      </c>
      <c r="O56" s="3">
        <v>6.1929999999999998E-6</v>
      </c>
      <c r="P56" s="3">
        <v>3.3729999999999997E-5</v>
      </c>
    </row>
    <row r="57" spans="1:17" x14ac:dyDescent="0.35">
      <c r="A57" s="2" t="s">
        <v>0</v>
      </c>
      <c r="B57" s="3" t="s">
        <v>23</v>
      </c>
      <c r="C57" s="3" t="s">
        <v>23</v>
      </c>
      <c r="D57" s="3" t="s">
        <v>23</v>
      </c>
      <c r="E57" s="3" t="s">
        <v>23</v>
      </c>
      <c r="F57" s="3">
        <v>168.2</v>
      </c>
      <c r="G57" s="3" t="s">
        <v>23</v>
      </c>
      <c r="H57" s="3">
        <v>1658</v>
      </c>
      <c r="J57" s="2" t="s">
        <v>0</v>
      </c>
      <c r="K57" s="3">
        <v>62.09</v>
      </c>
      <c r="L57" s="3">
        <v>931.4</v>
      </c>
      <c r="M57" s="3">
        <v>57.16</v>
      </c>
      <c r="N57" s="3" t="s">
        <v>23</v>
      </c>
      <c r="O57" s="3" t="s">
        <v>23</v>
      </c>
      <c r="P57" s="3">
        <v>374.8</v>
      </c>
    </row>
    <row r="61" spans="1:17" x14ac:dyDescent="0.35">
      <c r="A61" t="s">
        <v>20</v>
      </c>
    </row>
  </sheetData>
  <mergeCells count="6">
    <mergeCell ref="A49:H49"/>
    <mergeCell ref="J49:Q49"/>
    <mergeCell ref="A1:H1"/>
    <mergeCell ref="J1:P1"/>
    <mergeCell ref="A25:H25"/>
    <mergeCell ref="J25:P25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55468-A147-4F4C-B584-B67A64CD3E77}">
  <dimension ref="A1:N44"/>
  <sheetViews>
    <sheetView zoomScale="70" zoomScaleNormal="70" workbookViewId="0">
      <selection activeCell="A24" sqref="A24:N24"/>
    </sheetView>
  </sheetViews>
  <sheetFormatPr defaultColWidth="8.81640625" defaultRowHeight="14.5" x14ac:dyDescent="0.35"/>
  <sheetData>
    <row r="1" spans="1:14" x14ac:dyDescent="0.35">
      <c r="A1" s="57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x14ac:dyDescent="0.35">
      <c r="B2" s="5" t="s">
        <v>293</v>
      </c>
      <c r="C2" s="5" t="s">
        <v>294</v>
      </c>
      <c r="D2" s="5" t="s">
        <v>301</v>
      </c>
      <c r="E2" s="5" t="s">
        <v>302</v>
      </c>
      <c r="F2" s="5" t="s">
        <v>303</v>
      </c>
      <c r="G2" s="5" t="s">
        <v>304</v>
      </c>
      <c r="H2" s="21" t="s">
        <v>300</v>
      </c>
      <c r="I2" s="21" t="s">
        <v>299</v>
      </c>
      <c r="J2" s="21" t="s">
        <v>298</v>
      </c>
      <c r="K2" s="5" t="s">
        <v>305</v>
      </c>
      <c r="L2" s="21" t="s">
        <v>296</v>
      </c>
      <c r="M2" s="21" t="s">
        <v>295</v>
      </c>
      <c r="N2" s="21" t="s">
        <v>306</v>
      </c>
    </row>
    <row r="3" spans="1:14" x14ac:dyDescent="0.35">
      <c r="A3" t="s">
        <v>17</v>
      </c>
    </row>
    <row r="4" spans="1:14" x14ac:dyDescent="0.35">
      <c r="A4" t="s">
        <v>18</v>
      </c>
    </row>
    <row r="5" spans="1:14" x14ac:dyDescent="0.35">
      <c r="A5" t="s">
        <v>1</v>
      </c>
      <c r="B5">
        <v>4.7609999999999996E-3</v>
      </c>
      <c r="C5">
        <v>3.3149999999999999E-5</v>
      </c>
      <c r="D5">
        <v>9.1310000000000002E-3</v>
      </c>
      <c r="E5">
        <v>3.1010000000000003E-5</v>
      </c>
      <c r="F5">
        <v>6.4850000000000003E-3</v>
      </c>
      <c r="G5">
        <v>6.5400000000000004E-5</v>
      </c>
      <c r="H5">
        <v>1.47E-2</v>
      </c>
      <c r="I5">
        <v>3.3630000000000001E-3</v>
      </c>
      <c r="J5">
        <v>2.2030000000000001E-3</v>
      </c>
      <c r="K5">
        <v>4.5240000000000002E-3</v>
      </c>
      <c r="L5">
        <v>1.4540000000000001E-2</v>
      </c>
      <c r="M5">
        <v>1.4420000000000001E-2</v>
      </c>
      <c r="N5">
        <v>1.6590000000000001E-2</v>
      </c>
    </row>
    <row r="6" spans="1:14" x14ac:dyDescent="0.35">
      <c r="A6" t="s">
        <v>0</v>
      </c>
      <c r="B6">
        <v>10.92</v>
      </c>
      <c r="C6" t="s">
        <v>4</v>
      </c>
      <c r="D6">
        <v>13.3</v>
      </c>
      <c r="E6" t="s">
        <v>4</v>
      </c>
      <c r="F6">
        <v>13.63</v>
      </c>
      <c r="G6">
        <v>77.430000000000007</v>
      </c>
      <c r="H6">
        <v>23.14</v>
      </c>
      <c r="I6">
        <v>16.579999999999998</v>
      </c>
      <c r="J6">
        <v>16.73</v>
      </c>
      <c r="K6">
        <v>17.440000000000001</v>
      </c>
      <c r="L6">
        <v>22.12</v>
      </c>
      <c r="M6">
        <v>10.65</v>
      </c>
      <c r="N6">
        <v>20.61</v>
      </c>
    </row>
    <row r="7" spans="1:14" x14ac:dyDescent="0.35">
      <c r="A7" t="s">
        <v>2</v>
      </c>
    </row>
    <row r="8" spans="1:14" x14ac:dyDescent="0.35">
      <c r="A8" t="s">
        <v>1</v>
      </c>
      <c r="B8">
        <v>2.2309999999999999E-3</v>
      </c>
      <c r="C8">
        <v>1.5330000000000001E-5</v>
      </c>
      <c r="D8">
        <v>2.0089999999999999E-3</v>
      </c>
      <c r="E8">
        <v>3.8630000000000001E-5</v>
      </c>
      <c r="F8">
        <v>8.4380000000000002E-4</v>
      </c>
      <c r="G8">
        <v>1.077E-4</v>
      </c>
      <c r="H8">
        <v>6.1029999999999999E-3</v>
      </c>
      <c r="I8">
        <v>1.315E-3</v>
      </c>
      <c r="J8">
        <v>6.2819999999999998E-4</v>
      </c>
      <c r="K8">
        <v>5.8920000000000001E-4</v>
      </c>
      <c r="L8">
        <v>3.9870000000000001E-3</v>
      </c>
      <c r="M8">
        <v>2.4030000000000002E-3</v>
      </c>
      <c r="N8">
        <v>7.6689999999999996E-3</v>
      </c>
    </row>
    <row r="9" spans="1:14" x14ac:dyDescent="0.35">
      <c r="A9" t="s">
        <v>0</v>
      </c>
      <c r="B9">
        <v>6.24</v>
      </c>
      <c r="C9" t="s">
        <v>4</v>
      </c>
      <c r="D9">
        <v>3.625</v>
      </c>
      <c r="E9" t="s">
        <v>4</v>
      </c>
      <c r="F9">
        <v>2.2010000000000001</v>
      </c>
      <c r="G9">
        <v>209.6</v>
      </c>
      <c r="H9">
        <v>12.6</v>
      </c>
      <c r="I9">
        <v>8.1959999999999997</v>
      </c>
      <c r="J9">
        <v>6.0380000000000003</v>
      </c>
      <c r="K9">
        <v>2.8860000000000001</v>
      </c>
      <c r="L9">
        <v>7.9080000000000004</v>
      </c>
      <c r="M9">
        <v>2.16</v>
      </c>
      <c r="N9">
        <v>12.32</v>
      </c>
    </row>
    <row r="10" spans="1:14" x14ac:dyDescent="0.35">
      <c r="A10" t="s">
        <v>29</v>
      </c>
    </row>
    <row r="11" spans="1:14" x14ac:dyDescent="0.35">
      <c r="A11" t="s">
        <v>1</v>
      </c>
      <c r="B11" t="s">
        <v>85</v>
      </c>
      <c r="C11" t="s">
        <v>86</v>
      </c>
      <c r="D11" t="s">
        <v>87</v>
      </c>
      <c r="E11" t="s">
        <v>88</v>
      </c>
      <c r="F11" t="s">
        <v>89</v>
      </c>
      <c r="G11" t="s">
        <v>90</v>
      </c>
      <c r="H11" t="s">
        <v>91</v>
      </c>
      <c r="I11" t="s">
        <v>92</v>
      </c>
      <c r="J11" t="s">
        <v>93</v>
      </c>
      <c r="K11" t="s">
        <v>94</v>
      </c>
      <c r="L11" t="s">
        <v>95</v>
      </c>
      <c r="M11" t="s">
        <v>96</v>
      </c>
      <c r="N11" t="s">
        <v>97</v>
      </c>
    </row>
    <row r="12" spans="1:14" x14ac:dyDescent="0.35">
      <c r="A12" t="s">
        <v>0</v>
      </c>
      <c r="B12" t="s">
        <v>98</v>
      </c>
      <c r="C12" t="s">
        <v>30</v>
      </c>
      <c r="D12" t="s">
        <v>99</v>
      </c>
      <c r="E12" t="s">
        <v>30</v>
      </c>
      <c r="F12" t="s">
        <v>100</v>
      </c>
      <c r="G12" t="s">
        <v>101</v>
      </c>
      <c r="H12" t="s">
        <v>102</v>
      </c>
      <c r="I12" t="s">
        <v>103</v>
      </c>
      <c r="J12" t="s">
        <v>104</v>
      </c>
      <c r="K12" t="s">
        <v>105</v>
      </c>
      <c r="L12" t="s">
        <v>106</v>
      </c>
      <c r="M12" t="s">
        <v>107</v>
      </c>
      <c r="N12" t="s">
        <v>108</v>
      </c>
    </row>
    <row r="13" spans="1:14" x14ac:dyDescent="0.35">
      <c r="A13" t="s">
        <v>32</v>
      </c>
    </row>
    <row r="14" spans="1:14" x14ac:dyDescent="0.35">
      <c r="A14" t="s">
        <v>33</v>
      </c>
      <c r="B14">
        <v>42</v>
      </c>
      <c r="C14">
        <v>42</v>
      </c>
      <c r="D14">
        <v>41</v>
      </c>
      <c r="E14">
        <v>42</v>
      </c>
      <c r="F14">
        <v>42</v>
      </c>
      <c r="G14">
        <v>39</v>
      </c>
      <c r="H14">
        <v>42</v>
      </c>
      <c r="I14">
        <v>41</v>
      </c>
      <c r="J14">
        <v>42</v>
      </c>
      <c r="K14">
        <v>42</v>
      </c>
      <c r="L14">
        <v>42</v>
      </c>
      <c r="M14">
        <v>42</v>
      </c>
      <c r="N14">
        <v>42</v>
      </c>
    </row>
    <row r="15" spans="1:14" x14ac:dyDescent="0.35">
      <c r="A15" t="s">
        <v>34</v>
      </c>
      <c r="B15">
        <v>0.49020000000000002</v>
      </c>
      <c r="C15">
        <v>7.8369999999999995E-2</v>
      </c>
      <c r="D15">
        <v>0.81130000000000002</v>
      </c>
      <c r="E15">
        <v>0.1547</v>
      </c>
      <c r="F15">
        <v>0.92549999999999999</v>
      </c>
      <c r="G15">
        <v>8.5150000000000003E-2</v>
      </c>
      <c r="H15">
        <v>0.55000000000000004</v>
      </c>
      <c r="I15">
        <v>0.58889999999999998</v>
      </c>
      <c r="J15">
        <v>0.71819999999999995</v>
      </c>
      <c r="K15">
        <v>0.9294</v>
      </c>
      <c r="L15">
        <v>0.73970000000000002</v>
      </c>
      <c r="M15">
        <v>0.88149999999999995</v>
      </c>
      <c r="N15">
        <v>0.49159999999999998</v>
      </c>
    </row>
    <row r="16" spans="1:14" x14ac:dyDescent="0.35">
      <c r="A16" t="s">
        <v>35</v>
      </c>
      <c r="B16">
        <v>1.5689999999999999E-2</v>
      </c>
      <c r="C16">
        <v>2.1050000000000001E-3</v>
      </c>
      <c r="D16">
        <v>1.772E-2</v>
      </c>
      <c r="E16">
        <v>8.8429999999999997E-4</v>
      </c>
      <c r="F16">
        <v>3.3479999999999998E-3</v>
      </c>
      <c r="G16">
        <v>8.252E-4</v>
      </c>
      <c r="H16">
        <v>0.44269999999999998</v>
      </c>
      <c r="I16">
        <v>1.125E-2</v>
      </c>
      <c r="J16">
        <v>2.6740000000000002E-3</v>
      </c>
      <c r="K16">
        <v>2.529E-3</v>
      </c>
      <c r="L16">
        <v>0.17499999999999999</v>
      </c>
      <c r="M16">
        <v>1.7389999999999999E-2</v>
      </c>
      <c r="N16">
        <v>0.57310000000000005</v>
      </c>
    </row>
    <row r="17" spans="1:14" x14ac:dyDescent="0.35">
      <c r="A17" t="s">
        <v>36</v>
      </c>
      <c r="B17">
        <v>1.933E-2</v>
      </c>
      <c r="C17">
        <v>7.0800000000000004E-3</v>
      </c>
      <c r="D17">
        <v>2.0789999999999999E-2</v>
      </c>
      <c r="E17">
        <v>4.5890000000000002E-3</v>
      </c>
      <c r="F17">
        <v>8.9289999999999994E-3</v>
      </c>
      <c r="G17">
        <v>4.5999999999999999E-3</v>
      </c>
      <c r="H17">
        <v>0.1027</v>
      </c>
      <c r="I17">
        <v>1.6570000000000001E-2</v>
      </c>
      <c r="J17">
        <v>7.979E-3</v>
      </c>
      <c r="K17">
        <v>7.7600000000000004E-3</v>
      </c>
      <c r="L17">
        <v>6.454E-2</v>
      </c>
      <c r="M17">
        <v>2.035E-2</v>
      </c>
      <c r="N17">
        <v>0.1168</v>
      </c>
    </row>
    <row r="19" spans="1:14" x14ac:dyDescent="0.35">
      <c r="A19" t="s">
        <v>37</v>
      </c>
    </row>
    <row r="20" spans="1:14" x14ac:dyDescent="0.35">
      <c r="A20" t="s">
        <v>38</v>
      </c>
      <c r="B20">
        <v>44</v>
      </c>
      <c r="C20">
        <v>44</v>
      </c>
      <c r="D20">
        <v>44</v>
      </c>
      <c r="E20">
        <v>44</v>
      </c>
      <c r="F20">
        <v>44</v>
      </c>
      <c r="G20">
        <v>44</v>
      </c>
      <c r="H20">
        <v>44</v>
      </c>
      <c r="I20">
        <v>44</v>
      </c>
      <c r="J20">
        <v>44</v>
      </c>
      <c r="K20">
        <v>44</v>
      </c>
      <c r="L20">
        <v>44</v>
      </c>
      <c r="M20">
        <v>44</v>
      </c>
      <c r="N20">
        <v>44</v>
      </c>
    </row>
    <row r="21" spans="1:14" x14ac:dyDescent="0.35">
      <c r="A21" t="s">
        <v>39</v>
      </c>
      <c r="B21">
        <v>44</v>
      </c>
      <c r="C21">
        <v>44</v>
      </c>
      <c r="D21">
        <v>43</v>
      </c>
      <c r="E21">
        <v>44</v>
      </c>
      <c r="F21">
        <v>44</v>
      </c>
      <c r="G21">
        <v>41</v>
      </c>
      <c r="H21">
        <v>44</v>
      </c>
      <c r="I21">
        <v>43</v>
      </c>
      <c r="J21">
        <v>44</v>
      </c>
      <c r="K21">
        <v>44</v>
      </c>
      <c r="L21">
        <v>44</v>
      </c>
      <c r="M21">
        <v>44</v>
      </c>
      <c r="N21">
        <v>44</v>
      </c>
    </row>
    <row r="23" spans="1:14" x14ac:dyDescent="0.35"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5">
      <c r="A24" s="58" t="s">
        <v>19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1:14" x14ac:dyDescent="0.35">
      <c r="B25" s="5" t="s">
        <v>293</v>
      </c>
      <c r="C25" s="5" t="s">
        <v>294</v>
      </c>
      <c r="D25" s="5" t="s">
        <v>301</v>
      </c>
      <c r="E25" s="5" t="s">
        <v>302</v>
      </c>
      <c r="F25" s="5" t="s">
        <v>303</v>
      </c>
      <c r="G25" s="5" t="s">
        <v>304</v>
      </c>
      <c r="H25" s="21" t="s">
        <v>300</v>
      </c>
      <c r="I25" s="21" t="s">
        <v>299</v>
      </c>
      <c r="J25" s="21" t="s">
        <v>298</v>
      </c>
      <c r="K25" s="5" t="s">
        <v>305</v>
      </c>
      <c r="L25" s="21" t="s">
        <v>296</v>
      </c>
      <c r="M25" s="21" t="s">
        <v>295</v>
      </c>
      <c r="N25" s="21" t="s">
        <v>306</v>
      </c>
    </row>
    <row r="26" spans="1:14" x14ac:dyDescent="0.35">
      <c r="A26" t="s">
        <v>17</v>
      </c>
    </row>
    <row r="27" spans="1:14" x14ac:dyDescent="0.35">
      <c r="A27" t="s">
        <v>18</v>
      </c>
    </row>
    <row r="28" spans="1:14" x14ac:dyDescent="0.35">
      <c r="A28" t="s">
        <v>1</v>
      </c>
      <c r="B28">
        <v>2.3139999999999999E-5</v>
      </c>
      <c r="C28">
        <v>6.2670000000000003E-6</v>
      </c>
      <c r="D28">
        <v>2.3969999999999998E-3</v>
      </c>
      <c r="E28">
        <v>2.2000000000000001E-3</v>
      </c>
      <c r="F28">
        <v>3.2360000000000001E-4</v>
      </c>
      <c r="G28">
        <v>3.1730000000000001E-4</v>
      </c>
      <c r="H28">
        <v>6.4530000000000002E-4</v>
      </c>
      <c r="I28">
        <v>3.1229999999999997E-5</v>
      </c>
      <c r="J28">
        <v>1.7100000000000001E-4</v>
      </c>
      <c r="K28">
        <v>9.2500000000000004E-4</v>
      </c>
      <c r="L28">
        <v>3.321E-4</v>
      </c>
      <c r="M28">
        <v>4.013E-4</v>
      </c>
      <c r="N28">
        <v>5.7249999999999998E-4</v>
      </c>
    </row>
    <row r="29" spans="1:14" x14ac:dyDescent="0.35">
      <c r="A29" t="s">
        <v>0</v>
      </c>
      <c r="B29" t="s">
        <v>4</v>
      </c>
      <c r="C29" t="s">
        <v>4</v>
      </c>
      <c r="D29">
        <v>8.8469999999999995</v>
      </c>
      <c r="E29">
        <v>12.29</v>
      </c>
      <c r="F29" t="s">
        <v>4</v>
      </c>
      <c r="G29" t="s">
        <v>4</v>
      </c>
      <c r="H29">
        <v>1269</v>
      </c>
      <c r="I29" t="s">
        <v>4</v>
      </c>
      <c r="J29">
        <v>78.48</v>
      </c>
      <c r="K29" t="s">
        <v>4</v>
      </c>
      <c r="L29">
        <v>1825</v>
      </c>
      <c r="M29">
        <v>901.9</v>
      </c>
      <c r="N29">
        <v>554.20000000000005</v>
      </c>
    </row>
    <row r="30" spans="1:14" x14ac:dyDescent="0.35">
      <c r="A30" t="s">
        <v>2</v>
      </c>
    </row>
    <row r="31" spans="1:14" x14ac:dyDescent="0.35">
      <c r="A31" t="s">
        <v>1</v>
      </c>
      <c r="B31">
        <v>2.5280000000000002E-6</v>
      </c>
      <c r="C31">
        <v>2.3879999999999998E-6</v>
      </c>
      <c r="D31">
        <v>3.8460000000000002E-4</v>
      </c>
      <c r="E31">
        <v>5.2760000000000003E-4</v>
      </c>
      <c r="F31">
        <v>1.152E-5</v>
      </c>
      <c r="G31">
        <v>6.5270000000000004E-5</v>
      </c>
      <c r="H31">
        <v>1.2549999999999999E-4</v>
      </c>
      <c r="I31">
        <v>1.13E-5</v>
      </c>
      <c r="J31">
        <v>5.2210000000000003E-5</v>
      </c>
      <c r="K31">
        <v>6.6050000000000006E-5</v>
      </c>
      <c r="L31">
        <v>5.401E-5</v>
      </c>
      <c r="M31">
        <v>4.9110000000000002E-5</v>
      </c>
      <c r="N31">
        <v>4.6629999999999999E-5</v>
      </c>
    </row>
    <row r="32" spans="1:14" x14ac:dyDescent="0.35">
      <c r="A32" t="s">
        <v>0</v>
      </c>
      <c r="B32" t="s">
        <v>4</v>
      </c>
      <c r="C32" t="s">
        <v>4</v>
      </c>
      <c r="D32">
        <v>1.7050000000000001</v>
      </c>
      <c r="E32">
        <v>3.6280000000000001</v>
      </c>
      <c r="F32" t="s">
        <v>4</v>
      </c>
      <c r="G32" t="s">
        <v>4</v>
      </c>
      <c r="H32">
        <v>2048</v>
      </c>
      <c r="I32" t="s">
        <v>4</v>
      </c>
      <c r="J32">
        <v>39.53</v>
      </c>
      <c r="K32" t="s">
        <v>4</v>
      </c>
      <c r="L32">
        <v>3388</v>
      </c>
      <c r="M32">
        <v>690.3</v>
      </c>
      <c r="N32">
        <v>194.6</v>
      </c>
    </row>
    <row r="33" spans="1:14" x14ac:dyDescent="0.35">
      <c r="A33" t="s">
        <v>29</v>
      </c>
    </row>
    <row r="34" spans="1:14" x14ac:dyDescent="0.35">
      <c r="A34" t="s">
        <v>1</v>
      </c>
      <c r="B34" t="s">
        <v>109</v>
      </c>
      <c r="C34" t="s">
        <v>110</v>
      </c>
      <c r="D34" t="s">
        <v>111</v>
      </c>
      <c r="E34" t="s">
        <v>112</v>
      </c>
      <c r="F34" t="s">
        <v>113</v>
      </c>
      <c r="G34" t="s">
        <v>114</v>
      </c>
      <c r="H34" t="s">
        <v>115</v>
      </c>
      <c r="I34" t="s">
        <v>116</v>
      </c>
      <c r="J34" t="s">
        <v>117</v>
      </c>
      <c r="K34" t="s">
        <v>118</v>
      </c>
      <c r="L34" t="s">
        <v>119</v>
      </c>
      <c r="M34" t="s">
        <v>120</v>
      </c>
      <c r="N34" t="s">
        <v>121</v>
      </c>
    </row>
    <row r="35" spans="1:14" x14ac:dyDescent="0.35">
      <c r="A35" t="s">
        <v>0</v>
      </c>
      <c r="B35" t="s">
        <v>30</v>
      </c>
      <c r="C35" t="s">
        <v>30</v>
      </c>
      <c r="D35" t="s">
        <v>122</v>
      </c>
      <c r="E35" t="s">
        <v>123</v>
      </c>
      <c r="F35" t="s">
        <v>30</v>
      </c>
      <c r="G35" t="s">
        <v>30</v>
      </c>
      <c r="H35" t="s">
        <v>124</v>
      </c>
      <c r="I35" t="s">
        <v>30</v>
      </c>
      <c r="J35" t="s">
        <v>125</v>
      </c>
      <c r="K35" t="s">
        <v>30</v>
      </c>
      <c r="L35" t="s">
        <v>126</v>
      </c>
      <c r="M35" t="s">
        <v>127</v>
      </c>
      <c r="N35" t="s">
        <v>128</v>
      </c>
    </row>
    <row r="36" spans="1:14" x14ac:dyDescent="0.35">
      <c r="A36" t="s">
        <v>32</v>
      </c>
    </row>
    <row r="37" spans="1:14" x14ac:dyDescent="0.35">
      <c r="A37" t="s">
        <v>33</v>
      </c>
      <c r="B37">
        <v>42</v>
      </c>
      <c r="C37">
        <v>42</v>
      </c>
      <c r="D37">
        <v>42</v>
      </c>
      <c r="E37">
        <v>42</v>
      </c>
      <c r="F37">
        <v>42</v>
      </c>
      <c r="G37">
        <v>42</v>
      </c>
      <c r="H37">
        <v>42</v>
      </c>
      <c r="I37">
        <v>42</v>
      </c>
      <c r="J37">
        <v>42</v>
      </c>
      <c r="K37">
        <v>42</v>
      </c>
      <c r="L37">
        <v>42</v>
      </c>
      <c r="M37">
        <v>42</v>
      </c>
      <c r="N37">
        <v>42</v>
      </c>
    </row>
    <row r="38" spans="1:14" x14ac:dyDescent="0.35">
      <c r="A38" t="s">
        <v>34</v>
      </c>
      <c r="B38">
        <v>0.63419999999999999</v>
      </c>
      <c r="C38">
        <v>0.13239999999999999</v>
      </c>
      <c r="D38">
        <v>0.88380000000000003</v>
      </c>
      <c r="E38">
        <v>0.76700000000000002</v>
      </c>
      <c r="F38">
        <v>0.93679999999999997</v>
      </c>
      <c r="G38">
        <v>0.83430000000000004</v>
      </c>
      <c r="H38">
        <v>0.84830000000000005</v>
      </c>
      <c r="I38">
        <v>0.60189999999999999</v>
      </c>
      <c r="J38">
        <v>0.55000000000000004</v>
      </c>
      <c r="K38">
        <v>0.77739999999999998</v>
      </c>
      <c r="L38">
        <v>0.88700000000000001</v>
      </c>
      <c r="M38">
        <v>0.9304</v>
      </c>
      <c r="N38">
        <v>0.96830000000000005</v>
      </c>
    </row>
    <row r="39" spans="1:14" x14ac:dyDescent="0.35">
      <c r="A39" t="s">
        <v>35</v>
      </c>
      <c r="B39">
        <v>5.7240000000000001E-5</v>
      </c>
      <c r="C39">
        <v>5.1109999999999997E-5</v>
      </c>
      <c r="D39">
        <v>3.167E-4</v>
      </c>
      <c r="E39">
        <v>1.088E-3</v>
      </c>
      <c r="F39">
        <v>1.188E-3</v>
      </c>
      <c r="G39">
        <v>3.0869999999999999E-3</v>
      </c>
      <c r="H39">
        <v>9.1299999999999992E-3</v>
      </c>
      <c r="I39">
        <v>8.9259999999999996E-5</v>
      </c>
      <c r="J39">
        <v>2.1379999999999999E-4</v>
      </c>
      <c r="K39">
        <v>3.909E-2</v>
      </c>
      <c r="L39">
        <v>1.8109999999999999E-3</v>
      </c>
      <c r="M39">
        <v>1.2800000000000001E-3</v>
      </c>
      <c r="N39">
        <v>9.6409999999999996E-4</v>
      </c>
    </row>
    <row r="40" spans="1:14" x14ac:dyDescent="0.35">
      <c r="A40" t="s">
        <v>36</v>
      </c>
      <c r="B40">
        <v>1.1670000000000001E-3</v>
      </c>
      <c r="C40">
        <v>1.103E-3</v>
      </c>
      <c r="D40">
        <v>2.7460000000000002E-3</v>
      </c>
      <c r="E40">
        <v>5.0889999999999998E-3</v>
      </c>
      <c r="F40">
        <v>5.3189999999999999E-3</v>
      </c>
      <c r="G40">
        <v>8.5730000000000008E-3</v>
      </c>
      <c r="H40">
        <v>1.474E-2</v>
      </c>
      <c r="I40">
        <v>1.4580000000000001E-3</v>
      </c>
      <c r="J40">
        <v>2.2560000000000002E-3</v>
      </c>
      <c r="K40">
        <v>3.0509999999999999E-2</v>
      </c>
      <c r="L40">
        <v>6.5669999999999999E-3</v>
      </c>
      <c r="M40">
        <v>5.5209999999999999E-3</v>
      </c>
      <c r="N40">
        <v>4.7910000000000001E-3</v>
      </c>
    </row>
    <row r="42" spans="1:14" x14ac:dyDescent="0.35">
      <c r="A42" t="s">
        <v>37</v>
      </c>
    </row>
    <row r="43" spans="1:14" x14ac:dyDescent="0.35">
      <c r="A43" t="s">
        <v>38</v>
      </c>
      <c r="B43">
        <v>44</v>
      </c>
      <c r="C43">
        <v>44</v>
      </c>
      <c r="D43">
        <v>44</v>
      </c>
      <c r="E43">
        <v>44</v>
      </c>
      <c r="F43">
        <v>44</v>
      </c>
      <c r="G43">
        <v>44</v>
      </c>
      <c r="H43">
        <v>44</v>
      </c>
      <c r="I43">
        <v>44</v>
      </c>
      <c r="J43">
        <v>44</v>
      </c>
      <c r="K43">
        <v>44</v>
      </c>
      <c r="L43">
        <v>44</v>
      </c>
      <c r="M43">
        <v>44</v>
      </c>
      <c r="N43">
        <v>44</v>
      </c>
    </row>
    <row r="44" spans="1:14" x14ac:dyDescent="0.35">
      <c r="A44" t="s">
        <v>39</v>
      </c>
      <c r="B44">
        <v>44</v>
      </c>
      <c r="C44">
        <v>44</v>
      </c>
      <c r="D44">
        <v>44</v>
      </c>
      <c r="E44">
        <v>44</v>
      </c>
      <c r="F44">
        <v>44</v>
      </c>
      <c r="G44">
        <v>44</v>
      </c>
      <c r="H44">
        <v>44</v>
      </c>
      <c r="I44">
        <v>44</v>
      </c>
      <c r="J44">
        <v>44</v>
      </c>
      <c r="K44">
        <v>44</v>
      </c>
      <c r="L44">
        <v>44</v>
      </c>
      <c r="M44">
        <v>44</v>
      </c>
      <c r="N44">
        <v>44</v>
      </c>
    </row>
  </sheetData>
  <mergeCells count="2">
    <mergeCell ref="A1:N1"/>
    <mergeCell ref="A24:N24"/>
  </mergeCell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1284-6838-417F-A14D-A38FD9AF5BD6}">
  <dimension ref="A1:P50"/>
  <sheetViews>
    <sheetView zoomScale="55" zoomScaleNormal="55" workbookViewId="0">
      <selection activeCell="W39" sqref="W39"/>
    </sheetView>
  </sheetViews>
  <sheetFormatPr defaultColWidth="8.81640625" defaultRowHeight="14.5" x14ac:dyDescent="0.35"/>
  <cols>
    <col min="11" max="11" width="10.08984375" customWidth="1"/>
  </cols>
  <sheetData>
    <row r="1" spans="1:16" x14ac:dyDescent="0.35">
      <c r="A1" s="57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6" x14ac:dyDescent="0.35">
      <c r="A2" s="7"/>
      <c r="B2" s="21" t="s">
        <v>300</v>
      </c>
      <c r="C2" s="21" t="s">
        <v>299</v>
      </c>
      <c r="D2" s="21" t="s">
        <v>298</v>
      </c>
      <c r="E2" s="21" t="s">
        <v>297</v>
      </c>
      <c r="F2" s="5" t="s">
        <v>305</v>
      </c>
      <c r="G2" s="21" t="s">
        <v>296</v>
      </c>
      <c r="H2" s="21" t="s">
        <v>295</v>
      </c>
      <c r="I2" s="5" t="s">
        <v>293</v>
      </c>
      <c r="J2" s="5" t="s">
        <v>294</v>
      </c>
      <c r="K2" s="5" t="s">
        <v>301</v>
      </c>
      <c r="L2" s="5" t="s">
        <v>302</v>
      </c>
      <c r="M2" s="5" t="s">
        <v>303</v>
      </c>
      <c r="N2" s="5" t="s">
        <v>304</v>
      </c>
    </row>
    <row r="3" spans="1:16" x14ac:dyDescent="0.35">
      <c r="A3" s="8" t="s">
        <v>17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x14ac:dyDescent="0.35">
      <c r="A4" s="8" t="s">
        <v>18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6" x14ac:dyDescent="0.35">
      <c r="A5" s="8" t="s">
        <v>1</v>
      </c>
      <c r="B5" s="6">
        <v>3.015E-2</v>
      </c>
      <c r="C5" s="6">
        <v>5.078E-3</v>
      </c>
      <c r="D5" s="6">
        <v>5.2719999999999998E-3</v>
      </c>
      <c r="E5" s="6">
        <v>4.9240000000000004E-3</v>
      </c>
      <c r="F5" s="6">
        <v>7.8139999999999998E-3</v>
      </c>
      <c r="G5" s="6">
        <v>3.2539999999999999E-2</v>
      </c>
      <c r="H5" s="6">
        <v>2.487E-2</v>
      </c>
      <c r="I5" s="6">
        <v>4.5009999999999998E-3</v>
      </c>
      <c r="J5" s="6">
        <v>4.4559999999999999E-4</v>
      </c>
      <c r="K5" s="6">
        <v>1.0580000000000001E-2</v>
      </c>
      <c r="L5" s="6">
        <v>2.652E-4</v>
      </c>
      <c r="M5" s="6">
        <v>7.2040000000000003E-3</v>
      </c>
      <c r="N5" s="6">
        <v>2.5569999999999998E-3</v>
      </c>
    </row>
    <row r="6" spans="1:16" x14ac:dyDescent="0.35">
      <c r="A6" s="8" t="s">
        <v>0</v>
      </c>
      <c r="B6" s="6">
        <v>9.3629999999999995</v>
      </c>
      <c r="C6" s="6">
        <v>6.1539999999999999</v>
      </c>
      <c r="D6" s="6">
        <v>4.3620000000000001</v>
      </c>
      <c r="E6" s="6">
        <v>3.8180000000000001</v>
      </c>
      <c r="F6" s="6">
        <v>4.8360000000000003</v>
      </c>
      <c r="G6" s="6">
        <v>5.7359999999999998</v>
      </c>
      <c r="H6" s="6">
        <v>3.1819999999999999</v>
      </c>
      <c r="I6" s="6">
        <v>9.4169999999999998</v>
      </c>
      <c r="J6" s="6">
        <v>3.4449999999999998</v>
      </c>
      <c r="K6" s="6">
        <v>9.5890000000000004</v>
      </c>
      <c r="L6" s="6">
        <v>94.39</v>
      </c>
      <c r="M6" s="6">
        <v>9.17</v>
      </c>
      <c r="N6" s="6">
        <v>1.1459999999999999</v>
      </c>
    </row>
    <row r="7" spans="1:16" x14ac:dyDescent="0.35">
      <c r="A7" s="8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4"/>
    </row>
    <row r="8" spans="1:16" x14ac:dyDescent="0.35">
      <c r="A8" s="8" t="s">
        <v>1</v>
      </c>
      <c r="B8" s="6">
        <v>4.738E-3</v>
      </c>
      <c r="C8" s="6">
        <v>1.073E-3</v>
      </c>
      <c r="D8" s="6">
        <v>7.4290000000000001E-4</v>
      </c>
      <c r="E8" s="6">
        <v>1.82E-3</v>
      </c>
      <c r="F8" s="6">
        <v>1.018E-3</v>
      </c>
      <c r="G8" s="6">
        <v>4.9059999999999998E-3</v>
      </c>
      <c r="H8" s="6">
        <v>4.5230000000000001E-3</v>
      </c>
      <c r="I8" s="6">
        <v>6.3949999999999999E-4</v>
      </c>
      <c r="J8" s="6">
        <v>1.214E-3</v>
      </c>
      <c r="K8" s="6">
        <v>1.7290000000000001E-3</v>
      </c>
      <c r="L8" s="6">
        <v>1.2689999999999999E-4</v>
      </c>
      <c r="M8" s="6">
        <v>1.8580000000000001E-3</v>
      </c>
      <c r="N8" s="6">
        <v>7.7689999999999999E-3</v>
      </c>
      <c r="O8" s="7"/>
      <c r="P8" s="7"/>
    </row>
    <row r="9" spans="1:16" x14ac:dyDescent="0.35">
      <c r="A9" s="8" t="s">
        <v>0</v>
      </c>
      <c r="B9" s="6">
        <v>1.7749999999999999</v>
      </c>
      <c r="C9" s="6">
        <v>1.528</v>
      </c>
      <c r="D9" s="6">
        <v>0.71009999999999995</v>
      </c>
      <c r="E9" s="6">
        <v>1.621</v>
      </c>
      <c r="F9" s="6">
        <v>0.73089999999999999</v>
      </c>
      <c r="G9" s="6">
        <v>1.0129999999999999</v>
      </c>
      <c r="H9" s="6">
        <v>0.65959999999999996</v>
      </c>
      <c r="I9" s="6">
        <v>1.6140000000000001</v>
      </c>
      <c r="J9" s="6">
        <v>10.74</v>
      </c>
      <c r="K9" s="6">
        <v>1.8919999999999999</v>
      </c>
      <c r="L9" s="6">
        <v>78.72</v>
      </c>
      <c r="M9" s="6">
        <v>2.847</v>
      </c>
      <c r="N9" s="6">
        <v>3.8420000000000001</v>
      </c>
      <c r="O9" s="8"/>
      <c r="P9" s="6"/>
    </row>
    <row r="10" spans="1:16" x14ac:dyDescent="0.35">
      <c r="A10" s="8" t="s">
        <v>29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8"/>
      <c r="P10" s="6"/>
    </row>
    <row r="11" spans="1:16" x14ac:dyDescent="0.35">
      <c r="A11" s="8" t="s">
        <v>1</v>
      </c>
      <c r="B11" s="6" t="s">
        <v>170</v>
      </c>
      <c r="C11" s="6" t="s">
        <v>40</v>
      </c>
      <c r="D11" s="6" t="s">
        <v>41</v>
      </c>
      <c r="E11" s="6" t="s">
        <v>42</v>
      </c>
      <c r="F11" s="6" t="s">
        <v>43</v>
      </c>
      <c r="G11" s="6" t="s">
        <v>44</v>
      </c>
      <c r="H11" s="6" t="s">
        <v>45</v>
      </c>
      <c r="I11" s="6" t="s">
        <v>46</v>
      </c>
      <c r="J11" s="6" t="s">
        <v>47</v>
      </c>
      <c r="K11" s="6" t="s">
        <v>48</v>
      </c>
      <c r="L11" s="6" t="s">
        <v>49</v>
      </c>
      <c r="M11" s="6" t="s">
        <v>50</v>
      </c>
      <c r="N11" s="6" t="s">
        <v>51</v>
      </c>
      <c r="O11" s="8"/>
      <c r="P11" s="6"/>
    </row>
    <row r="12" spans="1:16" x14ac:dyDescent="0.35">
      <c r="A12" s="8" t="s">
        <v>0</v>
      </c>
      <c r="B12" s="6" t="s">
        <v>171</v>
      </c>
      <c r="C12" s="6" t="s">
        <v>52</v>
      </c>
      <c r="D12" s="6" t="s">
        <v>53</v>
      </c>
      <c r="E12" s="6" t="s">
        <v>54</v>
      </c>
      <c r="F12" s="6" t="s">
        <v>55</v>
      </c>
      <c r="G12" s="6" t="s">
        <v>56</v>
      </c>
      <c r="H12" s="6" t="s">
        <v>57</v>
      </c>
      <c r="I12" s="6" t="s">
        <v>58</v>
      </c>
      <c r="J12" s="6" t="s">
        <v>31</v>
      </c>
      <c r="K12" s="6" t="s">
        <v>59</v>
      </c>
      <c r="L12" s="6" t="s">
        <v>60</v>
      </c>
      <c r="M12" s="6" t="s">
        <v>61</v>
      </c>
      <c r="N12" s="6" t="s">
        <v>31</v>
      </c>
      <c r="O12" s="8"/>
      <c r="P12" s="6"/>
    </row>
    <row r="13" spans="1:16" x14ac:dyDescent="0.35">
      <c r="A13" s="8" t="s">
        <v>32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8"/>
      <c r="P13" s="6"/>
    </row>
    <row r="14" spans="1:16" x14ac:dyDescent="0.35">
      <c r="A14" s="8" t="s">
        <v>33</v>
      </c>
      <c r="B14" s="6">
        <v>40</v>
      </c>
      <c r="C14" s="6">
        <v>42</v>
      </c>
      <c r="D14" s="6">
        <v>42</v>
      </c>
      <c r="E14" s="6">
        <v>42</v>
      </c>
      <c r="F14" s="6">
        <v>41</v>
      </c>
      <c r="G14" s="6">
        <v>42</v>
      </c>
      <c r="H14" s="6">
        <v>41</v>
      </c>
      <c r="I14" s="6">
        <v>40</v>
      </c>
      <c r="J14" s="6">
        <v>42</v>
      </c>
      <c r="K14" s="6">
        <v>39</v>
      </c>
      <c r="L14" s="6">
        <v>42</v>
      </c>
      <c r="M14" s="6">
        <v>42</v>
      </c>
      <c r="N14" s="6">
        <v>42</v>
      </c>
      <c r="O14" s="8"/>
      <c r="P14" s="6"/>
    </row>
    <row r="15" spans="1:16" x14ac:dyDescent="0.35">
      <c r="A15" s="8" t="s">
        <v>34</v>
      </c>
      <c r="B15" s="6">
        <v>0.87919999999999998</v>
      </c>
      <c r="C15" s="6">
        <v>0.82379999999999998</v>
      </c>
      <c r="D15" s="6">
        <v>0.89790000000000003</v>
      </c>
      <c r="E15" s="6">
        <v>0.52859999999999996</v>
      </c>
      <c r="F15" s="6">
        <v>0.91569999999999996</v>
      </c>
      <c r="G15" s="6">
        <v>0.89239999999999997</v>
      </c>
      <c r="H15" s="6">
        <v>0.84530000000000005</v>
      </c>
      <c r="I15" s="6">
        <v>0.89629999999999999</v>
      </c>
      <c r="J15" s="6">
        <v>2.5090000000000001E-2</v>
      </c>
      <c r="K15" s="6">
        <v>0.87829999999999997</v>
      </c>
      <c r="L15" s="6">
        <v>0.42530000000000001</v>
      </c>
      <c r="M15" s="6">
        <v>0.74270000000000003</v>
      </c>
      <c r="N15" s="6">
        <v>2.1250000000000002E-2</v>
      </c>
      <c r="O15" s="8"/>
      <c r="P15" s="6"/>
    </row>
    <row r="16" spans="1:16" x14ac:dyDescent="0.35">
      <c r="A16" s="8" t="s">
        <v>35</v>
      </c>
      <c r="B16" s="6">
        <v>5.0810000000000001E-2</v>
      </c>
      <c r="C16" s="6">
        <v>1.2520000000000001E-3</v>
      </c>
      <c r="D16" s="6">
        <v>3.121E-4</v>
      </c>
      <c r="E16" s="6">
        <v>1.4499999999999999E-3</v>
      </c>
      <c r="F16" s="6">
        <v>6.9180000000000001E-4</v>
      </c>
      <c r="G16" s="6">
        <v>2.2929999999999999E-2</v>
      </c>
      <c r="H16" s="6">
        <v>6.0590000000000001E-3</v>
      </c>
      <c r="I16" s="6">
        <v>9.3360000000000003E-4</v>
      </c>
      <c r="J16" s="6">
        <v>5.2879999999999995E-4</v>
      </c>
      <c r="K16" s="6">
        <v>6.8320000000000004E-3</v>
      </c>
      <c r="L16" s="6">
        <v>1.6080000000000001E-3</v>
      </c>
      <c r="M16" s="6">
        <v>7.894E-3</v>
      </c>
      <c r="N16" s="6">
        <v>2.3389999999999999E-3</v>
      </c>
      <c r="O16" s="8"/>
      <c r="P16" s="6"/>
    </row>
    <row r="17" spans="1:16" x14ac:dyDescent="0.35">
      <c r="A17" s="8" t="s">
        <v>36</v>
      </c>
      <c r="B17" s="6">
        <v>3.5639999999999998E-2</v>
      </c>
      <c r="C17" s="6">
        <v>5.4609999999999997E-3</v>
      </c>
      <c r="D17" s="6">
        <v>2.7260000000000001E-3</v>
      </c>
      <c r="E17" s="6">
        <v>5.8760000000000001E-3</v>
      </c>
      <c r="F17" s="6">
        <v>4.1079999999999997E-3</v>
      </c>
      <c r="G17" s="6">
        <v>2.3369999999999998E-2</v>
      </c>
      <c r="H17" s="6">
        <v>1.2160000000000001E-2</v>
      </c>
      <c r="I17" s="6">
        <v>4.8310000000000002E-3</v>
      </c>
      <c r="J17" s="6">
        <v>3.5479999999999999E-3</v>
      </c>
      <c r="K17" s="6">
        <v>1.324E-2</v>
      </c>
      <c r="L17" s="6">
        <v>6.1879999999999999E-3</v>
      </c>
      <c r="M17" s="6">
        <v>1.371E-2</v>
      </c>
      <c r="N17" s="6">
        <v>7.463E-3</v>
      </c>
      <c r="O17" s="8"/>
      <c r="P17" s="6"/>
    </row>
    <row r="18" spans="1:16" x14ac:dyDescent="0.35">
      <c r="A18" s="8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  <c r="P18" s="6"/>
    </row>
    <row r="19" spans="1:16" x14ac:dyDescent="0.35">
      <c r="A19" s="8" t="s">
        <v>37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  <c r="P19" s="6"/>
    </row>
    <row r="20" spans="1:16" x14ac:dyDescent="0.35">
      <c r="A20" s="8" t="s">
        <v>38</v>
      </c>
      <c r="B20" s="6">
        <v>44</v>
      </c>
      <c r="C20" s="6">
        <v>44</v>
      </c>
      <c r="D20" s="6">
        <v>44</v>
      </c>
      <c r="E20" s="6">
        <v>44</v>
      </c>
      <c r="F20" s="6">
        <v>44</v>
      </c>
      <c r="G20" s="6">
        <v>44</v>
      </c>
      <c r="H20" s="6">
        <v>44</v>
      </c>
      <c r="I20" s="6">
        <v>44</v>
      </c>
      <c r="J20" s="6">
        <v>44</v>
      </c>
      <c r="K20" s="6">
        <v>44</v>
      </c>
      <c r="L20" s="6">
        <v>44</v>
      </c>
      <c r="M20" s="6">
        <v>44</v>
      </c>
      <c r="N20" s="6">
        <v>44</v>
      </c>
      <c r="O20" s="8"/>
      <c r="P20" s="6"/>
    </row>
    <row r="21" spans="1:16" x14ac:dyDescent="0.35">
      <c r="A21" s="8" t="s">
        <v>39</v>
      </c>
      <c r="B21" s="6">
        <v>42</v>
      </c>
      <c r="C21" s="6">
        <v>44</v>
      </c>
      <c r="D21" s="6">
        <v>44</v>
      </c>
      <c r="E21" s="6">
        <v>44</v>
      </c>
      <c r="F21" s="6">
        <v>43</v>
      </c>
      <c r="G21" s="6">
        <v>44</v>
      </c>
      <c r="H21" s="6">
        <v>43</v>
      </c>
      <c r="I21" s="6">
        <v>42</v>
      </c>
      <c r="J21" s="6">
        <v>44</v>
      </c>
      <c r="K21" s="6">
        <v>41</v>
      </c>
      <c r="L21" s="6">
        <v>44</v>
      </c>
      <c r="M21" s="6">
        <v>44</v>
      </c>
      <c r="N21" s="6">
        <v>44</v>
      </c>
      <c r="O21" s="8"/>
      <c r="P21" s="6"/>
    </row>
    <row r="22" spans="1:16" x14ac:dyDescent="0.35">
      <c r="O22" s="8"/>
      <c r="P22" s="6"/>
    </row>
    <row r="23" spans="1:16" x14ac:dyDescent="0.35">
      <c r="O23" s="8"/>
      <c r="P23" s="6"/>
    </row>
    <row r="24" spans="1:16" x14ac:dyDescent="0.35">
      <c r="A24" s="58" t="s">
        <v>19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6"/>
    </row>
    <row r="25" spans="1:16" x14ac:dyDescent="0.35">
      <c r="A25" s="7"/>
      <c r="B25" s="21" t="s">
        <v>300</v>
      </c>
      <c r="C25" s="21" t="s">
        <v>299</v>
      </c>
      <c r="D25" s="21" t="s">
        <v>298</v>
      </c>
      <c r="E25" s="21" t="s">
        <v>297</v>
      </c>
      <c r="F25" s="5" t="s">
        <v>305</v>
      </c>
      <c r="G25" s="21" t="s">
        <v>296</v>
      </c>
      <c r="H25" s="21" t="s">
        <v>295</v>
      </c>
      <c r="I25" s="5" t="s">
        <v>293</v>
      </c>
      <c r="J25" s="5" t="s">
        <v>294</v>
      </c>
      <c r="K25" s="5" t="s">
        <v>301</v>
      </c>
      <c r="L25" s="5" t="s">
        <v>302</v>
      </c>
      <c r="M25" s="5" t="s">
        <v>303</v>
      </c>
      <c r="N25" s="5" t="s">
        <v>304</v>
      </c>
      <c r="O25" s="8"/>
      <c r="P25" s="6"/>
    </row>
    <row r="26" spans="1:16" x14ac:dyDescent="0.35">
      <c r="A26" s="8" t="s">
        <v>17</v>
      </c>
      <c r="B26" s="6"/>
      <c r="C26" s="6"/>
      <c r="D26" s="6"/>
      <c r="E26" s="6"/>
      <c r="F26" s="6"/>
      <c r="G26" s="6"/>
      <c r="H26" s="6"/>
      <c r="I26" s="6"/>
      <c r="J26" s="6" t="s">
        <v>28</v>
      </c>
      <c r="K26" s="6"/>
      <c r="L26" s="6"/>
      <c r="M26" s="6"/>
      <c r="N26" s="6"/>
      <c r="O26" s="8"/>
      <c r="P26" s="6"/>
    </row>
    <row r="27" spans="1:16" x14ac:dyDescent="0.35">
      <c r="A27" s="8" t="s">
        <v>18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/>
      <c r="P27" s="6"/>
    </row>
    <row r="28" spans="1:16" x14ac:dyDescent="0.35">
      <c r="A28" s="8" t="s">
        <v>1</v>
      </c>
      <c r="B28" s="6">
        <v>3.2230000000000002E-3</v>
      </c>
      <c r="C28" s="6">
        <v>3.6450000000000002E-4</v>
      </c>
      <c r="D28" s="6">
        <v>3.9229999999999999E-4</v>
      </c>
      <c r="E28" s="6">
        <v>9.2819999999999996E-5</v>
      </c>
      <c r="F28" s="6">
        <v>1.183E-3</v>
      </c>
      <c r="G28" s="6">
        <v>5.3330000000000001E-4</v>
      </c>
      <c r="H28" s="6">
        <v>1.041E-3</v>
      </c>
      <c r="I28" s="6">
        <v>3.6220000000000002E-4</v>
      </c>
      <c r="J28" s="6">
        <v>-197.8</v>
      </c>
      <c r="K28" s="6">
        <v>1.2659999999999999E-2</v>
      </c>
      <c r="L28" s="6">
        <v>7.2040000000000003E-3</v>
      </c>
      <c r="M28" s="6">
        <v>1.1820000000000001E-3</v>
      </c>
      <c r="N28" s="6">
        <v>7.4960000000000001E-4</v>
      </c>
    </row>
    <row r="29" spans="1:16" x14ac:dyDescent="0.35">
      <c r="A29" s="8" t="s">
        <v>0</v>
      </c>
      <c r="B29" s="6">
        <v>55.05</v>
      </c>
      <c r="C29" s="6">
        <v>37.270000000000003</v>
      </c>
      <c r="D29" s="6">
        <v>46.69</v>
      </c>
      <c r="E29" s="6">
        <v>392.5</v>
      </c>
      <c r="F29" s="6">
        <v>675.6</v>
      </c>
      <c r="G29" s="6" t="s">
        <v>4</v>
      </c>
      <c r="H29" s="6">
        <v>234.4</v>
      </c>
      <c r="I29" s="6">
        <v>91.49</v>
      </c>
      <c r="J29" s="6">
        <v>1.065E-5</v>
      </c>
      <c r="K29" s="6">
        <v>13.11</v>
      </c>
      <c r="L29" s="6">
        <v>26.18</v>
      </c>
      <c r="M29" s="6">
        <v>135.5</v>
      </c>
      <c r="N29" s="6">
        <v>99.9</v>
      </c>
    </row>
    <row r="30" spans="1:16" x14ac:dyDescent="0.35">
      <c r="A30" s="8" t="s">
        <v>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5"/>
    </row>
    <row r="31" spans="1:16" x14ac:dyDescent="0.35">
      <c r="A31" s="8" t="s">
        <v>1</v>
      </c>
      <c r="B31" s="6">
        <v>4.5820000000000002E-4</v>
      </c>
      <c r="C31" s="6">
        <v>8.7089999999999995E-5</v>
      </c>
      <c r="D31" s="6">
        <v>1.12E-4</v>
      </c>
      <c r="E31" s="6">
        <v>2.5109999999999998E-5</v>
      </c>
      <c r="F31" s="6">
        <v>9.8750000000000002E-5</v>
      </c>
      <c r="G31" s="6">
        <v>2.103E-5</v>
      </c>
      <c r="H31" s="6">
        <v>3.2390000000000001E-4</v>
      </c>
      <c r="I31" s="6">
        <v>6.9969999999999996E-5</v>
      </c>
      <c r="J31" s="6"/>
      <c r="K31" s="6">
        <v>2.5409999999999999E-3</v>
      </c>
      <c r="L31" s="6">
        <v>9.5290000000000001E-4</v>
      </c>
      <c r="M31" s="6">
        <v>2.3589999999999999E-4</v>
      </c>
      <c r="N31" s="6">
        <v>1.4210000000000001E-4</v>
      </c>
      <c r="O31" s="7"/>
      <c r="P31" s="7"/>
    </row>
    <row r="32" spans="1:16" x14ac:dyDescent="0.35">
      <c r="A32" s="8" t="s">
        <v>0</v>
      </c>
      <c r="B32" s="6">
        <v>12.15</v>
      </c>
      <c r="C32" s="6">
        <v>12.5</v>
      </c>
      <c r="D32" s="6">
        <v>19.5</v>
      </c>
      <c r="E32" s="6">
        <v>362.1</v>
      </c>
      <c r="F32" s="6">
        <v>290.60000000000002</v>
      </c>
      <c r="G32" s="6" t="s">
        <v>4</v>
      </c>
      <c r="H32" s="6">
        <v>184.4</v>
      </c>
      <c r="I32" s="6">
        <v>30.49</v>
      </c>
      <c r="J32" s="6"/>
      <c r="K32" s="6">
        <v>3.391</v>
      </c>
      <c r="L32" s="6">
        <v>4.7</v>
      </c>
      <c r="M32" s="6">
        <v>57.83</v>
      </c>
      <c r="N32" s="6">
        <v>33.57</v>
      </c>
      <c r="O32" s="8"/>
      <c r="P32" s="6"/>
    </row>
    <row r="33" spans="1:16" x14ac:dyDescent="0.35">
      <c r="A33" s="8" t="s">
        <v>29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8"/>
      <c r="P33" s="6"/>
    </row>
    <row r="34" spans="1:16" x14ac:dyDescent="0.35">
      <c r="A34" s="8" t="s">
        <v>1</v>
      </c>
      <c r="B34" s="6" t="s">
        <v>62</v>
      </c>
      <c r="C34" s="6" t="s">
        <v>63</v>
      </c>
      <c r="D34" s="6" t="s">
        <v>64</v>
      </c>
      <c r="E34" s="6" t="s">
        <v>65</v>
      </c>
      <c r="F34" s="6" t="s">
        <v>66</v>
      </c>
      <c r="G34" s="6" t="s">
        <v>67</v>
      </c>
      <c r="H34" s="6" t="s">
        <v>68</v>
      </c>
      <c r="I34" s="6" t="s">
        <v>69</v>
      </c>
      <c r="J34" s="6"/>
      <c r="K34" s="6" t="s">
        <v>70</v>
      </c>
      <c r="L34" s="6" t="s">
        <v>71</v>
      </c>
      <c r="M34" s="6" t="s">
        <v>72</v>
      </c>
      <c r="N34" s="6" t="s">
        <v>73</v>
      </c>
      <c r="O34" s="8"/>
      <c r="P34" s="6"/>
    </row>
    <row r="35" spans="1:16" x14ac:dyDescent="0.35">
      <c r="A35" s="8" t="s">
        <v>0</v>
      </c>
      <c r="B35" s="6" t="s">
        <v>74</v>
      </c>
      <c r="C35" s="6" t="s">
        <v>75</v>
      </c>
      <c r="D35" s="6" t="s">
        <v>76</v>
      </c>
      <c r="E35" s="6" t="s">
        <v>77</v>
      </c>
      <c r="F35" s="6" t="s">
        <v>78</v>
      </c>
      <c r="G35" s="6" t="s">
        <v>30</v>
      </c>
      <c r="H35" s="6" t="s">
        <v>79</v>
      </c>
      <c r="I35" s="6" t="s">
        <v>80</v>
      </c>
      <c r="J35" s="6"/>
      <c r="K35" s="6" t="s">
        <v>81</v>
      </c>
      <c r="L35" s="6" t="s">
        <v>82</v>
      </c>
      <c r="M35" s="6" t="s">
        <v>83</v>
      </c>
      <c r="N35" s="6" t="s">
        <v>84</v>
      </c>
      <c r="O35" s="8"/>
      <c r="P35" s="6"/>
    </row>
    <row r="36" spans="1:16" x14ac:dyDescent="0.35">
      <c r="A36" s="8" t="s">
        <v>32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8"/>
      <c r="P36" s="6"/>
    </row>
    <row r="37" spans="1:16" x14ac:dyDescent="0.35">
      <c r="A37" s="8" t="s">
        <v>33</v>
      </c>
      <c r="B37" s="6">
        <v>41</v>
      </c>
      <c r="C37" s="6">
        <v>42</v>
      </c>
      <c r="D37" s="6">
        <v>42</v>
      </c>
      <c r="E37" s="6">
        <v>41</v>
      </c>
      <c r="F37" s="6">
        <v>40</v>
      </c>
      <c r="G37" s="6">
        <v>41</v>
      </c>
      <c r="H37" s="6">
        <v>42</v>
      </c>
      <c r="I37" s="6">
        <v>42</v>
      </c>
      <c r="J37" s="6"/>
      <c r="K37" s="6">
        <v>39</v>
      </c>
      <c r="L37" s="6">
        <v>40</v>
      </c>
      <c r="M37" s="6">
        <v>38</v>
      </c>
      <c r="N37" s="6">
        <v>31</v>
      </c>
      <c r="O37" s="8"/>
      <c r="P37" s="6"/>
    </row>
    <row r="38" spans="1:16" x14ac:dyDescent="0.35">
      <c r="A38" s="8" t="s">
        <v>34</v>
      </c>
      <c r="B38" s="6">
        <v>0.90720000000000001</v>
      </c>
      <c r="C38" s="6">
        <v>0.69399999999999995</v>
      </c>
      <c r="D38" s="6">
        <v>0.66930000000000001</v>
      </c>
      <c r="E38" s="6">
        <v>0.71699999999999997</v>
      </c>
      <c r="F38" s="6">
        <v>0.95950000000000002</v>
      </c>
      <c r="G38" s="6">
        <v>0.91200000000000003</v>
      </c>
      <c r="H38" s="6">
        <v>0.65239999999999998</v>
      </c>
      <c r="I38" s="6">
        <v>0.80969999999999998</v>
      </c>
      <c r="J38" s="6"/>
      <c r="K38" s="6">
        <v>0.83199999999999996</v>
      </c>
      <c r="L38" s="6">
        <v>0.92030000000000001</v>
      </c>
      <c r="M38" s="6">
        <v>0.81189999999999996</v>
      </c>
      <c r="N38" s="6">
        <v>0.88170000000000004</v>
      </c>
      <c r="O38" s="8"/>
      <c r="P38" s="6"/>
    </row>
    <row r="39" spans="1:16" x14ac:dyDescent="0.35">
      <c r="A39" s="8" t="s">
        <v>35</v>
      </c>
      <c r="B39" s="6">
        <v>9.3449999999999991E-3</v>
      </c>
      <c r="C39" s="6">
        <v>1.9809999999999999E-4</v>
      </c>
      <c r="D39" s="6">
        <v>4.662E-4</v>
      </c>
      <c r="E39" s="6">
        <v>2.285E-4</v>
      </c>
      <c r="F39" s="6">
        <v>4.3709999999999999E-3</v>
      </c>
      <c r="G39" s="6">
        <v>3.8679999999999999E-3</v>
      </c>
      <c r="H39" s="6">
        <v>2.7150000000000001E-2</v>
      </c>
      <c r="I39" s="6">
        <v>4.6959999999999998E-4</v>
      </c>
      <c r="J39" s="6"/>
      <c r="K39" s="6">
        <v>2.4309999999999998E-2</v>
      </c>
      <c r="L39" s="6">
        <v>1.2200000000000001E-2</v>
      </c>
      <c r="M39" s="6">
        <v>6.9340000000000001E-3</v>
      </c>
      <c r="N39" s="6">
        <v>1.1969999999999999E-3</v>
      </c>
      <c r="O39" s="8"/>
      <c r="P39" s="6"/>
    </row>
    <row r="40" spans="1:16" x14ac:dyDescent="0.35">
      <c r="A40" s="8" t="s">
        <v>36</v>
      </c>
      <c r="B40" s="6">
        <v>1.5100000000000001E-2</v>
      </c>
      <c r="C40" s="6">
        <v>2.1719999999999999E-3</v>
      </c>
      <c r="D40" s="6">
        <v>3.3319999999999999E-3</v>
      </c>
      <c r="E40" s="6">
        <v>2.3609999999999998E-3</v>
      </c>
      <c r="F40" s="6">
        <v>1.0449999999999999E-2</v>
      </c>
      <c r="G40" s="6">
        <v>9.7129999999999994E-3</v>
      </c>
      <c r="H40" s="6">
        <v>2.5430000000000001E-2</v>
      </c>
      <c r="I40" s="6">
        <v>3.3440000000000002E-3</v>
      </c>
      <c r="J40" s="6"/>
      <c r="K40" s="6">
        <v>2.4969999999999999E-2</v>
      </c>
      <c r="L40" s="6">
        <v>1.7469999999999999E-2</v>
      </c>
      <c r="M40" s="6">
        <v>1.3509999999999999E-2</v>
      </c>
      <c r="N40" s="6">
        <v>6.2139999999999999E-3</v>
      </c>
      <c r="O40" s="8"/>
      <c r="P40" s="6"/>
    </row>
    <row r="41" spans="1:16" x14ac:dyDescent="0.35">
      <c r="A41" s="8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8"/>
      <c r="P41" s="6"/>
    </row>
    <row r="42" spans="1:16" x14ac:dyDescent="0.35">
      <c r="A42" s="8" t="s">
        <v>37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8"/>
      <c r="P42" s="6"/>
    </row>
    <row r="43" spans="1:16" x14ac:dyDescent="0.35">
      <c r="A43" s="8" t="s">
        <v>38</v>
      </c>
      <c r="B43" s="6">
        <v>44</v>
      </c>
      <c r="C43" s="6">
        <v>44</v>
      </c>
      <c r="D43" s="6">
        <v>44</v>
      </c>
      <c r="E43" s="6">
        <v>44</v>
      </c>
      <c r="F43" s="6">
        <v>44</v>
      </c>
      <c r="G43" s="6">
        <v>44</v>
      </c>
      <c r="H43" s="6">
        <v>44</v>
      </c>
      <c r="I43" s="6">
        <v>44</v>
      </c>
      <c r="J43" s="6">
        <v>44</v>
      </c>
      <c r="K43" s="6">
        <v>44</v>
      </c>
      <c r="L43" s="6">
        <v>44</v>
      </c>
      <c r="M43" s="6">
        <v>44</v>
      </c>
      <c r="N43" s="6">
        <v>44</v>
      </c>
      <c r="O43" s="8"/>
      <c r="P43" s="6"/>
    </row>
    <row r="44" spans="1:16" x14ac:dyDescent="0.35">
      <c r="A44" s="8" t="s">
        <v>39</v>
      </c>
      <c r="B44" s="6">
        <v>43</v>
      </c>
      <c r="C44" s="6">
        <v>44</v>
      </c>
      <c r="D44" s="6">
        <v>44</v>
      </c>
      <c r="E44" s="6">
        <v>43</v>
      </c>
      <c r="F44" s="6">
        <v>42</v>
      </c>
      <c r="G44" s="6">
        <v>43</v>
      </c>
      <c r="H44" s="6">
        <v>44</v>
      </c>
      <c r="I44" s="6">
        <v>44</v>
      </c>
      <c r="J44" s="6">
        <v>44</v>
      </c>
      <c r="K44" s="6">
        <v>41</v>
      </c>
      <c r="L44" s="6">
        <v>42</v>
      </c>
      <c r="M44" s="6">
        <v>40</v>
      </c>
      <c r="N44" s="6">
        <v>33</v>
      </c>
      <c r="O44" s="8"/>
      <c r="P44" s="6"/>
    </row>
    <row r="45" spans="1:16" x14ac:dyDescent="0.35">
      <c r="O45" s="8"/>
      <c r="P45" s="6"/>
    </row>
    <row r="46" spans="1:16" x14ac:dyDescent="0.35">
      <c r="O46" s="8"/>
      <c r="P46" s="6"/>
    </row>
    <row r="47" spans="1:16" x14ac:dyDescent="0.35">
      <c r="O47" s="8"/>
      <c r="P47" s="6"/>
    </row>
    <row r="48" spans="1:16" x14ac:dyDescent="0.35">
      <c r="O48" s="8"/>
      <c r="P48" s="6"/>
    </row>
    <row r="49" spans="15:16" x14ac:dyDescent="0.35">
      <c r="O49" s="8"/>
      <c r="P49" s="6"/>
    </row>
    <row r="50" spans="15:16" x14ac:dyDescent="0.35">
      <c r="O50" s="8"/>
      <c r="P50" s="6"/>
    </row>
  </sheetData>
  <mergeCells count="2">
    <mergeCell ref="A1:N1"/>
    <mergeCell ref="A24:O2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7E42E-D080-4160-913A-E34BC210FF88}">
  <dimension ref="A1:O45"/>
  <sheetViews>
    <sheetView zoomScale="70" zoomScaleNormal="70" workbookViewId="0">
      <selection activeCell="K2" sqref="K2"/>
    </sheetView>
  </sheetViews>
  <sheetFormatPr defaultColWidth="8.81640625" defaultRowHeight="14.5" x14ac:dyDescent="0.35"/>
  <sheetData>
    <row r="1" spans="1:15" x14ac:dyDescent="0.35">
      <c r="A1" s="57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x14ac:dyDescent="0.35">
      <c r="A2" s="7"/>
      <c r="B2" s="5" t="s">
        <v>293</v>
      </c>
      <c r="C2" s="5" t="s">
        <v>294</v>
      </c>
      <c r="D2" s="5" t="s">
        <v>301</v>
      </c>
      <c r="E2" s="5" t="s">
        <v>302</v>
      </c>
      <c r="F2" s="5" t="s">
        <v>303</v>
      </c>
      <c r="G2" s="5" t="s">
        <v>304</v>
      </c>
      <c r="H2" s="21" t="s">
        <v>300</v>
      </c>
      <c r="I2" s="21" t="s">
        <v>299</v>
      </c>
      <c r="J2" s="21" t="s">
        <v>298</v>
      </c>
      <c r="K2" s="21" t="s">
        <v>297</v>
      </c>
      <c r="L2" s="5" t="s">
        <v>305</v>
      </c>
      <c r="M2" s="21" t="s">
        <v>296</v>
      </c>
      <c r="N2" s="21" t="s">
        <v>295</v>
      </c>
      <c r="O2" s="21" t="s">
        <v>306</v>
      </c>
    </row>
    <row r="3" spans="1:15" x14ac:dyDescent="0.35">
      <c r="A3" s="8" t="s">
        <v>17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35">
      <c r="A4" s="8" t="s">
        <v>18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35">
      <c r="A5" s="8" t="s">
        <v>1</v>
      </c>
      <c r="B5" s="6">
        <v>0.317</v>
      </c>
      <c r="C5" s="6">
        <v>3.0920000000000001E-3</v>
      </c>
      <c r="D5" s="6">
        <v>1.1579999999999999</v>
      </c>
      <c r="E5" s="6">
        <v>8.8330000000000006E-3</v>
      </c>
      <c r="F5" s="6">
        <v>1.0880000000000001</v>
      </c>
      <c r="G5" s="6">
        <v>5.8970000000000003E-3</v>
      </c>
      <c r="H5" s="6">
        <v>0.64890000000000003</v>
      </c>
      <c r="I5" s="6">
        <v>0.81499999999999995</v>
      </c>
      <c r="J5" s="6">
        <v>0.52829999999999999</v>
      </c>
      <c r="K5" s="6">
        <v>0.31869999999999998</v>
      </c>
      <c r="L5" s="6">
        <v>0.67259999999999998</v>
      </c>
      <c r="M5" s="6">
        <v>0.89710000000000001</v>
      </c>
      <c r="N5" s="6">
        <v>0.73770000000000002</v>
      </c>
      <c r="O5" s="6">
        <v>0.55269999999999997</v>
      </c>
    </row>
    <row r="6" spans="1:15" x14ac:dyDescent="0.35">
      <c r="A6" s="8" t="s">
        <v>0</v>
      </c>
      <c r="B6" s="6">
        <v>12.06</v>
      </c>
      <c r="C6" s="6">
        <v>247.8</v>
      </c>
      <c r="D6" s="6">
        <v>5.2960000000000003</v>
      </c>
      <c r="E6" s="6">
        <v>710.9</v>
      </c>
      <c r="F6" s="6">
        <v>3.0739999999999998</v>
      </c>
      <c r="G6" s="6">
        <v>556.1</v>
      </c>
      <c r="H6" s="6">
        <v>2.246</v>
      </c>
      <c r="I6" s="6">
        <v>3.26</v>
      </c>
      <c r="J6" s="6">
        <v>3.2690000000000001</v>
      </c>
      <c r="K6" s="6">
        <v>3.9319999999999999</v>
      </c>
      <c r="L6" s="6">
        <v>3.069</v>
      </c>
      <c r="M6" s="6">
        <v>20.27</v>
      </c>
      <c r="N6" s="6">
        <v>3.4049999999999998</v>
      </c>
      <c r="O6" s="6">
        <v>1.998</v>
      </c>
    </row>
    <row r="7" spans="1:15" x14ac:dyDescent="0.35">
      <c r="A7" s="8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35">
      <c r="A8" s="8" t="s">
        <v>1</v>
      </c>
      <c r="B8" s="6">
        <v>5.8380000000000001E-2</v>
      </c>
      <c r="C8" s="6">
        <v>1.2570000000000001E-3</v>
      </c>
      <c r="D8" s="6">
        <v>0.2898</v>
      </c>
      <c r="E8" s="6">
        <v>1.1249999999999999E-3</v>
      </c>
      <c r="F8" s="6">
        <v>0.29060000000000002</v>
      </c>
      <c r="G8" s="6">
        <v>7.8980000000000001E-4</v>
      </c>
      <c r="H8" s="6">
        <v>0.27279999999999999</v>
      </c>
      <c r="I8" s="6">
        <v>0.40710000000000002</v>
      </c>
      <c r="J8" s="6">
        <v>0.25040000000000001</v>
      </c>
      <c r="K8" s="6">
        <v>0.1004</v>
      </c>
      <c r="L8" s="6">
        <v>0.30230000000000001</v>
      </c>
      <c r="M8" s="6">
        <v>0.1996</v>
      </c>
      <c r="N8" s="6">
        <v>0.16700000000000001</v>
      </c>
      <c r="O8" s="6">
        <v>0.15340000000000001</v>
      </c>
    </row>
    <row r="9" spans="1:15" x14ac:dyDescent="0.35">
      <c r="A9" s="8" t="s">
        <v>0</v>
      </c>
      <c r="B9" s="6">
        <v>2.7109999999999999</v>
      </c>
      <c r="C9" s="6">
        <v>214.6</v>
      </c>
      <c r="D9" s="6">
        <v>2.5179999999999998</v>
      </c>
      <c r="E9" s="6">
        <v>361.4</v>
      </c>
      <c r="F9" s="6">
        <v>0.95099999999999996</v>
      </c>
      <c r="G9" s="6">
        <v>399</v>
      </c>
      <c r="H9" s="6">
        <v>1.06</v>
      </c>
      <c r="I9" s="6">
        <v>1.841</v>
      </c>
      <c r="J9" s="6">
        <v>1.762</v>
      </c>
      <c r="K9" s="6">
        <v>1.4019999999999999</v>
      </c>
      <c r="L9" s="6">
        <v>1.5589999999999999</v>
      </c>
      <c r="M9" s="6">
        <v>28.07</v>
      </c>
      <c r="N9" s="6">
        <v>0.87819999999999998</v>
      </c>
      <c r="O9" s="6">
        <v>0.6169</v>
      </c>
    </row>
    <row r="10" spans="1:15" x14ac:dyDescent="0.35">
      <c r="A10" s="8" t="s">
        <v>29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x14ac:dyDescent="0.35">
      <c r="A11" s="8" t="s">
        <v>1</v>
      </c>
      <c r="B11" s="6" t="s">
        <v>172</v>
      </c>
      <c r="C11" s="6" t="s">
        <v>173</v>
      </c>
      <c r="D11" s="6" t="s">
        <v>174</v>
      </c>
      <c r="E11" s="6" t="s">
        <v>175</v>
      </c>
      <c r="F11" s="6" t="s">
        <v>176</v>
      </c>
      <c r="G11" s="6" t="s">
        <v>177</v>
      </c>
      <c r="H11" s="6" t="s">
        <v>178</v>
      </c>
      <c r="I11" s="6" t="s">
        <v>179</v>
      </c>
      <c r="J11" s="6" t="s">
        <v>180</v>
      </c>
      <c r="K11" s="6" t="s">
        <v>181</v>
      </c>
      <c r="L11" s="6" t="s">
        <v>182</v>
      </c>
      <c r="M11" s="6" t="s">
        <v>183</v>
      </c>
      <c r="N11" s="6" t="s">
        <v>184</v>
      </c>
      <c r="O11" s="6" t="s">
        <v>185</v>
      </c>
    </row>
    <row r="12" spans="1:15" x14ac:dyDescent="0.35">
      <c r="A12" s="8" t="s">
        <v>0</v>
      </c>
      <c r="B12" s="6" t="s">
        <v>186</v>
      </c>
      <c r="C12" s="6" t="s">
        <v>187</v>
      </c>
      <c r="D12" s="6" t="s">
        <v>188</v>
      </c>
      <c r="E12" s="6" t="s">
        <v>189</v>
      </c>
      <c r="F12" s="6" t="s">
        <v>190</v>
      </c>
      <c r="G12" s="6" t="s">
        <v>191</v>
      </c>
      <c r="H12" s="6" t="s">
        <v>192</v>
      </c>
      <c r="I12" s="6" t="s">
        <v>193</v>
      </c>
      <c r="J12" s="6" t="s">
        <v>194</v>
      </c>
      <c r="K12" s="6" t="s">
        <v>195</v>
      </c>
      <c r="L12" s="6" t="s">
        <v>196</v>
      </c>
      <c r="M12" s="6" t="s">
        <v>197</v>
      </c>
      <c r="N12" s="6" t="s">
        <v>198</v>
      </c>
      <c r="O12" s="6" t="s">
        <v>199</v>
      </c>
    </row>
    <row r="13" spans="1:15" x14ac:dyDescent="0.35">
      <c r="A13" s="8" t="s">
        <v>32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35">
      <c r="A14" s="8" t="s">
        <v>33</v>
      </c>
      <c r="B14" s="6">
        <v>40</v>
      </c>
      <c r="C14" s="6">
        <v>30</v>
      </c>
      <c r="D14" s="6">
        <v>21</v>
      </c>
      <c r="E14" s="6">
        <v>41</v>
      </c>
      <c r="F14" s="6">
        <v>30</v>
      </c>
      <c r="G14" s="6">
        <v>38</v>
      </c>
      <c r="H14" s="6">
        <v>40</v>
      </c>
      <c r="I14" s="6">
        <v>37</v>
      </c>
      <c r="J14" s="6">
        <v>38</v>
      </c>
      <c r="K14" s="6">
        <v>42</v>
      </c>
      <c r="L14" s="6">
        <v>40</v>
      </c>
      <c r="M14" s="6">
        <v>17</v>
      </c>
      <c r="N14" s="6">
        <v>38</v>
      </c>
      <c r="O14" s="6">
        <v>41</v>
      </c>
    </row>
    <row r="15" spans="1:15" x14ac:dyDescent="0.35">
      <c r="A15" s="8" t="s">
        <v>34</v>
      </c>
      <c r="B15" s="6">
        <v>0.8609</v>
      </c>
      <c r="C15" s="6">
        <v>0.64700000000000002</v>
      </c>
      <c r="D15" s="6">
        <v>0.79669999999999996</v>
      </c>
      <c r="E15" s="6">
        <v>0.9113</v>
      </c>
      <c r="F15" s="6">
        <v>0.74550000000000005</v>
      </c>
      <c r="G15" s="6">
        <v>0.91869999999999996</v>
      </c>
      <c r="H15" s="6">
        <v>0.50249999999999995</v>
      </c>
      <c r="I15" s="6">
        <v>0.43969999999999998</v>
      </c>
      <c r="J15" s="6">
        <v>0.4672</v>
      </c>
      <c r="K15" s="6">
        <v>0.65810000000000002</v>
      </c>
      <c r="L15" s="6">
        <v>0.49459999999999998</v>
      </c>
      <c r="M15" s="6">
        <v>0.85119999999999996</v>
      </c>
      <c r="N15" s="6">
        <v>0.79379999999999995</v>
      </c>
      <c r="O15" s="6">
        <v>0.69379999999999997</v>
      </c>
    </row>
    <row r="16" spans="1:15" x14ac:dyDescent="0.35">
      <c r="A16" s="8" t="s">
        <v>35</v>
      </c>
      <c r="B16" s="6">
        <v>12.44</v>
      </c>
      <c r="C16" s="6">
        <v>0.33169999999999999</v>
      </c>
      <c r="D16" s="6">
        <v>10.4</v>
      </c>
      <c r="E16" s="6">
        <v>1.115</v>
      </c>
      <c r="F16" s="6">
        <v>16.21</v>
      </c>
      <c r="G16" s="6">
        <v>0.15809999999999999</v>
      </c>
      <c r="H16" s="6">
        <v>10.61</v>
      </c>
      <c r="I16" s="6">
        <v>45.62</v>
      </c>
      <c r="J16" s="6">
        <v>17.62</v>
      </c>
      <c r="K16" s="6">
        <v>4.766</v>
      </c>
      <c r="L16" s="6">
        <v>24.8</v>
      </c>
      <c r="M16" s="6">
        <v>4.2880000000000003</v>
      </c>
      <c r="N16" s="6">
        <v>8.4909999999999997</v>
      </c>
      <c r="O16" s="6">
        <v>2.7280000000000002</v>
      </c>
    </row>
    <row r="17" spans="1:15" x14ac:dyDescent="0.35">
      <c r="A17" s="8" t="s">
        <v>36</v>
      </c>
      <c r="B17" s="6">
        <v>0.55769999999999997</v>
      </c>
      <c r="C17" s="6">
        <v>0.1051</v>
      </c>
      <c r="D17" s="6">
        <v>0.7036</v>
      </c>
      <c r="E17" s="6">
        <v>0.16489999999999999</v>
      </c>
      <c r="F17" s="6">
        <v>0.73519999999999996</v>
      </c>
      <c r="G17" s="6">
        <v>6.4509999999999998E-2</v>
      </c>
      <c r="H17" s="6">
        <v>0.51500000000000001</v>
      </c>
      <c r="I17" s="6">
        <v>1.1100000000000001</v>
      </c>
      <c r="J17" s="6">
        <v>0.68100000000000005</v>
      </c>
      <c r="K17" s="6">
        <v>0.33689999999999998</v>
      </c>
      <c r="L17" s="6">
        <v>0.78739999999999999</v>
      </c>
      <c r="M17" s="6">
        <v>0.50219999999999998</v>
      </c>
      <c r="N17" s="6">
        <v>0.47270000000000001</v>
      </c>
      <c r="O17" s="6">
        <v>0.25800000000000001</v>
      </c>
    </row>
    <row r="18" spans="1:15" x14ac:dyDescent="0.35">
      <c r="A18" s="8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x14ac:dyDescent="0.35">
      <c r="A19" s="8" t="s">
        <v>37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x14ac:dyDescent="0.35">
      <c r="A20" s="8" t="s">
        <v>38</v>
      </c>
      <c r="B20" s="6">
        <v>44</v>
      </c>
      <c r="C20" s="6">
        <v>44</v>
      </c>
      <c r="D20" s="6">
        <v>44</v>
      </c>
      <c r="E20" s="6">
        <v>44</v>
      </c>
      <c r="F20" s="6">
        <v>44</v>
      </c>
      <c r="G20" s="6">
        <v>44</v>
      </c>
      <c r="H20" s="6">
        <v>44</v>
      </c>
      <c r="I20" s="6">
        <v>44</v>
      </c>
      <c r="J20" s="6">
        <v>44</v>
      </c>
      <c r="K20" s="6">
        <v>44</v>
      </c>
      <c r="L20" s="6">
        <v>44</v>
      </c>
      <c r="M20" s="6">
        <v>44</v>
      </c>
      <c r="N20" s="6">
        <v>44</v>
      </c>
      <c r="O20" s="6">
        <v>44</v>
      </c>
    </row>
    <row r="21" spans="1:15" x14ac:dyDescent="0.35">
      <c r="A21" s="8" t="s">
        <v>39</v>
      </c>
      <c r="B21" s="6">
        <v>42</v>
      </c>
      <c r="C21" s="6">
        <v>32</v>
      </c>
      <c r="D21" s="6">
        <v>23</v>
      </c>
      <c r="E21" s="6">
        <v>43</v>
      </c>
      <c r="F21" s="6">
        <v>32</v>
      </c>
      <c r="G21" s="6">
        <v>40</v>
      </c>
      <c r="H21" s="6">
        <v>42</v>
      </c>
      <c r="I21" s="6">
        <v>39</v>
      </c>
      <c r="J21" s="6">
        <v>40</v>
      </c>
      <c r="K21" s="6">
        <v>44</v>
      </c>
      <c r="L21" s="6">
        <v>42</v>
      </c>
      <c r="M21" s="6">
        <v>19</v>
      </c>
      <c r="N21" s="6">
        <v>40</v>
      </c>
      <c r="O21" s="6">
        <v>43</v>
      </c>
    </row>
    <row r="22" spans="1:15" x14ac:dyDescent="0.3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5" spans="1:15" x14ac:dyDescent="0.35">
      <c r="A25" s="58" t="s">
        <v>19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</row>
    <row r="26" spans="1:15" x14ac:dyDescent="0.35">
      <c r="A26" s="7"/>
      <c r="B26" s="5" t="s">
        <v>293</v>
      </c>
      <c r="C26" s="5" t="s">
        <v>294</v>
      </c>
      <c r="D26" s="5" t="s">
        <v>301</v>
      </c>
      <c r="E26" s="5" t="s">
        <v>302</v>
      </c>
      <c r="F26" s="5" t="s">
        <v>303</v>
      </c>
      <c r="G26" s="5" t="s">
        <v>304</v>
      </c>
      <c r="H26" s="21" t="s">
        <v>300</v>
      </c>
      <c r="I26" s="21" t="s">
        <v>299</v>
      </c>
      <c r="J26" s="21" t="s">
        <v>298</v>
      </c>
      <c r="K26" s="21" t="s">
        <v>297</v>
      </c>
      <c r="L26" s="5" t="s">
        <v>305</v>
      </c>
      <c r="M26" s="21" t="s">
        <v>296</v>
      </c>
      <c r="N26" s="21" t="s">
        <v>295</v>
      </c>
      <c r="O26" s="21" t="s">
        <v>306</v>
      </c>
    </row>
    <row r="27" spans="1:15" x14ac:dyDescent="0.35">
      <c r="A27" s="8" t="s">
        <v>17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x14ac:dyDescent="0.35">
      <c r="A28" s="8" t="s">
        <v>18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x14ac:dyDescent="0.35">
      <c r="A29" s="8" t="s">
        <v>1</v>
      </c>
      <c r="B29" s="6">
        <v>8.9809999999999998E-4</v>
      </c>
      <c r="C29" s="6">
        <v>5.7049999999999998E-5</v>
      </c>
      <c r="D29" s="6">
        <v>5.4469999999999998E-2</v>
      </c>
      <c r="E29" s="6">
        <v>5.7950000000000002E-2</v>
      </c>
      <c r="F29" s="6">
        <v>6.6950000000000004E-3</v>
      </c>
      <c r="G29" s="6">
        <v>5.6509999999999998E-3</v>
      </c>
      <c r="H29" s="6">
        <v>1.183E-2</v>
      </c>
      <c r="I29" s="6">
        <v>8.0210000000000004E-4</v>
      </c>
      <c r="J29" s="6">
        <v>8.3830000000000005E-4</v>
      </c>
      <c r="K29" s="6">
        <v>3.433E-4</v>
      </c>
      <c r="L29" s="6">
        <v>1.864E-2</v>
      </c>
      <c r="M29" s="6">
        <v>2.0039999999999999E-2</v>
      </c>
      <c r="N29" s="6">
        <v>2.094E-2</v>
      </c>
      <c r="O29" s="6">
        <v>1.7340000000000001E-2</v>
      </c>
    </row>
    <row r="30" spans="1:15" x14ac:dyDescent="0.35">
      <c r="A30" s="8" t="s">
        <v>0</v>
      </c>
      <c r="B30" s="6">
        <v>809.3</v>
      </c>
      <c r="C30" s="6" t="s">
        <v>4</v>
      </c>
      <c r="D30" s="6">
        <v>6.1680000000000001</v>
      </c>
      <c r="E30" s="6">
        <v>4.8209999999999997</v>
      </c>
      <c r="F30" s="6">
        <v>48.37</v>
      </c>
      <c r="G30" s="6">
        <v>57.09</v>
      </c>
      <c r="H30" s="6">
        <v>9.1669999999999998</v>
      </c>
      <c r="I30" s="6">
        <v>138.9</v>
      </c>
      <c r="J30" s="6">
        <v>294.7</v>
      </c>
      <c r="K30" s="6">
        <v>236</v>
      </c>
      <c r="L30" s="6">
        <v>14.82</v>
      </c>
      <c r="M30" s="6">
        <v>11.59</v>
      </c>
      <c r="N30" s="6">
        <v>9.0060000000000002</v>
      </c>
      <c r="O30" s="6">
        <v>4.07</v>
      </c>
    </row>
    <row r="31" spans="1:15" x14ac:dyDescent="0.35">
      <c r="A31" s="8" t="s">
        <v>2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 x14ac:dyDescent="0.35">
      <c r="A32" s="8" t="s">
        <v>1</v>
      </c>
      <c r="B32" s="6">
        <v>2.164E-4</v>
      </c>
      <c r="C32" s="6">
        <v>2.4179999999999999E-5</v>
      </c>
      <c r="D32" s="6">
        <v>1.5469999999999999E-2</v>
      </c>
      <c r="E32" s="6">
        <v>1.5650000000000001E-2</v>
      </c>
      <c r="F32" s="6">
        <v>5.9080000000000005E-4</v>
      </c>
      <c r="G32" s="6">
        <v>1.3680000000000001E-3</v>
      </c>
      <c r="H32" s="6">
        <v>3.0279999999999999E-3</v>
      </c>
      <c r="I32" s="6">
        <v>1.6650000000000001E-4</v>
      </c>
      <c r="J32" s="6">
        <v>1.032E-4</v>
      </c>
      <c r="K32" s="6">
        <v>7.2620000000000006E-5</v>
      </c>
      <c r="L32" s="6">
        <v>6.4640000000000001E-3</v>
      </c>
      <c r="M32" s="6">
        <v>5.2350000000000001E-3</v>
      </c>
      <c r="N32" s="6">
        <v>8.5789999999999998E-3</v>
      </c>
      <c r="O32" s="6">
        <v>1.0840000000000001E-2</v>
      </c>
    </row>
    <row r="33" spans="1:15" x14ac:dyDescent="0.35">
      <c r="A33" s="8" t="s">
        <v>0</v>
      </c>
      <c r="B33" s="6">
        <v>825.1</v>
      </c>
      <c r="C33" s="6" t="s">
        <v>4</v>
      </c>
      <c r="D33" s="6">
        <v>2.4089999999999998</v>
      </c>
      <c r="E33" s="6">
        <v>1.6180000000000001</v>
      </c>
      <c r="F33" s="6">
        <v>8.875</v>
      </c>
      <c r="G33" s="6">
        <v>23.27</v>
      </c>
      <c r="H33" s="6">
        <v>2.7549999999999999</v>
      </c>
      <c r="I33" s="6">
        <v>49.94</v>
      </c>
      <c r="J33" s="6">
        <v>84.04</v>
      </c>
      <c r="K33" s="6">
        <v>104.7</v>
      </c>
      <c r="L33" s="6">
        <v>7.0389999999999997</v>
      </c>
      <c r="M33" s="6">
        <v>4.0620000000000003</v>
      </c>
      <c r="N33" s="6">
        <v>4.577</v>
      </c>
      <c r="O33" s="6">
        <v>2.9089999999999998</v>
      </c>
    </row>
    <row r="34" spans="1:15" x14ac:dyDescent="0.35">
      <c r="A34" s="8" t="s">
        <v>29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x14ac:dyDescent="0.35">
      <c r="A35" s="8" t="s">
        <v>1</v>
      </c>
      <c r="B35" s="6" t="s">
        <v>200</v>
      </c>
      <c r="C35" s="6" t="s">
        <v>201</v>
      </c>
      <c r="D35" s="6" t="s">
        <v>202</v>
      </c>
      <c r="E35" s="6" t="s">
        <v>203</v>
      </c>
      <c r="F35" s="6" t="s">
        <v>204</v>
      </c>
      <c r="G35" s="6" t="s">
        <v>205</v>
      </c>
      <c r="H35" s="6" t="s">
        <v>206</v>
      </c>
      <c r="I35" s="6" t="s">
        <v>207</v>
      </c>
      <c r="J35" s="6" t="s">
        <v>208</v>
      </c>
      <c r="K35" s="6" t="s">
        <v>209</v>
      </c>
      <c r="L35" s="6" t="s">
        <v>210</v>
      </c>
      <c r="M35" s="6" t="s">
        <v>211</v>
      </c>
      <c r="N35" s="6" t="s">
        <v>212</v>
      </c>
      <c r="O35" s="6" t="s">
        <v>213</v>
      </c>
    </row>
    <row r="36" spans="1:15" x14ac:dyDescent="0.35">
      <c r="A36" s="8" t="s">
        <v>0</v>
      </c>
      <c r="B36" s="6" t="s">
        <v>214</v>
      </c>
      <c r="C36" s="6" t="s">
        <v>30</v>
      </c>
      <c r="D36" s="6" t="s">
        <v>215</v>
      </c>
      <c r="E36" s="6" t="s">
        <v>216</v>
      </c>
      <c r="F36" s="6" t="s">
        <v>217</v>
      </c>
      <c r="G36" s="6" t="s">
        <v>218</v>
      </c>
      <c r="H36" s="6" t="s">
        <v>219</v>
      </c>
      <c r="I36" s="6" t="s">
        <v>220</v>
      </c>
      <c r="J36" s="6" t="s">
        <v>221</v>
      </c>
      <c r="K36" s="6" t="s">
        <v>222</v>
      </c>
      <c r="L36" s="6" t="s">
        <v>223</v>
      </c>
      <c r="M36" s="6" t="s">
        <v>224</v>
      </c>
      <c r="N36" s="6" t="s">
        <v>225</v>
      </c>
      <c r="O36" s="6" t="s">
        <v>226</v>
      </c>
    </row>
    <row r="37" spans="1:15" x14ac:dyDescent="0.35">
      <c r="A37" s="8" t="s">
        <v>32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35">
      <c r="A38" s="8" t="s">
        <v>33</v>
      </c>
      <c r="B38" s="6">
        <v>42</v>
      </c>
      <c r="C38" s="6">
        <v>42</v>
      </c>
      <c r="D38" s="6">
        <v>30</v>
      </c>
      <c r="E38" s="6">
        <v>33</v>
      </c>
      <c r="F38" s="6">
        <v>31</v>
      </c>
      <c r="G38" s="6">
        <v>37</v>
      </c>
      <c r="H38" s="6">
        <v>42</v>
      </c>
      <c r="I38" s="6">
        <v>42</v>
      </c>
      <c r="J38" s="6">
        <v>42</v>
      </c>
      <c r="K38" s="6">
        <v>42</v>
      </c>
      <c r="L38" s="6">
        <v>32</v>
      </c>
      <c r="M38" s="6">
        <v>31</v>
      </c>
      <c r="N38" s="6">
        <v>35</v>
      </c>
      <c r="O38" s="6">
        <v>40</v>
      </c>
    </row>
    <row r="39" spans="1:15" x14ac:dyDescent="0.35">
      <c r="A39" s="8" t="s">
        <v>34</v>
      </c>
      <c r="B39" s="6">
        <v>0.75600000000000001</v>
      </c>
      <c r="C39" s="6">
        <v>0.58440000000000003</v>
      </c>
      <c r="D39" s="6">
        <v>0.72199999999999998</v>
      </c>
      <c r="E39" s="6">
        <v>0.7258</v>
      </c>
      <c r="F39" s="6">
        <v>0.96040000000000003</v>
      </c>
      <c r="G39" s="6">
        <v>0.77700000000000002</v>
      </c>
      <c r="H39" s="6">
        <v>0.75760000000000005</v>
      </c>
      <c r="I39" s="6">
        <v>0.83479999999999999</v>
      </c>
      <c r="J39" s="6">
        <v>0.92779999999999996</v>
      </c>
      <c r="K39" s="6">
        <v>0.82430000000000003</v>
      </c>
      <c r="L39" s="6">
        <v>0.62770000000000004</v>
      </c>
      <c r="M39" s="6">
        <v>0.74509999999999998</v>
      </c>
      <c r="N39" s="6">
        <v>0.56969999999999998</v>
      </c>
      <c r="O39" s="6">
        <v>0.35460000000000003</v>
      </c>
    </row>
    <row r="40" spans="1:15" x14ac:dyDescent="0.35">
      <c r="A40" s="8" t="s">
        <v>35</v>
      </c>
      <c r="B40" s="6">
        <v>4.6170000000000003E-2</v>
      </c>
      <c r="C40" s="6">
        <v>9.4970000000000005E-4</v>
      </c>
      <c r="D40" s="6">
        <v>0.12570000000000001</v>
      </c>
      <c r="E40" s="6">
        <v>0.11119999999999999</v>
      </c>
      <c r="F40" s="6">
        <v>4.6290000000000003E-3</v>
      </c>
      <c r="G40" s="6">
        <v>6.6890000000000005E-2</v>
      </c>
      <c r="H40" s="6">
        <v>2.215E-2</v>
      </c>
      <c r="I40" s="6">
        <v>6.0749999999999997E-3</v>
      </c>
      <c r="J40" s="6">
        <v>5.3239999999999997E-3</v>
      </c>
      <c r="K40" s="6">
        <v>2.1259999999999999E-3</v>
      </c>
      <c r="L40" s="6">
        <v>0.15140000000000001</v>
      </c>
      <c r="M40" s="6">
        <v>6.1490000000000003E-2</v>
      </c>
      <c r="N40" s="6">
        <v>0.12859999999999999</v>
      </c>
      <c r="O40" s="6">
        <v>5.5789999999999999E-2</v>
      </c>
    </row>
    <row r="41" spans="1:15" x14ac:dyDescent="0.35">
      <c r="A41" s="8" t="s">
        <v>36</v>
      </c>
      <c r="B41" s="6">
        <v>3.3160000000000002E-2</v>
      </c>
      <c r="C41" s="6">
        <v>4.7549999999999997E-3</v>
      </c>
      <c r="D41" s="6">
        <v>6.4740000000000006E-2</v>
      </c>
      <c r="E41" s="6">
        <v>5.8040000000000001E-2</v>
      </c>
      <c r="F41" s="6">
        <v>1.222E-2</v>
      </c>
      <c r="G41" s="6">
        <v>4.2520000000000002E-2</v>
      </c>
      <c r="H41" s="6">
        <v>2.2960000000000001E-2</v>
      </c>
      <c r="I41" s="6">
        <v>1.2030000000000001E-2</v>
      </c>
      <c r="J41" s="6">
        <v>1.1259999999999999E-2</v>
      </c>
      <c r="K41" s="6">
        <v>7.1149999999999998E-3</v>
      </c>
      <c r="L41" s="6">
        <v>6.8779999999999994E-2</v>
      </c>
      <c r="M41" s="6">
        <v>4.4540000000000003E-2</v>
      </c>
      <c r="N41" s="6">
        <v>6.0630000000000003E-2</v>
      </c>
      <c r="O41" s="6">
        <v>3.7350000000000001E-2</v>
      </c>
    </row>
    <row r="42" spans="1:15" x14ac:dyDescent="0.35">
      <c r="A42" s="8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 x14ac:dyDescent="0.35">
      <c r="A43" s="8" t="s">
        <v>37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 x14ac:dyDescent="0.35">
      <c r="A44" s="8" t="s">
        <v>38</v>
      </c>
      <c r="B44" s="6">
        <v>44</v>
      </c>
      <c r="C44" s="6">
        <v>44</v>
      </c>
      <c r="D44" s="6">
        <v>44</v>
      </c>
      <c r="E44" s="6">
        <v>44</v>
      </c>
      <c r="F44" s="6">
        <v>44</v>
      </c>
      <c r="G44" s="6">
        <v>44</v>
      </c>
      <c r="H44" s="6">
        <v>44</v>
      </c>
      <c r="I44" s="6">
        <v>44</v>
      </c>
      <c r="J44" s="6">
        <v>44</v>
      </c>
      <c r="K44" s="6">
        <v>44</v>
      </c>
      <c r="L44" s="6">
        <v>44</v>
      </c>
      <c r="M44" s="6">
        <v>44</v>
      </c>
      <c r="N44" s="6">
        <v>44</v>
      </c>
      <c r="O44" s="6">
        <v>44</v>
      </c>
    </row>
    <row r="45" spans="1:15" x14ac:dyDescent="0.35">
      <c r="A45" s="8" t="s">
        <v>39</v>
      </c>
      <c r="B45" s="6">
        <v>44</v>
      </c>
      <c r="C45" s="6">
        <v>44</v>
      </c>
      <c r="D45" s="6">
        <v>32</v>
      </c>
      <c r="E45" s="6">
        <v>35</v>
      </c>
      <c r="F45" s="6">
        <v>33</v>
      </c>
      <c r="G45" s="6">
        <v>39</v>
      </c>
      <c r="H45" s="6">
        <v>44</v>
      </c>
      <c r="I45" s="6">
        <v>44</v>
      </c>
      <c r="J45" s="6">
        <v>44</v>
      </c>
      <c r="K45" s="6">
        <v>44</v>
      </c>
      <c r="L45" s="6">
        <v>34</v>
      </c>
      <c r="M45" s="6">
        <v>33</v>
      </c>
      <c r="N45" s="6">
        <v>37</v>
      </c>
      <c r="O45" s="6">
        <v>42</v>
      </c>
    </row>
  </sheetData>
  <mergeCells count="2">
    <mergeCell ref="A1:O1"/>
    <mergeCell ref="A25:O25"/>
  </mergeCells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E5DF5-E54F-4F1F-A071-FEDAF7FFAAD4}">
  <dimension ref="A1:Q44"/>
  <sheetViews>
    <sheetView zoomScale="70" zoomScaleNormal="70" workbookViewId="0">
      <selection sqref="A1:O25"/>
    </sheetView>
  </sheetViews>
  <sheetFormatPr defaultColWidth="8.81640625" defaultRowHeight="14.5" x14ac:dyDescent="0.35"/>
  <sheetData>
    <row r="1" spans="1:17" x14ac:dyDescent="0.35">
      <c r="A1" s="57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7" x14ac:dyDescent="0.35">
      <c r="A2" s="7"/>
      <c r="B2" s="21" t="s">
        <v>300</v>
      </c>
      <c r="C2" s="21" t="s">
        <v>299</v>
      </c>
      <c r="D2" s="21" t="s">
        <v>298</v>
      </c>
      <c r="E2" s="21" t="s">
        <v>297</v>
      </c>
      <c r="F2" s="5" t="s">
        <v>305</v>
      </c>
      <c r="G2" s="21" t="s">
        <v>296</v>
      </c>
      <c r="H2" s="21" t="s">
        <v>295</v>
      </c>
      <c r="I2" s="21" t="s">
        <v>306</v>
      </c>
      <c r="J2" s="5" t="s">
        <v>293</v>
      </c>
      <c r="K2" s="5" t="s">
        <v>294</v>
      </c>
      <c r="L2" s="5" t="s">
        <v>301</v>
      </c>
      <c r="M2" s="5" t="s">
        <v>302</v>
      </c>
      <c r="N2" s="5" t="s">
        <v>303</v>
      </c>
      <c r="O2" s="5" t="s">
        <v>304</v>
      </c>
    </row>
    <row r="3" spans="1:17" x14ac:dyDescent="0.35">
      <c r="A3" s="8" t="s">
        <v>17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x14ac:dyDescent="0.35">
      <c r="A4" s="8" t="s">
        <v>18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x14ac:dyDescent="0.35">
      <c r="A5" s="8" t="s">
        <v>1</v>
      </c>
      <c r="B5" s="6">
        <v>0.41599999999999998</v>
      </c>
      <c r="C5" s="6">
        <v>0.14879999999999999</v>
      </c>
      <c r="D5" s="6">
        <v>0.1221</v>
      </c>
      <c r="E5" s="6">
        <v>6.5040000000000001E-2</v>
      </c>
      <c r="F5" s="6">
        <v>0.108</v>
      </c>
      <c r="G5" s="6">
        <v>0.30959999999999999</v>
      </c>
      <c r="H5" s="6">
        <v>0.26729999999999998</v>
      </c>
      <c r="I5" s="6">
        <v>0.43930000000000002</v>
      </c>
      <c r="J5" s="6">
        <v>4.675E-2</v>
      </c>
      <c r="K5" s="6">
        <v>2.0089999999999999E-3</v>
      </c>
      <c r="L5" s="6">
        <v>0.25719999999999998</v>
      </c>
      <c r="M5" s="6">
        <v>1.125E-2</v>
      </c>
      <c r="N5" s="6">
        <v>0.30299999999999999</v>
      </c>
      <c r="O5" s="6">
        <v>1.124E-2</v>
      </c>
    </row>
    <row r="6" spans="1:17" x14ac:dyDescent="0.35">
      <c r="A6" s="8" t="s">
        <v>0</v>
      </c>
      <c r="B6" s="6">
        <v>9.7170000000000005</v>
      </c>
      <c r="C6" s="6">
        <v>3.5270000000000001</v>
      </c>
      <c r="D6" s="6">
        <v>3.734</v>
      </c>
      <c r="E6" s="6">
        <v>5.0129999999999999</v>
      </c>
      <c r="F6" s="6">
        <v>3.1509999999999998</v>
      </c>
      <c r="G6" s="6">
        <v>8.9930000000000003</v>
      </c>
      <c r="H6" s="6">
        <v>5.5419999999999998</v>
      </c>
      <c r="I6" s="6">
        <v>6.1130000000000004</v>
      </c>
      <c r="J6" s="6">
        <v>14.42</v>
      </c>
      <c r="K6" s="6">
        <v>233.7</v>
      </c>
      <c r="L6" s="6">
        <v>9.0329999999999995</v>
      </c>
      <c r="M6" s="6">
        <v>84.55</v>
      </c>
      <c r="N6" s="6">
        <v>5.3769999999999998</v>
      </c>
      <c r="O6" s="6">
        <v>89.23</v>
      </c>
    </row>
    <row r="7" spans="1:17" x14ac:dyDescent="0.35">
      <c r="A7" s="8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Q7" s="21"/>
    </row>
    <row r="8" spans="1:17" x14ac:dyDescent="0.35">
      <c r="A8" s="8" t="s">
        <v>1</v>
      </c>
      <c r="B8" s="6">
        <v>5.969E-2</v>
      </c>
      <c r="C8" s="6">
        <v>3.9800000000000002E-2</v>
      </c>
      <c r="D8" s="6">
        <v>3.0640000000000001E-2</v>
      </c>
      <c r="E8" s="6">
        <v>2.3369999999999998E-2</v>
      </c>
      <c r="F8" s="6">
        <v>2.964E-2</v>
      </c>
      <c r="G8" s="6">
        <v>4.1390000000000003E-2</v>
      </c>
      <c r="H8" s="6">
        <v>7.8530000000000003E-2</v>
      </c>
      <c r="I8" s="6">
        <v>4.9160000000000002E-2</v>
      </c>
      <c r="J8" s="6">
        <v>1.042E-2</v>
      </c>
      <c r="K8" s="6">
        <v>4.3199999999999998E-4</v>
      </c>
      <c r="L8" s="6">
        <v>3.2329999999999998E-2</v>
      </c>
      <c r="M8" s="6">
        <v>3.5869999999999999E-3</v>
      </c>
      <c r="N8" s="6">
        <v>6.3560000000000005E-2</v>
      </c>
      <c r="O8" s="6">
        <v>2.9039999999999999E-3</v>
      </c>
    </row>
    <row r="9" spans="1:17" x14ac:dyDescent="0.35">
      <c r="A9" s="8" t="s">
        <v>0</v>
      </c>
      <c r="B9" s="6">
        <v>1.75</v>
      </c>
      <c r="C9" s="6">
        <v>1.079</v>
      </c>
      <c r="D9" s="6">
        <v>1.075</v>
      </c>
      <c r="E9" s="6">
        <v>2.0939999999999999</v>
      </c>
      <c r="F9" s="6">
        <v>0.98460000000000003</v>
      </c>
      <c r="G9" s="6">
        <v>1.617</v>
      </c>
      <c r="H9" s="6">
        <v>1.903</v>
      </c>
      <c r="I9" s="6">
        <v>0.83940000000000003</v>
      </c>
      <c r="J9" s="6">
        <v>4.101</v>
      </c>
      <c r="K9" s="6">
        <v>126.9</v>
      </c>
      <c r="L9" s="6">
        <v>1.8540000000000001</v>
      </c>
      <c r="M9" s="6">
        <v>45.46</v>
      </c>
      <c r="N9" s="6">
        <v>1.403</v>
      </c>
      <c r="O9" s="6">
        <v>40.67</v>
      </c>
    </row>
    <row r="10" spans="1:17" x14ac:dyDescent="0.35">
      <c r="A10" s="8" t="s">
        <v>29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7" x14ac:dyDescent="0.35">
      <c r="A11" s="8" t="s">
        <v>1</v>
      </c>
      <c r="B11" s="6" t="s">
        <v>227</v>
      </c>
      <c r="C11" s="6" t="s">
        <v>228</v>
      </c>
      <c r="D11" s="6" t="s">
        <v>229</v>
      </c>
      <c r="E11" s="6" t="s">
        <v>230</v>
      </c>
      <c r="F11" s="6" t="s">
        <v>231</v>
      </c>
      <c r="G11" s="6" t="s">
        <v>232</v>
      </c>
      <c r="H11" s="6" t="s">
        <v>233</v>
      </c>
      <c r="I11" s="6" t="s">
        <v>234</v>
      </c>
      <c r="J11" s="6" t="s">
        <v>235</v>
      </c>
      <c r="K11" s="6" t="s">
        <v>236</v>
      </c>
      <c r="L11" s="6" t="s">
        <v>237</v>
      </c>
      <c r="M11" s="6" t="s">
        <v>238</v>
      </c>
      <c r="N11" s="6" t="s">
        <v>239</v>
      </c>
      <c r="O11" s="6" t="s">
        <v>240</v>
      </c>
    </row>
    <row r="12" spans="1:17" x14ac:dyDescent="0.35">
      <c r="A12" s="8" t="s">
        <v>0</v>
      </c>
      <c r="B12" s="6" t="s">
        <v>241</v>
      </c>
      <c r="C12" s="6" t="s">
        <v>242</v>
      </c>
      <c r="D12" s="6" t="s">
        <v>243</v>
      </c>
      <c r="E12" s="6" t="s">
        <v>244</v>
      </c>
      <c r="F12" s="6" t="s">
        <v>245</v>
      </c>
      <c r="G12" s="6" t="s">
        <v>246</v>
      </c>
      <c r="H12" s="6" t="s">
        <v>247</v>
      </c>
      <c r="I12" s="6" t="s">
        <v>248</v>
      </c>
      <c r="J12" s="6" t="s">
        <v>249</v>
      </c>
      <c r="K12" s="6" t="s">
        <v>250</v>
      </c>
      <c r="L12" s="6" t="s">
        <v>251</v>
      </c>
      <c r="M12" s="6" t="s">
        <v>252</v>
      </c>
      <c r="N12" s="6" t="s">
        <v>253</v>
      </c>
      <c r="O12" s="6" t="s">
        <v>254</v>
      </c>
    </row>
    <row r="13" spans="1:17" x14ac:dyDescent="0.35">
      <c r="A13" s="8" t="s">
        <v>32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7" x14ac:dyDescent="0.35">
      <c r="A14" s="8" t="s">
        <v>33</v>
      </c>
      <c r="B14" s="6">
        <v>33</v>
      </c>
      <c r="C14" s="6">
        <v>41</v>
      </c>
      <c r="D14" s="6">
        <v>42</v>
      </c>
      <c r="E14" s="6">
        <v>42</v>
      </c>
      <c r="F14" s="6">
        <v>41</v>
      </c>
      <c r="G14" s="6">
        <v>27</v>
      </c>
      <c r="H14" s="6">
        <v>42</v>
      </c>
      <c r="I14" s="6">
        <v>31</v>
      </c>
      <c r="J14" s="6">
        <v>40</v>
      </c>
      <c r="K14" s="6">
        <v>41</v>
      </c>
      <c r="L14" s="6">
        <v>27</v>
      </c>
      <c r="M14" s="6">
        <v>41</v>
      </c>
      <c r="N14" s="6">
        <v>35</v>
      </c>
      <c r="O14" s="6">
        <v>41</v>
      </c>
    </row>
    <row r="15" spans="1:17" x14ac:dyDescent="0.35">
      <c r="A15" s="8" t="s">
        <v>34</v>
      </c>
      <c r="B15" s="6">
        <v>0.91180000000000005</v>
      </c>
      <c r="C15" s="6">
        <v>0.72319999999999995</v>
      </c>
      <c r="D15" s="6">
        <v>0.73780000000000001</v>
      </c>
      <c r="E15" s="6">
        <v>0.58630000000000004</v>
      </c>
      <c r="F15" s="6">
        <v>0.71130000000000004</v>
      </c>
      <c r="G15" s="6">
        <v>0.93240000000000001</v>
      </c>
      <c r="H15" s="6">
        <v>0.69040000000000001</v>
      </c>
      <c r="I15" s="6">
        <v>0.94479999999999997</v>
      </c>
      <c r="J15" s="6">
        <v>0.79290000000000005</v>
      </c>
      <c r="K15" s="6">
        <v>0.80679999999999996</v>
      </c>
      <c r="L15" s="6">
        <v>0.93479999999999996</v>
      </c>
      <c r="M15" s="6">
        <v>0.67269999999999996</v>
      </c>
      <c r="N15" s="6">
        <v>0.82410000000000005</v>
      </c>
      <c r="O15" s="6">
        <v>0.74360000000000004</v>
      </c>
    </row>
    <row r="16" spans="1:17" x14ac:dyDescent="0.35">
      <c r="A16" s="8" t="s">
        <v>35</v>
      </c>
      <c r="B16" s="6">
        <v>5.99</v>
      </c>
      <c r="C16" s="6">
        <v>0.57420000000000004</v>
      </c>
      <c r="D16" s="6">
        <v>0.39360000000000001</v>
      </c>
      <c r="E16" s="6">
        <v>0.40300000000000002</v>
      </c>
      <c r="F16" s="6">
        <v>0.25</v>
      </c>
      <c r="G16" s="6">
        <v>1.3580000000000001</v>
      </c>
      <c r="H16" s="6">
        <v>5.5049999999999999</v>
      </c>
      <c r="I16" s="6">
        <v>1.5740000000000001</v>
      </c>
      <c r="J16" s="6">
        <v>0.51780000000000004</v>
      </c>
      <c r="K16" s="6">
        <v>4.7030000000000002E-2</v>
      </c>
      <c r="L16" s="6">
        <v>0.64710000000000001</v>
      </c>
      <c r="M16" s="6">
        <v>1.0880000000000001</v>
      </c>
      <c r="N16" s="6">
        <v>2.4670000000000001</v>
      </c>
      <c r="O16" s="6">
        <v>0.73329999999999995</v>
      </c>
    </row>
    <row r="17" spans="1:15" x14ac:dyDescent="0.35">
      <c r="A17" s="8" t="s">
        <v>36</v>
      </c>
      <c r="B17" s="6">
        <v>0.42599999999999999</v>
      </c>
      <c r="C17" s="6">
        <v>0.1183</v>
      </c>
      <c r="D17" s="6">
        <v>9.6809999999999993E-2</v>
      </c>
      <c r="E17" s="6">
        <v>9.7949999999999995E-2</v>
      </c>
      <c r="F17" s="6">
        <v>7.8079999999999997E-2</v>
      </c>
      <c r="G17" s="6">
        <v>0.2243</v>
      </c>
      <c r="H17" s="6">
        <v>0.36199999999999999</v>
      </c>
      <c r="I17" s="6">
        <v>0.2253</v>
      </c>
      <c r="J17" s="6">
        <v>0.1138</v>
      </c>
      <c r="K17" s="6">
        <v>3.3869999999999997E-2</v>
      </c>
      <c r="L17" s="6">
        <v>0.15479999999999999</v>
      </c>
      <c r="M17" s="6">
        <v>0.16289999999999999</v>
      </c>
      <c r="N17" s="6">
        <v>0.26550000000000001</v>
      </c>
      <c r="O17" s="6">
        <v>0.13370000000000001</v>
      </c>
    </row>
    <row r="18" spans="1:15" x14ac:dyDescent="0.35">
      <c r="A18" s="8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x14ac:dyDescent="0.35">
      <c r="A19" s="8" t="s">
        <v>37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x14ac:dyDescent="0.35">
      <c r="A20" s="8" t="s">
        <v>38</v>
      </c>
      <c r="B20" s="6">
        <v>44</v>
      </c>
      <c r="C20" s="6">
        <v>44</v>
      </c>
      <c r="D20" s="6">
        <v>44</v>
      </c>
      <c r="E20" s="6">
        <v>44</v>
      </c>
      <c r="F20" s="6">
        <v>44</v>
      </c>
      <c r="G20" s="6">
        <v>44</v>
      </c>
      <c r="H20" s="6">
        <v>44</v>
      </c>
      <c r="I20" s="6">
        <v>44</v>
      </c>
      <c r="J20" s="6">
        <v>44</v>
      </c>
      <c r="K20" s="6">
        <v>44</v>
      </c>
      <c r="L20" s="6">
        <v>44</v>
      </c>
      <c r="M20" s="6">
        <v>44</v>
      </c>
      <c r="N20" s="6">
        <v>44</v>
      </c>
      <c r="O20" s="6">
        <v>44</v>
      </c>
    </row>
    <row r="21" spans="1:15" x14ac:dyDescent="0.35">
      <c r="A21" s="8" t="s">
        <v>39</v>
      </c>
      <c r="B21" s="6">
        <v>35</v>
      </c>
      <c r="C21" s="6">
        <v>43</v>
      </c>
      <c r="D21" s="6">
        <v>44</v>
      </c>
      <c r="E21" s="6">
        <v>44</v>
      </c>
      <c r="F21" s="6">
        <v>43</v>
      </c>
      <c r="G21" s="6">
        <v>29</v>
      </c>
      <c r="H21" s="6">
        <v>44</v>
      </c>
      <c r="I21" s="6">
        <v>33</v>
      </c>
      <c r="J21" s="6">
        <v>42</v>
      </c>
      <c r="K21" s="6">
        <v>43</v>
      </c>
      <c r="L21" s="6">
        <v>29</v>
      </c>
      <c r="M21" s="6">
        <v>43</v>
      </c>
      <c r="N21" s="6">
        <v>37</v>
      </c>
      <c r="O21" s="6">
        <v>43</v>
      </c>
    </row>
    <row r="24" spans="1:15" x14ac:dyDescent="0.35">
      <c r="A24" s="58" t="s">
        <v>19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</row>
    <row r="25" spans="1:15" x14ac:dyDescent="0.35">
      <c r="A25" s="7"/>
      <c r="B25" s="21" t="s">
        <v>300</v>
      </c>
      <c r="C25" s="21" t="s">
        <v>299</v>
      </c>
      <c r="D25" s="21" t="s">
        <v>298</v>
      </c>
      <c r="E25" s="21" t="s">
        <v>297</v>
      </c>
      <c r="F25" s="5" t="s">
        <v>305</v>
      </c>
      <c r="G25" s="21" t="s">
        <v>296</v>
      </c>
      <c r="H25" s="21" t="s">
        <v>295</v>
      </c>
      <c r="I25" s="21" t="s">
        <v>306</v>
      </c>
      <c r="J25" s="5" t="s">
        <v>293</v>
      </c>
      <c r="K25" s="5" t="s">
        <v>294</v>
      </c>
      <c r="L25" s="5" t="s">
        <v>301</v>
      </c>
      <c r="M25" s="5" t="s">
        <v>302</v>
      </c>
      <c r="N25" s="5" t="s">
        <v>303</v>
      </c>
      <c r="O25" s="5" t="s">
        <v>304</v>
      </c>
    </row>
    <row r="26" spans="1:15" x14ac:dyDescent="0.35">
      <c r="A26" s="8" t="s">
        <v>17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x14ac:dyDescent="0.35">
      <c r="A27" s="8" t="s">
        <v>18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x14ac:dyDescent="0.35">
      <c r="A28" s="8" t="s">
        <v>1</v>
      </c>
      <c r="B28" s="6">
        <v>2.035E-2</v>
      </c>
      <c r="C28" s="6">
        <v>5.5699999999999999E-4</v>
      </c>
      <c r="D28" s="6">
        <v>7.0560000000000002E-4</v>
      </c>
      <c r="E28" s="6">
        <v>1.8709999999999999E-4</v>
      </c>
      <c r="F28" s="6">
        <v>3.7980000000000002E-3</v>
      </c>
      <c r="G28" s="6">
        <v>1.0200000000000001E-2</v>
      </c>
      <c r="H28" s="6">
        <v>8.2199999999999999E-3</v>
      </c>
      <c r="I28" s="6">
        <v>1.388E-2</v>
      </c>
      <c r="J28" s="6">
        <v>5.9329999999999995E-4</v>
      </c>
      <c r="K28" s="6">
        <v>7.6550000000000004E-5</v>
      </c>
      <c r="L28" s="6">
        <v>3.2469999999999999E-2</v>
      </c>
      <c r="M28" s="6">
        <v>3.1559999999999998E-2</v>
      </c>
      <c r="N28" s="6">
        <v>6.1460000000000004E-3</v>
      </c>
      <c r="O28" s="6">
        <v>4.8510000000000003E-3</v>
      </c>
    </row>
    <row r="29" spans="1:15" x14ac:dyDescent="0.35">
      <c r="A29" s="8" t="s">
        <v>0</v>
      </c>
      <c r="B29" s="6" t="s">
        <v>4</v>
      </c>
      <c r="C29" s="6">
        <v>277.89999999999998</v>
      </c>
      <c r="D29" s="6">
        <v>236.3</v>
      </c>
      <c r="E29" s="6">
        <v>759.6</v>
      </c>
      <c r="F29" s="6">
        <v>62.37</v>
      </c>
      <c r="G29" s="6">
        <v>74.38</v>
      </c>
      <c r="H29" s="6">
        <v>94.41</v>
      </c>
      <c r="I29" s="6">
        <v>61.96</v>
      </c>
      <c r="J29" s="6">
        <v>1282</v>
      </c>
      <c r="K29" s="6">
        <v>295.3</v>
      </c>
      <c r="L29" s="6">
        <v>7.63</v>
      </c>
      <c r="M29" s="6">
        <v>6.2050000000000001</v>
      </c>
      <c r="N29" s="6">
        <v>96.87</v>
      </c>
      <c r="O29" s="6">
        <v>119</v>
      </c>
    </row>
    <row r="30" spans="1:15" x14ac:dyDescent="0.35">
      <c r="A30" s="8" t="s">
        <v>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 x14ac:dyDescent="0.35">
      <c r="A31" s="8" t="s">
        <v>1</v>
      </c>
      <c r="B31" s="6">
        <v>1.6379999999999999E-3</v>
      </c>
      <c r="C31" s="6">
        <v>9.7369999999999998E-5</v>
      </c>
      <c r="D31" s="6">
        <v>7.4969999999999995E-5</v>
      </c>
      <c r="E31" s="6">
        <v>2.2609999999999999E-5</v>
      </c>
      <c r="F31" s="6">
        <v>3.9669999999999999E-4</v>
      </c>
      <c r="G31" s="6">
        <v>1.243E-3</v>
      </c>
      <c r="H31" s="6">
        <v>1.5659999999999999E-3</v>
      </c>
      <c r="I31" s="6">
        <v>1.4519999999999999E-3</v>
      </c>
      <c r="J31" s="6">
        <v>5.7309999999999998E-5</v>
      </c>
      <c r="K31" s="6">
        <v>1.9550000000000001E-5</v>
      </c>
      <c r="L31" s="6">
        <v>7.3569999999999998E-3</v>
      </c>
      <c r="M31" s="6">
        <v>6.9030000000000003E-3</v>
      </c>
      <c r="N31" s="6">
        <v>1.9680000000000001E-3</v>
      </c>
      <c r="O31" s="6">
        <v>8.7029999999999996E-4</v>
      </c>
    </row>
    <row r="32" spans="1:15" x14ac:dyDescent="0.35">
      <c r="A32" s="8" t="s">
        <v>0</v>
      </c>
      <c r="B32" s="6" t="s">
        <v>4</v>
      </c>
      <c r="C32" s="6">
        <v>134.6</v>
      </c>
      <c r="D32" s="6">
        <v>63.73</v>
      </c>
      <c r="E32" s="6">
        <v>501</v>
      </c>
      <c r="F32" s="6">
        <v>10.14</v>
      </c>
      <c r="G32" s="6">
        <v>17.09</v>
      </c>
      <c r="H32" s="6">
        <v>33.71</v>
      </c>
      <c r="I32" s="6">
        <v>14.46</v>
      </c>
      <c r="J32" s="6">
        <v>1038</v>
      </c>
      <c r="K32" s="6">
        <v>216.3</v>
      </c>
      <c r="L32" s="6">
        <v>2.0569999999999999</v>
      </c>
      <c r="M32" s="6">
        <v>1.5960000000000001</v>
      </c>
      <c r="N32" s="6">
        <v>54.46</v>
      </c>
      <c r="O32" s="6">
        <v>41.46</v>
      </c>
    </row>
    <row r="33" spans="1:15" x14ac:dyDescent="0.35">
      <c r="A33" s="8" t="s">
        <v>29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x14ac:dyDescent="0.35">
      <c r="A34" s="8" t="s">
        <v>1</v>
      </c>
      <c r="B34" s="6" t="s">
        <v>255</v>
      </c>
      <c r="C34" s="6" t="s">
        <v>256</v>
      </c>
      <c r="D34" s="6" t="s">
        <v>257</v>
      </c>
      <c r="E34" s="6" t="s">
        <v>258</v>
      </c>
      <c r="F34" s="6" t="s">
        <v>259</v>
      </c>
      <c r="G34" s="6" t="s">
        <v>260</v>
      </c>
      <c r="H34" s="6" t="s">
        <v>261</v>
      </c>
      <c r="I34" s="6" t="s">
        <v>262</v>
      </c>
      <c r="J34" s="6" t="s">
        <v>263</v>
      </c>
      <c r="K34" s="6" t="s">
        <v>264</v>
      </c>
      <c r="L34" s="6" t="s">
        <v>265</v>
      </c>
      <c r="M34" s="6" t="s">
        <v>266</v>
      </c>
      <c r="N34" s="6" t="s">
        <v>267</v>
      </c>
      <c r="O34" s="6" t="s">
        <v>268</v>
      </c>
    </row>
    <row r="35" spans="1:15" x14ac:dyDescent="0.35">
      <c r="A35" s="8" t="s">
        <v>0</v>
      </c>
      <c r="B35" s="6" t="s">
        <v>30</v>
      </c>
      <c r="C35" s="6" t="s">
        <v>269</v>
      </c>
      <c r="D35" s="6" t="s">
        <v>270</v>
      </c>
      <c r="E35" s="6" t="s">
        <v>271</v>
      </c>
      <c r="F35" s="6" t="s">
        <v>272</v>
      </c>
      <c r="G35" s="6" t="s">
        <v>273</v>
      </c>
      <c r="H35" s="6" t="s">
        <v>274</v>
      </c>
      <c r="I35" s="6" t="s">
        <v>275</v>
      </c>
      <c r="J35" s="6" t="s">
        <v>276</v>
      </c>
      <c r="K35" s="6" t="s">
        <v>277</v>
      </c>
      <c r="L35" s="6" t="s">
        <v>278</v>
      </c>
      <c r="M35" s="6" t="s">
        <v>279</v>
      </c>
      <c r="N35" s="6" t="s">
        <v>280</v>
      </c>
      <c r="O35" s="6" t="s">
        <v>281</v>
      </c>
    </row>
    <row r="36" spans="1:15" x14ac:dyDescent="0.35">
      <c r="A36" s="8" t="s">
        <v>32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x14ac:dyDescent="0.35">
      <c r="A37" s="8" t="s">
        <v>33</v>
      </c>
      <c r="B37" s="6">
        <v>33</v>
      </c>
      <c r="C37" s="6">
        <v>42</v>
      </c>
      <c r="D37" s="6">
        <v>42</v>
      </c>
      <c r="E37" s="6">
        <v>40</v>
      </c>
      <c r="F37" s="6">
        <v>40</v>
      </c>
      <c r="G37" s="6">
        <v>37</v>
      </c>
      <c r="H37" s="6">
        <v>40</v>
      </c>
      <c r="I37" s="6">
        <v>35</v>
      </c>
      <c r="J37" s="6">
        <v>42</v>
      </c>
      <c r="K37" s="6">
        <v>36</v>
      </c>
      <c r="L37" s="6">
        <v>42</v>
      </c>
      <c r="M37" s="6">
        <v>42</v>
      </c>
      <c r="N37" s="6">
        <v>42</v>
      </c>
      <c r="O37" s="6">
        <v>41</v>
      </c>
    </row>
    <row r="38" spans="1:15" x14ac:dyDescent="0.35">
      <c r="A38" s="8" t="s">
        <v>34</v>
      </c>
      <c r="B38" s="6">
        <v>0.77969999999999995</v>
      </c>
      <c r="C38" s="6">
        <v>0.86019999999999996</v>
      </c>
      <c r="D38" s="6">
        <v>0.94340000000000002</v>
      </c>
      <c r="E38" s="6">
        <v>0.9325</v>
      </c>
      <c r="F38" s="6">
        <v>0.94920000000000004</v>
      </c>
      <c r="G38" s="6">
        <v>0.91500000000000004</v>
      </c>
      <c r="H38" s="6">
        <v>0.83250000000000002</v>
      </c>
      <c r="I38" s="6">
        <v>0.94240000000000002</v>
      </c>
      <c r="J38" s="6">
        <v>0.95699999999999996</v>
      </c>
      <c r="K38" s="6">
        <v>0.78239999999999998</v>
      </c>
      <c r="L38" s="6">
        <v>0.80159999999999998</v>
      </c>
      <c r="M38" s="6">
        <v>0.80359999999999998</v>
      </c>
      <c r="N38" s="6">
        <v>0.66590000000000005</v>
      </c>
      <c r="O38" s="6">
        <v>0.85209999999999997</v>
      </c>
    </row>
    <row r="39" spans="1:15" x14ac:dyDescent="0.35">
      <c r="A39" s="8" t="s">
        <v>35</v>
      </c>
      <c r="B39" s="6">
        <v>0.95920000000000005</v>
      </c>
      <c r="C39" s="6">
        <v>2.8029999999999999E-3</v>
      </c>
      <c r="D39" s="6">
        <v>1.464E-3</v>
      </c>
      <c r="E39" s="6">
        <v>2.4459999999999998E-4</v>
      </c>
      <c r="F39" s="6">
        <v>8.5439999999999995E-3</v>
      </c>
      <c r="G39" s="6">
        <v>7.8520000000000006E-2</v>
      </c>
      <c r="H39" s="6">
        <v>0.2089</v>
      </c>
      <c r="I39" s="6">
        <v>4.759E-2</v>
      </c>
      <c r="J39" s="6">
        <v>1.9090000000000001E-3</v>
      </c>
      <c r="K39" s="6">
        <v>1.011E-4</v>
      </c>
      <c r="L39" s="6">
        <v>8.8069999999999996E-2</v>
      </c>
      <c r="M39" s="6">
        <v>5.2659999999999998E-2</v>
      </c>
      <c r="N39" s="6">
        <v>0.3992</v>
      </c>
      <c r="O39" s="6">
        <v>9.3909999999999993E-2</v>
      </c>
    </row>
    <row r="40" spans="1:15" x14ac:dyDescent="0.35">
      <c r="A40" s="8" t="s">
        <v>36</v>
      </c>
      <c r="B40" s="6">
        <v>0.17050000000000001</v>
      </c>
      <c r="C40" s="6">
        <v>8.1689999999999992E-3</v>
      </c>
      <c r="D40" s="6">
        <v>5.9040000000000004E-3</v>
      </c>
      <c r="E40" s="6">
        <v>2.4729999999999999E-3</v>
      </c>
      <c r="F40" s="6">
        <v>1.461E-2</v>
      </c>
      <c r="G40" s="6">
        <v>4.607E-2</v>
      </c>
      <c r="H40" s="6">
        <v>7.2260000000000005E-2</v>
      </c>
      <c r="I40" s="6">
        <v>3.687E-2</v>
      </c>
      <c r="J40" s="6">
        <v>6.7419999999999997E-3</v>
      </c>
      <c r="K40" s="6">
        <v>1.676E-3</v>
      </c>
      <c r="L40" s="6">
        <v>4.5789999999999997E-2</v>
      </c>
      <c r="M40" s="6">
        <v>3.5409999999999997E-2</v>
      </c>
      <c r="N40" s="6">
        <v>9.7489999999999993E-2</v>
      </c>
      <c r="O40" s="6">
        <v>4.786E-2</v>
      </c>
    </row>
    <row r="41" spans="1:15" x14ac:dyDescent="0.35">
      <c r="A41" s="8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 x14ac:dyDescent="0.35">
      <c r="A42" s="8" t="s">
        <v>37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 x14ac:dyDescent="0.35">
      <c r="A43" s="8" t="s">
        <v>38</v>
      </c>
      <c r="B43" s="6">
        <v>44</v>
      </c>
      <c r="C43" s="6">
        <v>44</v>
      </c>
      <c r="D43" s="6">
        <v>44</v>
      </c>
      <c r="E43" s="6">
        <v>44</v>
      </c>
      <c r="F43" s="6">
        <v>44</v>
      </c>
      <c r="G43" s="6">
        <v>44</v>
      </c>
      <c r="H43" s="6">
        <v>44</v>
      </c>
      <c r="I43" s="6">
        <v>44</v>
      </c>
      <c r="J43" s="6">
        <v>44</v>
      </c>
      <c r="K43" s="6">
        <v>44</v>
      </c>
      <c r="L43" s="6">
        <v>44</v>
      </c>
      <c r="M43" s="6">
        <v>44</v>
      </c>
      <c r="N43" s="6">
        <v>44</v>
      </c>
      <c r="O43" s="6">
        <v>44</v>
      </c>
    </row>
    <row r="44" spans="1:15" x14ac:dyDescent="0.35">
      <c r="A44" s="8" t="s">
        <v>39</v>
      </c>
      <c r="B44" s="6">
        <v>35</v>
      </c>
      <c r="C44" s="6">
        <v>44</v>
      </c>
      <c r="D44" s="6">
        <v>44</v>
      </c>
      <c r="E44" s="6">
        <v>42</v>
      </c>
      <c r="F44" s="6">
        <v>42</v>
      </c>
      <c r="G44" s="6">
        <v>39</v>
      </c>
      <c r="H44" s="6">
        <v>42</v>
      </c>
      <c r="I44" s="6">
        <v>37</v>
      </c>
      <c r="J44" s="6">
        <v>44</v>
      </c>
      <c r="K44" s="6">
        <v>38</v>
      </c>
      <c r="L44" s="6">
        <v>44</v>
      </c>
      <c r="M44" s="6">
        <v>44</v>
      </c>
      <c r="N44" s="6">
        <v>44</v>
      </c>
      <c r="O44" s="6">
        <v>43</v>
      </c>
    </row>
  </sheetData>
  <mergeCells count="2">
    <mergeCell ref="A1:O1"/>
    <mergeCell ref="A24:O24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Legend</vt:lpstr>
      <vt:lpstr>A. Statistical significance</vt:lpstr>
      <vt:lpstr>B. Catalytic efficiency</vt:lpstr>
      <vt:lpstr>C. Km</vt:lpstr>
      <vt:lpstr>D. 120522-1,2</vt:lpstr>
      <vt:lpstr>E. 201022</vt:lpstr>
      <vt:lpstr>F. 111223</vt:lpstr>
      <vt:lpstr>G. 020424</vt:lpstr>
      <vt:lpstr>H. 030424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Fedoryshchak</dc:creator>
  <cp:lastModifiedBy>Roman Fedoryshchak</cp:lastModifiedBy>
  <cp:lastPrinted>2025-02-12T13:24:56Z</cp:lastPrinted>
  <dcterms:created xsi:type="dcterms:W3CDTF">2015-06-05T18:17:20Z</dcterms:created>
  <dcterms:modified xsi:type="dcterms:W3CDTF">2025-05-12T08:43:15Z</dcterms:modified>
</cp:coreProperties>
</file>