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FSC_V2/bisc/usr/darnold/My Documents/Aida paper 2023/PFE3_Phlic paper/Version of record/"/>
    </mc:Choice>
  </mc:AlternateContent>
  <xr:revisionPtr revIDLastSave="0" documentId="13_ncr:1_{7259DF1E-5D2F-4A49-A782-2ADACC4166C6}" xr6:coauthVersionLast="47" xr6:coauthVersionMax="47" xr10:uidLastSave="{00000000-0000-0000-0000-000000000000}"/>
  <bookViews>
    <workbookView xWindow="59960" yWindow="5720" windowWidth="28040" windowHeight="17440" xr2:uid="{3CA6029C-00E7-7848-A53D-384B4C3854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R13" i="1" l="1"/>
  <c r="R12" i="1"/>
  <c r="R11" i="1"/>
  <c r="R10" i="1"/>
  <c r="R9" i="1"/>
  <c r="R8" i="1"/>
  <c r="R7" i="1"/>
  <c r="R5" i="1"/>
  <c r="R16" i="1" l="1"/>
  <c r="L14" i="1" l="1"/>
  <c r="L13" i="1"/>
  <c r="L12" i="1"/>
  <c r="L11" i="1"/>
  <c r="L10" i="1"/>
  <c r="L9" i="1"/>
  <c r="L8" i="1"/>
  <c r="L7" i="1"/>
  <c r="L6" i="1"/>
  <c r="L5" i="1"/>
  <c r="L15" i="1" l="1"/>
</calcChain>
</file>

<file path=xl/sharedStrings.xml><?xml version="1.0" encoding="utf-8"?>
<sst xmlns="http://schemas.openxmlformats.org/spreadsheetml/2006/main" count="53" uniqueCount="42">
  <si>
    <t>Total PSD95.FingR</t>
  </si>
  <si>
    <t>PFE3</t>
  </si>
  <si>
    <t xml:space="preserve">To </t>
  </si>
  <si>
    <t>PSD95 puncta</t>
  </si>
  <si>
    <t>RANDE3</t>
  </si>
  <si>
    <t>Stained # PSd95</t>
  </si>
  <si>
    <t xml:space="preserve">Stained GluA1 </t>
  </si>
  <si>
    <t xml:space="preserve">counted by hand, no quant file </t>
  </si>
  <si>
    <t>Fig. 2H</t>
  </si>
  <si>
    <t>mean</t>
  </si>
  <si>
    <t>Control</t>
  </si>
  <si>
    <t xml:space="preserve">Stained # puncta </t>
  </si>
  <si>
    <t>Stained GluA1 #</t>
  </si>
  <si>
    <t xml:space="preserve">% GluA1 positive </t>
  </si>
  <si>
    <t xml:space="preserve">P68-RFP-ZFL </t>
  </si>
  <si>
    <t xml:space="preserve">TRE-P68-HA-Mdm2.RING-TPR3-PIR-P2A GFP </t>
  </si>
  <si>
    <t>Date</t>
  </si>
  <si>
    <t xml:space="preserve">Construct: </t>
  </si>
  <si>
    <t xml:space="preserve">Neuron </t>
  </si>
  <si>
    <t>PSD95 Total Day 0</t>
  </si>
  <si>
    <t>PSD95 Avg Day 0</t>
  </si>
  <si>
    <t>PSD95 puncta 0</t>
  </si>
  <si>
    <t>PSD95  Total Day 2</t>
  </si>
  <si>
    <t>PSD95 avg day 2</t>
  </si>
  <si>
    <t>puncta day2</t>
  </si>
  <si>
    <t>PSd95 Total day 7</t>
  </si>
  <si>
    <t>Avg day 7</t>
  </si>
  <si>
    <t xml:space="preserve">Day 7 puncta </t>
  </si>
  <si>
    <t xml:space="preserve">day2/0 </t>
  </si>
  <si>
    <t>day7/0</t>
  </si>
  <si>
    <t>121222 E3 Rec Ch2N13</t>
  </si>
  <si>
    <t>110722 RecE3 Ch1N25</t>
  </si>
  <si>
    <t>110722 RecE3 Ch1N12</t>
  </si>
  <si>
    <t>021423 PFE3Rec Ch2N11</t>
  </si>
  <si>
    <t>021423 PFE3Rec Ch2N7</t>
  </si>
  <si>
    <t>021423 PFE3Rec Ch1N7</t>
  </si>
  <si>
    <t>021423 PFE3Rec Ch1N2</t>
  </si>
  <si>
    <t>022823 RecE3Ch2N7</t>
  </si>
  <si>
    <t>BLANK Total Day 0</t>
  </si>
  <si>
    <t>BLANK Total Day 2</t>
  </si>
  <si>
    <t>Recovery Fig 2L</t>
  </si>
  <si>
    <t>Fig. 2D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</si>
</sst>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rial"/>
      <family val="2"/>
    </font>
    <font>
      <sz val="11"/>
      <color rgb="FF000000"/>
      <name val="Aptos Narrow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6"/>
      <color theme="1"/>
      <name val="Aptos Narrow"/>
      <family val="2"/>
      <scheme val="minor"/>
    </font>
    <font>
      <sz val="16"/>
      <color theme="1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4" fontId="6" fillId="0" borderId="0" xfId="0" applyNumberFormat="1" applyFont="1"/>
    <xf numFmtId="0" fontId="7" fillId="0" borderId="0" xfId="0" applyFont="1"/>
    <xf numFmtId="0" fontId="1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5B76-D0AD-CC46-A689-9A2015871E48}">
  <dimension ref="A1:R50"/>
  <sheetViews>
    <sheetView tabSelected="1" topLeftCell="A34" workbookViewId="0">
      <selection activeCell="A77" sqref="A77"/>
    </sheetView>
  </sheetViews>
  <sheetFormatPr baseColWidth="10" defaultRowHeight="16" x14ac:dyDescent="0.2"/>
  <cols>
    <col min="11" max="11" width="18.6640625" customWidth="1"/>
  </cols>
  <sheetData>
    <row r="1" spans="1:18" x14ac:dyDescent="0.2">
      <c r="A1" t="s">
        <v>41</v>
      </c>
    </row>
    <row r="2" spans="1:18" x14ac:dyDescent="0.2">
      <c r="A2" t="s">
        <v>1</v>
      </c>
      <c r="I2" t="s">
        <v>8</v>
      </c>
    </row>
    <row r="3" spans="1:18" x14ac:dyDescent="0.2">
      <c r="I3" t="s">
        <v>1</v>
      </c>
      <c r="M3" t="s">
        <v>10</v>
      </c>
      <c r="P3" t="s">
        <v>4</v>
      </c>
    </row>
    <row r="4" spans="1:18" x14ac:dyDescent="0.2">
      <c r="A4" t="s">
        <v>0</v>
      </c>
      <c r="C4" t="s">
        <v>3</v>
      </c>
      <c r="I4" t="s">
        <v>5</v>
      </c>
      <c r="J4" t="s">
        <v>6</v>
      </c>
      <c r="L4" s="3" t="s">
        <v>13</v>
      </c>
      <c r="M4" s="3" t="s">
        <v>11</v>
      </c>
      <c r="N4" s="3" t="s">
        <v>12</v>
      </c>
      <c r="O4" s="3" t="s">
        <v>13</v>
      </c>
      <c r="P4" t="s">
        <v>11</v>
      </c>
      <c r="Q4" t="s">
        <v>12</v>
      </c>
      <c r="R4" s="3" t="s">
        <v>13</v>
      </c>
    </row>
    <row r="5" spans="1:18" x14ac:dyDescent="0.2">
      <c r="A5" t="s">
        <v>2</v>
      </c>
      <c r="B5" t="s">
        <v>1</v>
      </c>
      <c r="C5" t="s">
        <v>2</v>
      </c>
      <c r="D5" t="s">
        <v>1</v>
      </c>
      <c r="I5">
        <v>105</v>
      </c>
      <c r="J5">
        <v>46</v>
      </c>
      <c r="K5" s="2" t="s">
        <v>7</v>
      </c>
      <c r="L5" s="2">
        <f>J5/I5</f>
        <v>0.43809523809523809</v>
      </c>
      <c r="M5" s="4">
        <v>795</v>
      </c>
      <c r="N5" s="4">
        <v>677</v>
      </c>
      <c r="O5" s="4">
        <v>85.157232699999994</v>
      </c>
      <c r="P5">
        <v>578</v>
      </c>
      <c r="Q5">
        <v>528</v>
      </c>
      <c r="R5" s="2">
        <f>Q5/P5</f>
        <v>0.91349480968858132</v>
      </c>
    </row>
    <row r="6" spans="1:18" x14ac:dyDescent="0.2">
      <c r="A6" s="1">
        <v>1023728.889</v>
      </c>
      <c r="B6" s="1">
        <v>466151.011</v>
      </c>
      <c r="C6" s="1">
        <v>376</v>
      </c>
      <c r="D6" s="1">
        <v>49</v>
      </c>
      <c r="I6">
        <v>130</v>
      </c>
      <c r="J6">
        <v>59</v>
      </c>
      <c r="L6" s="2">
        <f t="shared" ref="L6:L14" si="0">J6/I6</f>
        <v>0.45384615384615384</v>
      </c>
      <c r="M6" s="3">
        <v>1030</v>
      </c>
      <c r="N6" s="3">
        <v>923</v>
      </c>
      <c r="O6" s="4">
        <v>89.611650490000002</v>
      </c>
      <c r="R6" s="2"/>
    </row>
    <row r="7" spans="1:18" x14ac:dyDescent="0.2">
      <c r="A7" s="1">
        <v>1028968.0550000001</v>
      </c>
      <c r="B7" s="1">
        <v>165224.04999999999</v>
      </c>
      <c r="C7" s="1">
        <v>295</v>
      </c>
      <c r="D7" s="1">
        <v>94</v>
      </c>
      <c r="I7">
        <v>194</v>
      </c>
      <c r="J7">
        <v>31</v>
      </c>
      <c r="L7" s="2">
        <f t="shared" si="0"/>
        <v>0.15979381443298968</v>
      </c>
      <c r="M7" s="3">
        <v>1153</v>
      </c>
      <c r="N7" s="3">
        <v>1077</v>
      </c>
      <c r="O7" s="4">
        <v>93.408499570000004</v>
      </c>
      <c r="P7">
        <v>480</v>
      </c>
      <c r="Q7">
        <v>386</v>
      </c>
      <c r="R7" s="2">
        <f t="shared" ref="R7:R13" si="1">Q7/P7</f>
        <v>0.8041666666666667</v>
      </c>
    </row>
    <row r="8" spans="1:18" x14ac:dyDescent="0.2">
      <c r="A8" s="1">
        <v>791613.97699999996</v>
      </c>
      <c r="B8" s="1">
        <v>248962.03700000001</v>
      </c>
      <c r="C8" s="1">
        <v>395</v>
      </c>
      <c r="D8" s="1">
        <v>97</v>
      </c>
      <c r="I8">
        <v>39</v>
      </c>
      <c r="J8">
        <v>25</v>
      </c>
      <c r="L8" s="2">
        <f t="shared" si="0"/>
        <v>0.64102564102564108</v>
      </c>
      <c r="M8" s="3">
        <v>455</v>
      </c>
      <c r="N8" s="3">
        <v>409</v>
      </c>
      <c r="O8" s="4">
        <v>89.890109890000005</v>
      </c>
      <c r="P8">
        <v>295</v>
      </c>
      <c r="Q8">
        <v>228</v>
      </c>
      <c r="R8" s="2">
        <f t="shared" si="1"/>
        <v>0.77288135593220342</v>
      </c>
    </row>
    <row r="9" spans="1:18" x14ac:dyDescent="0.2">
      <c r="A9" s="1">
        <v>2393439.1919999998</v>
      </c>
      <c r="B9" s="1">
        <v>1301681.973</v>
      </c>
      <c r="C9" s="1">
        <v>301</v>
      </c>
      <c r="D9" s="1">
        <v>67</v>
      </c>
      <c r="I9">
        <v>152</v>
      </c>
      <c r="J9">
        <v>68</v>
      </c>
      <c r="L9" s="2">
        <f t="shared" si="0"/>
        <v>0.44736842105263158</v>
      </c>
      <c r="M9" s="3">
        <v>1458</v>
      </c>
      <c r="N9" s="3">
        <v>1295</v>
      </c>
      <c r="O9" s="4">
        <v>88.820301779999994</v>
      </c>
      <c r="P9">
        <v>444</v>
      </c>
      <c r="Q9">
        <v>385</v>
      </c>
      <c r="R9" s="2">
        <f t="shared" si="1"/>
        <v>0.86711711711711714</v>
      </c>
    </row>
    <row r="10" spans="1:18" x14ac:dyDescent="0.2">
      <c r="A10" s="1">
        <v>937824.13199999998</v>
      </c>
      <c r="B10" s="1">
        <v>363639.88400000002</v>
      </c>
      <c r="C10" s="1">
        <v>393</v>
      </c>
      <c r="D10" s="1">
        <v>40</v>
      </c>
      <c r="I10">
        <v>177</v>
      </c>
      <c r="J10">
        <v>106</v>
      </c>
      <c r="L10" s="2">
        <f t="shared" si="0"/>
        <v>0.59887005649717517</v>
      </c>
      <c r="M10" s="3">
        <v>871</v>
      </c>
      <c r="N10" s="3">
        <v>711</v>
      </c>
      <c r="O10" s="4">
        <v>81.630309990000001</v>
      </c>
      <c r="P10">
        <v>295</v>
      </c>
      <c r="Q10">
        <v>277</v>
      </c>
      <c r="R10" s="2">
        <f t="shared" si="1"/>
        <v>0.93898305084745759</v>
      </c>
    </row>
    <row r="11" spans="1:18" x14ac:dyDescent="0.2">
      <c r="A11" s="1">
        <v>1708829.939</v>
      </c>
      <c r="B11" s="1">
        <v>740881.03700000001</v>
      </c>
      <c r="C11" s="1">
        <v>327</v>
      </c>
      <c r="D11" s="1">
        <v>140</v>
      </c>
      <c r="I11">
        <v>53</v>
      </c>
      <c r="J11">
        <v>5</v>
      </c>
      <c r="L11" s="2">
        <f t="shared" si="0"/>
        <v>9.4339622641509441E-2</v>
      </c>
      <c r="M11" s="3">
        <v>712</v>
      </c>
      <c r="N11" s="3">
        <v>666</v>
      </c>
      <c r="O11" s="4">
        <v>93.539325840000004</v>
      </c>
      <c r="P11">
        <v>347</v>
      </c>
      <c r="Q11">
        <v>312</v>
      </c>
      <c r="R11" s="2">
        <f t="shared" si="1"/>
        <v>0.89913544668587897</v>
      </c>
    </row>
    <row r="12" spans="1:18" x14ac:dyDescent="0.2">
      <c r="A12" s="1">
        <v>1451064.9720000001</v>
      </c>
      <c r="B12" s="1">
        <v>419281.8</v>
      </c>
      <c r="C12" s="1">
        <v>566</v>
      </c>
      <c r="D12" s="1">
        <v>116</v>
      </c>
      <c r="I12">
        <v>87</v>
      </c>
      <c r="J12">
        <v>37</v>
      </c>
      <c r="L12" s="2">
        <f t="shared" si="0"/>
        <v>0.42528735632183906</v>
      </c>
      <c r="M12" s="3">
        <v>576</v>
      </c>
      <c r="N12" s="3">
        <v>520</v>
      </c>
      <c r="O12" s="4">
        <v>90.277777779999994</v>
      </c>
      <c r="P12">
        <v>426</v>
      </c>
      <c r="Q12">
        <v>386</v>
      </c>
      <c r="R12" s="2">
        <f t="shared" si="1"/>
        <v>0.9061032863849765</v>
      </c>
    </row>
    <row r="13" spans="1:18" x14ac:dyDescent="0.2">
      <c r="A13" s="1">
        <v>1310818.0519999999</v>
      </c>
      <c r="B13" s="1">
        <v>402759.94400000002</v>
      </c>
      <c r="C13" s="1">
        <v>510</v>
      </c>
      <c r="D13" s="1">
        <v>127</v>
      </c>
      <c r="I13">
        <v>119</v>
      </c>
      <c r="J13">
        <v>57</v>
      </c>
      <c r="L13" s="2">
        <f t="shared" si="0"/>
        <v>0.47899159663865548</v>
      </c>
      <c r="M13" s="3">
        <v>520</v>
      </c>
      <c r="N13" s="3">
        <v>466</v>
      </c>
      <c r="O13" s="4">
        <v>89.61538462</v>
      </c>
      <c r="P13">
        <v>266</v>
      </c>
      <c r="Q13">
        <v>235</v>
      </c>
      <c r="R13" s="2">
        <f t="shared" si="1"/>
        <v>0.88345864661654139</v>
      </c>
    </row>
    <row r="14" spans="1:18" x14ac:dyDescent="0.2">
      <c r="A14" s="1">
        <v>1312203.9450000001</v>
      </c>
      <c r="B14" s="1">
        <v>794703.08600000001</v>
      </c>
      <c r="C14" s="1">
        <v>440</v>
      </c>
      <c r="D14" s="1">
        <v>249</v>
      </c>
      <c r="I14">
        <v>210</v>
      </c>
      <c r="J14">
        <v>78</v>
      </c>
      <c r="L14" s="2">
        <f t="shared" si="0"/>
        <v>0.37142857142857144</v>
      </c>
      <c r="M14" s="3"/>
      <c r="N14" s="3"/>
      <c r="O14" s="4"/>
    </row>
    <row r="15" spans="1:18" x14ac:dyDescent="0.2">
      <c r="A15" s="1">
        <v>1469069.152</v>
      </c>
      <c r="B15" s="1">
        <v>364884.96799999999</v>
      </c>
      <c r="C15" s="1">
        <v>515</v>
      </c>
      <c r="D15" s="1">
        <v>121</v>
      </c>
      <c r="K15" t="s">
        <v>9</v>
      </c>
      <c r="L15">
        <f>AVERAGE(L5:L14)</f>
        <v>0.41090464719804043</v>
      </c>
      <c r="M15" s="3"/>
      <c r="N15" s="3"/>
      <c r="O15" s="3"/>
    </row>
    <row r="16" spans="1:18" x14ac:dyDescent="0.2">
      <c r="A16" s="1">
        <v>909513.08799999999</v>
      </c>
      <c r="B16" s="1">
        <v>344769.03200000001</v>
      </c>
      <c r="C16" s="1">
        <v>353</v>
      </c>
      <c r="D16" s="1">
        <v>102</v>
      </c>
      <c r="M16" s="3"/>
      <c r="N16" s="3"/>
      <c r="O16" s="3"/>
      <c r="Q16" t="s">
        <v>9</v>
      </c>
      <c r="R16">
        <f>AVERAGE(R5:R13)</f>
        <v>0.87316754749242798</v>
      </c>
    </row>
    <row r="17" spans="1:15" x14ac:dyDescent="0.2">
      <c r="A17" s="1">
        <v>1413957.966</v>
      </c>
      <c r="B17" s="1">
        <v>465573.995</v>
      </c>
      <c r="C17" s="1">
        <v>439</v>
      </c>
      <c r="D17" s="1">
        <v>150</v>
      </c>
      <c r="M17" s="3"/>
      <c r="N17" s="3" t="s">
        <v>9</v>
      </c>
      <c r="O17" s="3">
        <v>89.105621409999998</v>
      </c>
    </row>
    <row r="18" spans="1:15" x14ac:dyDescent="0.2">
      <c r="A18" s="1">
        <v>1410126.102</v>
      </c>
      <c r="B18" s="1">
        <v>219267.989</v>
      </c>
      <c r="C18" s="1">
        <v>497</v>
      </c>
      <c r="D18" s="1">
        <v>92</v>
      </c>
    </row>
    <row r="19" spans="1:15" x14ac:dyDescent="0.2">
      <c r="A19" s="1">
        <v>1209299.0430000001</v>
      </c>
      <c r="B19" s="1">
        <v>308203</v>
      </c>
      <c r="C19" s="1">
        <v>299</v>
      </c>
      <c r="D19" s="1">
        <v>86</v>
      </c>
    </row>
    <row r="22" spans="1:15" x14ac:dyDescent="0.2">
      <c r="A22" t="s">
        <v>40</v>
      </c>
    </row>
    <row r="23" spans="1:15" ht="22" x14ac:dyDescent="0.3">
      <c r="A23" s="5" t="s">
        <v>14</v>
      </c>
    </row>
    <row r="24" spans="1:15" ht="21" x14ac:dyDescent="0.25">
      <c r="A24" s="6" t="s">
        <v>15</v>
      </c>
    </row>
    <row r="26" spans="1:15" x14ac:dyDescent="0.2">
      <c r="A26" s="7" t="s">
        <v>16</v>
      </c>
    </row>
    <row r="27" spans="1:15" x14ac:dyDescent="0.2">
      <c r="A27" s="7" t="s">
        <v>17</v>
      </c>
    </row>
    <row r="29" spans="1:15" x14ac:dyDescent="0.2">
      <c r="A29" t="s">
        <v>18</v>
      </c>
      <c r="B29" s="8" t="s">
        <v>19</v>
      </c>
      <c r="C29" t="s">
        <v>20</v>
      </c>
      <c r="D29" s="9" t="s">
        <v>21</v>
      </c>
      <c r="E29" s="8" t="s">
        <v>22</v>
      </c>
      <c r="F29" t="s">
        <v>23</v>
      </c>
      <c r="G29" s="9" t="s">
        <v>24</v>
      </c>
      <c r="H29" s="10" t="s">
        <v>25</v>
      </c>
      <c r="I29" s="11" t="s">
        <v>26</v>
      </c>
      <c r="J29" t="s">
        <v>27</v>
      </c>
      <c r="K29" s="12" t="s">
        <v>28</v>
      </c>
      <c r="L29" t="s">
        <v>29</v>
      </c>
    </row>
    <row r="30" spans="1:15" x14ac:dyDescent="0.2">
      <c r="A30" t="s">
        <v>30</v>
      </c>
      <c r="B30">
        <v>427237.96300000011</v>
      </c>
      <c r="C30">
        <v>131.57929257776414</v>
      </c>
      <c r="D30">
        <v>261</v>
      </c>
      <c r="E30">
        <v>226764.96</v>
      </c>
      <c r="F30">
        <v>116.52875642343268</v>
      </c>
      <c r="G30">
        <v>128</v>
      </c>
      <c r="H30">
        <v>747246.94300000044</v>
      </c>
      <c r="I30">
        <v>180.75639646831166</v>
      </c>
      <c r="J30">
        <v>334</v>
      </c>
      <c r="K30" s="2">
        <f>(G30/D30)*100</f>
        <v>49.042145593869726</v>
      </c>
      <c r="L30" s="2">
        <f>100*(I30/C30)</f>
        <v>137.37450090141166</v>
      </c>
    </row>
    <row r="31" spans="1:15" x14ac:dyDescent="0.2">
      <c r="A31" t="s">
        <v>31</v>
      </c>
      <c r="B31">
        <v>2036129.0060000005</v>
      </c>
      <c r="C31">
        <v>264.05511684606415</v>
      </c>
      <c r="D31">
        <v>621</v>
      </c>
      <c r="E31">
        <v>141293.97700000004</v>
      </c>
      <c r="F31">
        <v>122.65102170138893</v>
      </c>
      <c r="G31">
        <v>61</v>
      </c>
      <c r="H31">
        <v>871931.16199999989</v>
      </c>
      <c r="I31">
        <v>185.63575942090694</v>
      </c>
      <c r="J31">
        <v>352</v>
      </c>
      <c r="K31" s="2">
        <f t="shared" ref="K31:K36" si="2">(G31/D31)*100</f>
        <v>9.822866344605476</v>
      </c>
      <c r="L31" s="2">
        <f t="shared" ref="L31:L36" si="3">100*(I31/C31)</f>
        <v>70.301898193901224</v>
      </c>
    </row>
    <row r="32" spans="1:15" x14ac:dyDescent="0.2">
      <c r="A32" t="s">
        <v>32</v>
      </c>
      <c r="B32">
        <v>946158.96100000001</v>
      </c>
      <c r="C32">
        <v>466.31787136520455</v>
      </c>
      <c r="D32">
        <v>151</v>
      </c>
      <c r="E32">
        <v>136074.03200000001</v>
      </c>
      <c r="F32">
        <v>186.14778659370725</v>
      </c>
      <c r="G32">
        <v>42</v>
      </c>
      <c r="H32">
        <v>1495416.9010000003</v>
      </c>
      <c r="I32">
        <v>349.47812596401036</v>
      </c>
      <c r="J32">
        <v>301</v>
      </c>
      <c r="K32" s="2">
        <f t="shared" si="2"/>
        <v>27.814569536423839</v>
      </c>
      <c r="L32" s="2">
        <f t="shared" si="3"/>
        <v>74.944184519643002</v>
      </c>
    </row>
    <row r="33" spans="1:12" x14ac:dyDescent="0.2">
      <c r="A33" t="s">
        <v>33</v>
      </c>
      <c r="B33">
        <v>919670.07300000032</v>
      </c>
      <c r="C33">
        <v>190.48675911350463</v>
      </c>
      <c r="D33">
        <v>336</v>
      </c>
      <c r="E33">
        <v>211807.90400000001</v>
      </c>
      <c r="F33">
        <v>188.27369244444446</v>
      </c>
      <c r="G33">
        <v>47</v>
      </c>
      <c r="H33">
        <v>1032827.9759999996</v>
      </c>
      <c r="I33">
        <v>212.91032282003701</v>
      </c>
      <c r="J33">
        <v>269</v>
      </c>
      <c r="K33" s="2">
        <f t="shared" si="2"/>
        <v>13.988095238095239</v>
      </c>
      <c r="L33" s="2">
        <f t="shared" si="3"/>
        <v>111.7717177880962</v>
      </c>
    </row>
    <row r="34" spans="1:12" x14ac:dyDescent="0.2">
      <c r="A34" t="s">
        <v>34</v>
      </c>
      <c r="B34">
        <v>709248.8890000002</v>
      </c>
      <c r="C34">
        <v>168.66798787158149</v>
      </c>
      <c r="D34">
        <v>268</v>
      </c>
      <c r="E34">
        <v>104087.06599999999</v>
      </c>
      <c r="F34">
        <v>242.06294418604648</v>
      </c>
      <c r="G34">
        <v>19</v>
      </c>
      <c r="H34">
        <v>196561.03299999997</v>
      </c>
      <c r="I34">
        <v>83.678600681140892</v>
      </c>
      <c r="J34">
        <v>120</v>
      </c>
      <c r="K34" s="2">
        <f t="shared" si="2"/>
        <v>7.08955223880597</v>
      </c>
      <c r="L34" s="2">
        <f t="shared" si="3"/>
        <v>49.611429967879353</v>
      </c>
    </row>
    <row r="35" spans="1:12" x14ac:dyDescent="0.2">
      <c r="A35" t="s">
        <v>35</v>
      </c>
      <c r="B35">
        <v>905910.09299999999</v>
      </c>
      <c r="C35">
        <v>243.78635441334768</v>
      </c>
      <c r="D35">
        <v>254</v>
      </c>
      <c r="E35">
        <v>146600.94999999995</v>
      </c>
      <c r="F35">
        <v>102.66172969187672</v>
      </c>
      <c r="G35">
        <v>49</v>
      </c>
      <c r="H35">
        <v>482454.85999999987</v>
      </c>
      <c r="I35">
        <v>163.65497286295789</v>
      </c>
      <c r="J35">
        <v>178</v>
      </c>
      <c r="K35" s="2">
        <f t="shared" si="2"/>
        <v>19.291338582677163</v>
      </c>
      <c r="L35" s="2">
        <f t="shared" si="3"/>
        <v>67.130489422502933</v>
      </c>
    </row>
    <row r="36" spans="1:12" x14ac:dyDescent="0.2">
      <c r="A36" t="s">
        <v>36</v>
      </c>
      <c r="B36">
        <v>780402.0340000001</v>
      </c>
      <c r="C36">
        <v>194.51695762711867</v>
      </c>
      <c r="D36">
        <v>289</v>
      </c>
      <c r="E36">
        <v>55905.950999999994</v>
      </c>
      <c r="F36">
        <v>55.188500493583412</v>
      </c>
      <c r="G36">
        <v>56</v>
      </c>
      <c r="H36">
        <v>308027.01000000013</v>
      </c>
      <c r="I36">
        <v>153.93653673163425</v>
      </c>
      <c r="J36">
        <v>134</v>
      </c>
      <c r="K36" s="2">
        <f t="shared" si="2"/>
        <v>19.377162629757784</v>
      </c>
      <c r="L36" s="2">
        <f t="shared" si="3"/>
        <v>79.137849270049003</v>
      </c>
    </row>
    <row r="37" spans="1:12" x14ac:dyDescent="0.2">
      <c r="A37" t="s">
        <v>37</v>
      </c>
      <c r="B37">
        <v>365205.08100000018</v>
      </c>
      <c r="C37">
        <v>150.84885625774481</v>
      </c>
      <c r="D37">
        <v>143</v>
      </c>
      <c r="E37">
        <v>51367.997999999985</v>
      </c>
      <c r="F37">
        <v>99.550383720930199</v>
      </c>
      <c r="G37">
        <v>20</v>
      </c>
      <c r="H37">
        <v>416211.91799999989</v>
      </c>
      <c r="I37">
        <v>214.3212760041194</v>
      </c>
      <c r="J37">
        <v>124</v>
      </c>
      <c r="K37" s="2">
        <f t="shared" ref="K37" si="4">(G37/D37)*100</f>
        <v>13.986013986013987</v>
      </c>
      <c r="L37" s="2">
        <f t="shared" ref="L37" si="5">100*(I37/C37)</f>
        <v>142.07683195020303</v>
      </c>
    </row>
    <row r="42" spans="1:12" x14ac:dyDescent="0.2">
      <c r="B42" s="8" t="s">
        <v>38</v>
      </c>
      <c r="C42" s="8" t="s">
        <v>39</v>
      </c>
      <c r="D42" s="10" t="s">
        <v>25</v>
      </c>
    </row>
    <row r="43" spans="1:12" x14ac:dyDescent="0.2">
      <c r="B43">
        <f t="shared" ref="B43:B49" si="6">B30/10000</f>
        <v>42.723796300000011</v>
      </c>
      <c r="C43">
        <f t="shared" ref="C43:C49" si="7">E30/10000</f>
        <v>22.676496</v>
      </c>
      <c r="D43">
        <f t="shared" ref="D43:D49" si="8">H30/10000</f>
        <v>74.724694300000039</v>
      </c>
    </row>
    <row r="44" spans="1:12" x14ac:dyDescent="0.2">
      <c r="B44">
        <f t="shared" si="6"/>
        <v>203.61290060000005</v>
      </c>
      <c r="C44">
        <f t="shared" si="7"/>
        <v>14.129397700000004</v>
      </c>
      <c r="D44">
        <f t="shared" si="8"/>
        <v>87.193116199999992</v>
      </c>
    </row>
    <row r="45" spans="1:12" x14ac:dyDescent="0.2">
      <c r="B45">
        <f t="shared" si="6"/>
        <v>94.615896100000001</v>
      </c>
      <c r="C45">
        <f t="shared" si="7"/>
        <v>13.6074032</v>
      </c>
      <c r="D45">
        <f t="shared" si="8"/>
        <v>149.54169010000004</v>
      </c>
    </row>
    <row r="46" spans="1:12" x14ac:dyDescent="0.2">
      <c r="B46">
        <f t="shared" si="6"/>
        <v>91.967007300000034</v>
      </c>
      <c r="C46">
        <f t="shared" si="7"/>
        <v>21.180790399999999</v>
      </c>
      <c r="D46">
        <f t="shared" si="8"/>
        <v>103.28279759999995</v>
      </c>
    </row>
    <row r="47" spans="1:12" x14ac:dyDescent="0.2">
      <c r="B47">
        <f t="shared" si="6"/>
        <v>70.924888900000013</v>
      </c>
      <c r="C47">
        <f t="shared" si="7"/>
        <v>10.408706599999999</v>
      </c>
      <c r="D47">
        <f t="shared" si="8"/>
        <v>19.656103299999998</v>
      </c>
    </row>
    <row r="48" spans="1:12" x14ac:dyDescent="0.2">
      <c r="B48">
        <f t="shared" si="6"/>
        <v>90.591009299999996</v>
      </c>
      <c r="C48">
        <f t="shared" si="7"/>
        <v>14.660094999999995</v>
      </c>
      <c r="D48">
        <f t="shared" si="8"/>
        <v>48.245485999999985</v>
      </c>
    </row>
    <row r="49" spans="2:4" x14ac:dyDescent="0.2">
      <c r="B49">
        <f t="shared" si="6"/>
        <v>78.04020340000001</v>
      </c>
      <c r="C49">
        <f t="shared" si="7"/>
        <v>5.5905950999999989</v>
      </c>
      <c r="D49">
        <f t="shared" si="8"/>
        <v>30.802701000000013</v>
      </c>
    </row>
    <row r="50" spans="2:4" x14ac:dyDescent="0.2">
      <c r="B50">
        <f t="shared" ref="B50" si="9">B37/10000</f>
        <v>36.520508100000015</v>
      </c>
      <c r="C50">
        <f t="shared" ref="C50" si="10">E37/10000</f>
        <v>5.1367997999999986</v>
      </c>
      <c r="D50">
        <f t="shared" ref="D50" si="11">H37/10000</f>
        <v>41.621191799999991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 B. Arnold</dc:creator>
  <cp:lastModifiedBy>Don B. Arnold</cp:lastModifiedBy>
  <dcterms:created xsi:type="dcterms:W3CDTF">2025-03-11T18:19:31Z</dcterms:created>
  <dcterms:modified xsi:type="dcterms:W3CDTF">2025-03-14T18:02:16Z</dcterms:modified>
</cp:coreProperties>
</file>