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C1C64A47-B8C3-4DE6-A378-EFF33F0DE138}" xr6:coauthVersionLast="47" xr6:coauthVersionMax="47" xr10:uidLastSave="{00000000-0000-0000-0000-000000000000}"/>
  <bookViews>
    <workbookView xWindow="-110" yWindow="-110" windowWidth="19420" windowHeight="10300" firstSheet="4" activeTab="4" xr2:uid="{AD252E73-A7AE-4C3B-95DC-54AFEBCCF57A}"/>
  </bookViews>
  <sheets>
    <sheet name="FIBROBLAST -IPSC MRNA  10C" sheetId="12" r:id="rId1"/>
    <sheet name="TRAP  10D" sheetId="14" r:id="rId2"/>
    <sheet name="TELOMERE LENGTH RT PCR  10E" sheetId="9" r:id="rId3"/>
    <sheet name="TRF2 ChIP 10F" sheetId="2" r:id="rId4"/>
    <sheet name="REST ChIP  10G" sheetId="5" r:id="rId5"/>
    <sheet name=" EZH2  10H" sheetId="3" r:id="rId6"/>
    <sheet name="H3K27ME3 10I" sheetId="4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4" l="1"/>
  <c r="M16" i="4"/>
  <c r="M7" i="4"/>
  <c r="L7" i="4"/>
  <c r="F23" i="14"/>
  <c r="G23" i="14" s="1"/>
  <c r="G22" i="14"/>
  <c r="F22" i="14"/>
  <c r="G19" i="14"/>
  <c r="F19" i="14"/>
  <c r="F18" i="14"/>
  <c r="G18" i="14" s="1"/>
  <c r="H19" i="14" s="1"/>
  <c r="G15" i="14"/>
  <c r="F8" i="14"/>
  <c r="F7" i="14"/>
  <c r="G8" i="14" s="1"/>
  <c r="H8" i="14" s="1"/>
  <c r="F4" i="14"/>
  <c r="G4" i="14" s="1"/>
  <c r="H4" i="14" s="1"/>
  <c r="F3" i="14"/>
  <c r="L34" i="4"/>
  <c r="L43" i="4"/>
  <c r="E34" i="4"/>
  <c r="E7" i="4"/>
  <c r="F7" i="4" s="1"/>
  <c r="K4" i="4"/>
  <c r="E16" i="4"/>
  <c r="D19" i="4"/>
  <c r="L3" i="3"/>
  <c r="L6" i="3"/>
  <c r="L18" i="3"/>
  <c r="L15" i="3"/>
  <c r="L12" i="3"/>
  <c r="L9" i="3"/>
  <c r="L38" i="3"/>
  <c r="M35" i="3"/>
  <c r="L35" i="3"/>
  <c r="L32" i="3"/>
  <c r="L29" i="3"/>
  <c r="L26" i="3"/>
  <c r="M26" i="3" s="1"/>
  <c r="L23" i="3"/>
  <c r="D35" i="3"/>
  <c r="E35" i="3" s="1"/>
  <c r="D32" i="3"/>
  <c r="D29" i="3"/>
  <c r="D26" i="3"/>
  <c r="D23" i="3"/>
  <c r="D38" i="3"/>
  <c r="D18" i="3"/>
  <c r="D15" i="3"/>
  <c r="D12" i="3"/>
  <c r="D9" i="3"/>
  <c r="E6" i="3" s="1"/>
  <c r="D6" i="3"/>
  <c r="D3" i="3"/>
  <c r="D32" i="5"/>
  <c r="E32" i="5" s="1"/>
  <c r="G29" i="2"/>
  <c r="U14" i="12"/>
  <c r="U17" i="12"/>
  <c r="U11" i="12"/>
  <c r="U8" i="12"/>
  <c r="S17" i="12"/>
  <c r="T17" i="12" s="1"/>
  <c r="P17" i="12"/>
  <c r="S14" i="12"/>
  <c r="T14" i="12" s="1"/>
  <c r="P14" i="12"/>
  <c r="S11" i="12"/>
  <c r="T11" i="12" s="1"/>
  <c r="P11" i="12"/>
  <c r="S8" i="12"/>
  <c r="T8" i="12" s="1"/>
  <c r="P8" i="12"/>
  <c r="S5" i="12"/>
  <c r="T5" i="12" s="1"/>
  <c r="P5" i="12"/>
  <c r="I8" i="12"/>
  <c r="G17" i="12"/>
  <c r="H17" i="12" s="1"/>
  <c r="I17" i="12" s="1"/>
  <c r="D17" i="12"/>
  <c r="G14" i="12"/>
  <c r="H14" i="12" s="1"/>
  <c r="I14" i="12" s="1"/>
  <c r="D14" i="12"/>
  <c r="G11" i="12"/>
  <c r="H11" i="12" s="1"/>
  <c r="I11" i="12" s="1"/>
  <c r="D11" i="12"/>
  <c r="G8" i="12"/>
  <c r="H8" i="12" s="1"/>
  <c r="D8" i="12"/>
  <c r="H5" i="12"/>
  <c r="G5" i="12"/>
  <c r="D5" i="12"/>
  <c r="H23" i="14" l="1"/>
  <c r="I23" i="14" s="1"/>
  <c r="M6" i="3"/>
  <c r="E15" i="3"/>
  <c r="M15" i="3"/>
  <c r="E26" i="3"/>
  <c r="I19" i="9" l="1"/>
  <c r="J19" i="9" s="1"/>
  <c r="E19" i="9"/>
  <c r="I15" i="9"/>
  <c r="E15" i="9"/>
  <c r="F19" i="9" s="1"/>
  <c r="I10" i="9"/>
  <c r="J10" i="9" s="1"/>
  <c r="E10" i="9"/>
  <c r="I6" i="9"/>
  <c r="E6" i="9"/>
  <c r="F10" i="9" s="1"/>
  <c r="G19" i="9" l="1"/>
  <c r="K19" i="9"/>
  <c r="G10" i="9"/>
  <c r="K10" i="9"/>
  <c r="D29" i="5" l="1"/>
  <c r="D35" i="5"/>
  <c r="D38" i="5"/>
  <c r="D41" i="5"/>
  <c r="D44" i="5"/>
  <c r="D15" i="5"/>
  <c r="D18" i="5"/>
  <c r="D12" i="5"/>
  <c r="D9" i="5"/>
  <c r="D6" i="5"/>
  <c r="D3" i="5"/>
  <c r="E6" i="5" l="1"/>
  <c r="E15" i="5"/>
  <c r="E41" i="5"/>
  <c r="J88" i="4"/>
  <c r="D36" i="4"/>
  <c r="D33" i="4"/>
  <c r="D30" i="4"/>
  <c r="J94" i="4"/>
  <c r="G94" i="4"/>
  <c r="D94" i="4"/>
  <c r="J91" i="4"/>
  <c r="G91" i="4"/>
  <c r="D91" i="4"/>
  <c r="G88" i="4"/>
  <c r="D88" i="4"/>
  <c r="E88" i="4" s="1"/>
  <c r="E89" i="4" s="1"/>
  <c r="J85" i="4"/>
  <c r="G85" i="4"/>
  <c r="D85" i="4"/>
  <c r="J82" i="4"/>
  <c r="K82" i="4" s="1"/>
  <c r="K83" i="4" s="1"/>
  <c r="G82" i="4"/>
  <c r="H82" i="4" s="1"/>
  <c r="D82" i="4"/>
  <c r="E82" i="4" s="1"/>
  <c r="E83" i="4" s="1"/>
  <c r="H88" i="4" l="1"/>
  <c r="H89" i="4" s="1"/>
  <c r="H83" i="4"/>
  <c r="K88" i="4"/>
  <c r="K89" i="4" s="1"/>
  <c r="N28" i="2"/>
  <c r="G4" i="2" l="1"/>
  <c r="F4" i="2"/>
  <c r="E4" i="2"/>
  <c r="G5" i="2" s="1"/>
  <c r="F5" i="2" l="1"/>
  <c r="G6" i="2" s="1"/>
  <c r="E5" i="2"/>
  <c r="D7" i="4" l="1"/>
  <c r="D10" i="4"/>
  <c r="N34" i="2"/>
  <c r="M34" i="2"/>
  <c r="L34" i="2"/>
  <c r="N31" i="2"/>
  <c r="M31" i="2"/>
  <c r="L31" i="2"/>
  <c r="M28" i="2"/>
  <c r="N29" i="2" s="1"/>
  <c r="L28" i="2"/>
  <c r="G34" i="2"/>
  <c r="F34" i="2"/>
  <c r="G35" i="2" s="1"/>
  <c r="E34" i="2"/>
  <c r="G31" i="2"/>
  <c r="F31" i="2"/>
  <c r="G32" i="2" s="1"/>
  <c r="E31" i="2"/>
  <c r="G28" i="2"/>
  <c r="F28" i="2"/>
  <c r="E28" i="2"/>
  <c r="N10" i="2"/>
  <c r="M10" i="2"/>
  <c r="L10" i="2"/>
  <c r="N7" i="2"/>
  <c r="M7" i="2"/>
  <c r="L7" i="2"/>
  <c r="N4" i="2"/>
  <c r="M4" i="2"/>
  <c r="L4" i="2"/>
  <c r="F7" i="2"/>
  <c r="E7" i="2"/>
  <c r="G10" i="2"/>
  <c r="F10" i="2"/>
  <c r="E10" i="2"/>
  <c r="G7" i="2"/>
  <c r="N11" i="2" l="1"/>
  <c r="N35" i="2"/>
  <c r="N32" i="2"/>
  <c r="G8" i="2"/>
  <c r="N5" i="2"/>
  <c r="G11" i="2"/>
  <c r="N8" i="2"/>
  <c r="K19" i="4" l="1"/>
  <c r="K16" i="4"/>
  <c r="K13" i="4"/>
  <c r="D16" i="4"/>
  <c r="F16" i="4"/>
  <c r="D13" i="4"/>
  <c r="Q44" i="5" l="1"/>
  <c r="Q41" i="5"/>
  <c r="Q38" i="5"/>
  <c r="J44" i="5"/>
  <c r="J41" i="5"/>
  <c r="J38" i="5"/>
  <c r="K41" i="5" l="1"/>
  <c r="M41" i="5" s="1"/>
  <c r="R41" i="5"/>
  <c r="T41" i="5" s="1"/>
  <c r="K45" i="4"/>
  <c r="K42" i="4"/>
  <c r="K39" i="4"/>
  <c r="K36" i="4"/>
  <c r="K33" i="4"/>
  <c r="K30" i="4"/>
  <c r="D45" i="4"/>
  <c r="D42" i="4"/>
  <c r="D39" i="4"/>
  <c r="K10" i="4"/>
  <c r="K7" i="4"/>
  <c r="D4" i="4"/>
  <c r="E43" i="4" l="1"/>
  <c r="G33" i="2" l="1"/>
</calcChain>
</file>

<file path=xl/sharedStrings.xml><?xml version="1.0" encoding="utf-8"?>
<sst xmlns="http://schemas.openxmlformats.org/spreadsheetml/2006/main" count="328" uniqueCount="70">
  <si>
    <t>FIB</t>
  </si>
  <si>
    <t>REPLICATE 1</t>
  </si>
  <si>
    <t>REPLICATE 2</t>
  </si>
  <si>
    <t xml:space="preserve">Input </t>
  </si>
  <si>
    <t>TRF2 ChIP</t>
  </si>
  <si>
    <t>IgG</t>
  </si>
  <si>
    <t>300-450</t>
  </si>
  <si>
    <t>GAPDH</t>
  </si>
  <si>
    <t>TEL</t>
  </si>
  <si>
    <t>REP2</t>
  </si>
  <si>
    <t>0-300</t>
  </si>
  <si>
    <t>FIBROBLAST</t>
  </si>
  <si>
    <t/>
  </si>
  <si>
    <t>iPSC Input 1</t>
  </si>
  <si>
    <t>iPSC EZH2 1</t>
  </si>
  <si>
    <t>iPSC IgG1</t>
  </si>
  <si>
    <t>iPSC Input 2</t>
  </si>
  <si>
    <t>iPSC EZH2 2</t>
  </si>
  <si>
    <t>iPSC IgG 2</t>
  </si>
  <si>
    <t>FIB Input 1</t>
  </si>
  <si>
    <t>FIB EZH2 1</t>
  </si>
  <si>
    <t>FIB IgG 1</t>
  </si>
  <si>
    <t>FIB Input 2</t>
  </si>
  <si>
    <t>FIB EZH2 2</t>
  </si>
  <si>
    <t>FIB IgG 2</t>
  </si>
  <si>
    <t>iPSC</t>
  </si>
  <si>
    <t>ipsc Input 1</t>
  </si>
  <si>
    <t>ipsc H3 1</t>
  </si>
  <si>
    <t>ipsc 27Me3 1</t>
  </si>
  <si>
    <t>ipsc Input 2</t>
  </si>
  <si>
    <t>iPSC H3 2</t>
  </si>
  <si>
    <t>ipsc 27Me3 2</t>
  </si>
  <si>
    <t>iPSC REST 1</t>
  </si>
  <si>
    <t>iPSC IgG 1</t>
  </si>
  <si>
    <t>iPSC REST 2</t>
  </si>
  <si>
    <t>SYNAPSIN</t>
  </si>
  <si>
    <t>FIB REST 1</t>
  </si>
  <si>
    <t>FIB REST 2</t>
  </si>
  <si>
    <t>FIB Input</t>
  </si>
  <si>
    <t>Fib H3</t>
  </si>
  <si>
    <t>Fib 27me3</t>
  </si>
  <si>
    <t>0-300 bp</t>
  </si>
  <si>
    <t>TERT 0-300</t>
  </si>
  <si>
    <t>iPSC LT</t>
  </si>
  <si>
    <t>gapdh</t>
  </si>
  <si>
    <t>ipsc tel h3k27me3</t>
  </si>
  <si>
    <t>tel h3 1</t>
  </si>
  <si>
    <t>ipsc tel 27me3 2</t>
  </si>
  <si>
    <t>h3 2</t>
  </si>
  <si>
    <t>input</t>
  </si>
  <si>
    <t>REP 1</t>
  </si>
  <si>
    <t>18S</t>
  </si>
  <si>
    <t>KLF4</t>
  </si>
  <si>
    <t>36B4</t>
  </si>
  <si>
    <t>NANOG</t>
  </si>
  <si>
    <t>TERT</t>
  </si>
  <si>
    <t>TERC</t>
  </si>
  <si>
    <t xml:space="preserve">0-300 bp </t>
  </si>
  <si>
    <t>Absorbance at 690 (neg. control adjusted)</t>
  </si>
  <si>
    <t>Absorbance at 450  (neg. control adjusted)</t>
  </si>
  <si>
    <t>Difference</t>
  </si>
  <si>
    <t xml:space="preserve">Average </t>
  </si>
  <si>
    <t>Fold change</t>
  </si>
  <si>
    <t>Fibroblast</t>
  </si>
  <si>
    <t>ipsc</t>
  </si>
  <si>
    <t xml:space="preserve">Absorbance at 690 </t>
  </si>
  <si>
    <t xml:space="preserve">Absorbance at 450  </t>
  </si>
  <si>
    <t>negative control</t>
  </si>
  <si>
    <t>neg. control adjusted</t>
  </si>
  <si>
    <t>fibroblast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</si>
</sst>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0.00;\-###0.00"/>
    <numFmt numFmtId="165" formatCode="###0.00000;\-###0.00000"/>
    <numFmt numFmtId="166" formatCode="###0;\-###0"/>
    <numFmt numFmtId="167" formatCode="0.00000000000000_);\(0.00000000000000\)"/>
    <numFmt numFmtId="168" formatCode="0.0000000000000_);\(0.0000000000000\)"/>
    <numFmt numFmtId="169" formatCode="0.00000000000000"/>
    <numFmt numFmtId="170" formatCode="0.000000000000000_);\(0.000000000000000\)"/>
    <numFmt numFmtId="171" formatCode="0.00000000000000_ ;\-0.00000000000000\ "/>
    <numFmt numFmtId="172" formatCode="0.000000000000000_ ;\-0.0000000000000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8.25"/>
      <name val="Microsoft Sans Serif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Microsoft Sans Serif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/>
    <xf numFmtId="0" fontId="2" fillId="0" borderId="0">
      <alignment vertical="top"/>
      <protection locked="0"/>
    </xf>
    <xf numFmtId="0" fontId="3" fillId="0" borderId="0">
      <alignment vertical="top"/>
      <protection locked="0"/>
    </xf>
    <xf numFmtId="0" fontId="3" fillId="0" borderId="0">
      <protection locked="0"/>
    </xf>
    <xf numFmtId="0" fontId="7" fillId="0" borderId="0">
      <alignment vertical="top"/>
      <protection locked="0"/>
    </xf>
    <xf numFmtId="0" fontId="8" fillId="4" borderId="0"/>
    <xf numFmtId="0" fontId="9" fillId="5" borderId="0"/>
    <xf numFmtId="0" fontId="9" fillId="6" borderId="0"/>
    <xf numFmtId="0" fontId="9" fillId="7" borderId="0"/>
    <xf numFmtId="0" fontId="9" fillId="8" borderId="0"/>
    <xf numFmtId="0" fontId="9" fillId="9" borderId="0"/>
    <xf numFmtId="0" fontId="9" fillId="10" borderId="0"/>
  </cellStyleXfs>
  <cellXfs count="50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4" fillId="0" borderId="0" xfId="0" applyNumberFormat="1" applyFont="1"/>
    <xf numFmtId="0" fontId="4" fillId="3" borderId="0" xfId="0" applyFont="1" applyFill="1"/>
    <xf numFmtId="167" fontId="4" fillId="0" borderId="0" xfId="0" applyNumberFormat="1" applyFont="1"/>
    <xf numFmtId="0" fontId="5" fillId="0" borderId="0" xfId="3" applyFont="1" applyAlignment="1">
      <alignment vertical="center"/>
      <protection locked="0"/>
    </xf>
    <xf numFmtId="164" fontId="5" fillId="0" borderId="0" xfId="3" applyNumberFormat="1" applyFont="1" applyAlignment="1" applyProtection="1">
      <alignment vertical="center"/>
    </xf>
    <xf numFmtId="164" fontId="4" fillId="0" borderId="0" xfId="0" applyNumberFormat="1" applyFont="1"/>
    <xf numFmtId="2" fontId="5" fillId="0" borderId="0" xfId="0" applyNumberFormat="1" applyFont="1" applyAlignment="1">
      <alignment vertical="center"/>
    </xf>
    <xf numFmtId="168" fontId="4" fillId="0" borderId="0" xfId="0" applyNumberFormat="1" applyFont="1"/>
    <xf numFmtId="170" fontId="4" fillId="0" borderId="0" xfId="0" applyNumberFormat="1" applyFont="1"/>
    <xf numFmtId="164" fontId="5" fillId="0" borderId="0" xfId="4" applyNumberFormat="1" applyFont="1" applyAlignment="1" applyProtection="1">
      <alignment vertical="center"/>
    </xf>
    <xf numFmtId="164" fontId="5" fillId="0" borderId="0" xfId="4" applyNumberFormat="1" applyFont="1" applyAlignment="1">
      <alignment vertical="center"/>
      <protection locked="0"/>
    </xf>
    <xf numFmtId="0" fontId="5" fillId="0" borderId="0" xfId="4" applyFont="1" applyAlignment="1">
      <alignment vertical="top"/>
      <protection locked="0"/>
    </xf>
    <xf numFmtId="169" fontId="5" fillId="0" borderId="0" xfId="3" applyNumberFormat="1" applyFont="1" applyAlignment="1">
      <alignment vertical="center"/>
      <protection locked="0"/>
    </xf>
    <xf numFmtId="0" fontId="5" fillId="0" borderId="0" xfId="4" applyFont="1" applyAlignment="1">
      <alignment vertical="center"/>
      <protection locked="0"/>
    </xf>
    <xf numFmtId="2" fontId="5" fillId="0" borderId="0" xfId="1" applyNumberFormat="1" applyFont="1"/>
    <xf numFmtId="164" fontId="5" fillId="0" borderId="0" xfId="1" applyNumberFormat="1" applyFont="1" applyAlignment="1">
      <alignment vertical="center"/>
    </xf>
    <xf numFmtId="164" fontId="5" fillId="0" borderId="0" xfId="2" applyNumberFormat="1" applyFont="1" applyAlignment="1" applyProtection="1">
      <alignment vertical="center"/>
    </xf>
    <xf numFmtId="2" fontId="5" fillId="0" borderId="0" xfId="1" applyNumberFormat="1" applyFont="1" applyAlignment="1">
      <alignment vertical="center"/>
    </xf>
    <xf numFmtId="2" fontId="5" fillId="0" borderId="0" xfId="2" applyNumberFormat="1" applyFont="1" applyAlignment="1" applyProtection="1">
      <alignment vertical="center"/>
    </xf>
    <xf numFmtId="0" fontId="5" fillId="0" borderId="0" xfId="0" applyFont="1" applyAlignment="1">
      <alignment vertical="center"/>
    </xf>
    <xf numFmtId="172" fontId="5" fillId="0" borderId="0" xfId="0" applyNumberFormat="1" applyFont="1" applyAlignment="1">
      <alignment vertical="center"/>
    </xf>
    <xf numFmtId="171" fontId="5" fillId="0" borderId="0" xfId="0" applyNumberFormat="1" applyFont="1" applyAlignment="1">
      <alignment vertical="center"/>
    </xf>
    <xf numFmtId="0" fontId="5" fillId="0" borderId="0" xfId="0" applyFont="1"/>
    <xf numFmtId="2" fontId="5" fillId="3" borderId="0" xfId="1" applyNumberFormat="1" applyFont="1" applyFill="1"/>
    <xf numFmtId="166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9" fontId="4" fillId="0" borderId="0" xfId="0" applyNumberFormat="1" applyFont="1"/>
    <xf numFmtId="2" fontId="6" fillId="0" borderId="0" xfId="1" applyNumberFormat="1" applyFont="1"/>
    <xf numFmtId="0" fontId="6" fillId="0" borderId="0" xfId="0" applyFont="1"/>
    <xf numFmtId="2" fontId="10" fillId="0" borderId="0" xfId="1" applyNumberFormat="1" applyFont="1"/>
    <xf numFmtId="0" fontId="5" fillId="0" borderId="0" xfId="3" applyFont="1" applyAlignment="1" applyProtection="1">
      <alignment vertical="center"/>
    </xf>
    <xf numFmtId="0" fontId="4" fillId="0" borderId="0" xfId="0" applyFont="1" applyAlignment="1" applyProtection="1">
      <alignment vertical="top"/>
      <protection locked="0"/>
    </xf>
    <xf numFmtId="0" fontId="10" fillId="0" borderId="0" xfId="3" applyFont="1" applyAlignment="1">
      <alignment vertical="center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/>
    <xf numFmtId="0" fontId="4" fillId="11" borderId="0" xfId="0" applyFont="1" applyFill="1"/>
    <xf numFmtId="0" fontId="5" fillId="0" borderId="0" xfId="0" applyFont="1" applyAlignment="1" applyProtection="1">
      <alignment vertical="center"/>
      <protection locked="0"/>
    </xf>
    <xf numFmtId="0" fontId="4" fillId="2" borderId="0" xfId="0" applyFont="1" applyFill="1"/>
    <xf numFmtId="0" fontId="4" fillId="0" borderId="0" xfId="3" applyFont="1" applyAlignment="1" applyProtection="1">
      <alignment vertical="center"/>
    </xf>
    <xf numFmtId="0" fontId="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3">
    <cellStyle name="Normal" xfId="0" builtinId="0"/>
    <cellStyle name="Normal 2" xfId="1" xr:uid="{0BA27ADF-7C4E-480B-9590-30E1B601987F}"/>
    <cellStyle name="Normal 2 2" xfId="2" xr:uid="{41EA0DA7-6BCB-40B2-8F76-30065D21727E}"/>
    <cellStyle name="Normal 2 3" xfId="3" xr:uid="{19BC2255-482D-4FDF-A63C-029948326499}"/>
    <cellStyle name="Normal 3" xfId="4" xr:uid="{2B2AAD55-A279-45D3-A655-4BEB70C1708A}"/>
    <cellStyle name="Normal 4" xfId="5" xr:uid="{8CB03202-5DC2-4A58-8151-E6153AD8F040}"/>
    <cellStyle name="Tecan.At.Excel.Attenuation" xfId="11" xr:uid="{DE8A8024-7062-42F7-8D44-3FBA7B05B3DA}"/>
    <cellStyle name="Tecan.At.Excel.AutoGain_0" xfId="12" xr:uid="{F6A4911E-7F6D-445E-9B60-B440B516B8BC}"/>
    <cellStyle name="Tecan.At.Excel.Error" xfId="6" xr:uid="{50C13FEA-AB60-4B40-B4FC-9AEBC257069A}"/>
    <cellStyle name="Tecan.At.Excel.GFactorAndMeasurementBlank" xfId="10" xr:uid="{11098138-4EF4-4037-8164-84BC4D6526C2}"/>
    <cellStyle name="Tecan.At.Excel.GFactorBlank" xfId="8" xr:uid="{3EDFBFC8-6334-4FB9-8FD3-1534CE5874C0}"/>
    <cellStyle name="Tecan.At.Excel.GFactorReference" xfId="9" xr:uid="{0F7126BB-D239-4B46-B81A-9A4325F9736F}"/>
    <cellStyle name="Tecan.At.Excel.MeasurementBlank" xfId="7" xr:uid="{53B6DC74-45DA-4227-B22B-3B8BA18A2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</v>
    <v>8</v>
    <v>1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49735-6D2D-42D1-8AC5-5CC5FCE6C5AB}">
  <dimension ref="B1:U17"/>
  <sheetViews>
    <sheetView topLeftCell="C1" workbookViewId="0">
      <selection activeCell="K13" sqref="K13"/>
    </sheetView>
  </sheetViews>
  <sheetFormatPr defaultRowHeight="14.5" x14ac:dyDescent="0.35"/>
  <sheetData>
    <row r="1" spans="2:21" x14ac:dyDescent="0.35">
      <c r="C1" t="s">
        <v>0</v>
      </c>
      <c r="F1" t="s">
        <v>25</v>
      </c>
      <c r="O1" t="s">
        <v>0</v>
      </c>
      <c r="R1" t="s">
        <v>25</v>
      </c>
    </row>
    <row r="3" spans="2:21" x14ac:dyDescent="0.35">
      <c r="C3">
        <v>12.483606338500977</v>
      </c>
      <c r="F3">
        <v>13.140342712402344</v>
      </c>
      <c r="O3">
        <v>12.485636711120605</v>
      </c>
      <c r="R3">
        <v>13.255790519714401</v>
      </c>
    </row>
    <row r="4" spans="2:21" x14ac:dyDescent="0.35">
      <c r="C4">
        <v>12.394649505615234</v>
      </c>
      <c r="F4">
        <v>13.144878387451172</v>
      </c>
      <c r="O4">
        <v>12.404996871948242</v>
      </c>
      <c r="R4">
        <v>13.186851119995101</v>
      </c>
    </row>
    <row r="5" spans="2:21" x14ac:dyDescent="0.35">
      <c r="B5" t="s">
        <v>51</v>
      </c>
      <c r="C5">
        <v>12.289382934570313</v>
      </c>
      <c r="D5">
        <f>AVERAGE(C3:C5 )</f>
        <v>12.389212926228842</v>
      </c>
      <c r="F5">
        <v>13.235560417175293</v>
      </c>
      <c r="G5">
        <f>AVERAGE(F3:F5 )</f>
        <v>13.173593839009603</v>
      </c>
      <c r="H5">
        <f>G5-D5</f>
        <v>0.78438091278076172</v>
      </c>
      <c r="N5" t="s">
        <v>51</v>
      </c>
      <c r="O5">
        <v>12.430179595947266</v>
      </c>
      <c r="P5">
        <f>AVERAGE(O3:O5 )</f>
        <v>12.440271059672037</v>
      </c>
      <c r="R5">
        <v>13.129254341125501</v>
      </c>
      <c r="S5">
        <f>AVERAGE(R3:R5 )</f>
        <v>13.190631993611667</v>
      </c>
      <c r="T5">
        <f>S5-P5</f>
        <v>0.75036093393963021</v>
      </c>
    </row>
    <row r="6" spans="2:21" x14ac:dyDescent="0.35">
      <c r="C6">
        <v>38.243556976318402</v>
      </c>
      <c r="F6">
        <v>33.969139099121101</v>
      </c>
      <c r="O6">
        <v>38.853854179382303</v>
      </c>
      <c r="R6">
        <v>33.517112731933601</v>
      </c>
    </row>
    <row r="7" spans="2:21" x14ac:dyDescent="0.35">
      <c r="C7">
        <v>38.701816558837898</v>
      </c>
      <c r="F7">
        <v>33.873353958129897</v>
      </c>
      <c r="O7">
        <v>38.9766654968262</v>
      </c>
      <c r="R7">
        <v>33.996587753295898</v>
      </c>
    </row>
    <row r="8" spans="2:21" x14ac:dyDescent="0.35">
      <c r="B8" t="s">
        <v>56</v>
      </c>
      <c r="C8">
        <v>38.816555023193402</v>
      </c>
      <c r="D8">
        <f>AVERAGE(C6:C8 )</f>
        <v>38.587309519449903</v>
      </c>
      <c r="F8">
        <v>33.863376617431598</v>
      </c>
      <c r="G8">
        <f>AVERAGE(F6:F8 )</f>
        <v>33.901956558227532</v>
      </c>
      <c r="H8">
        <f>G8-D8</f>
        <v>-4.685352961222371</v>
      </c>
      <c r="I8">
        <f>2^-(H8-$H$5)</f>
        <v>44.31532762148035</v>
      </c>
      <c r="N8" t="s">
        <v>56</v>
      </c>
      <c r="O8">
        <v>38.036149978637702</v>
      </c>
      <c r="P8">
        <f>AVERAGE(O6:O8 )</f>
        <v>38.622223218282066</v>
      </c>
      <c r="R8">
        <v>33.676555633544901</v>
      </c>
      <c r="S8">
        <f>AVERAGE(R6:R8 )</f>
        <v>33.730085372924798</v>
      </c>
      <c r="T8">
        <f>S8-P8</f>
        <v>-4.8921378453572686</v>
      </c>
      <c r="U8">
        <f>2^-(T8-$T$5)</f>
        <v>49.952977862408282</v>
      </c>
    </row>
    <row r="9" spans="2:21" x14ac:dyDescent="0.35">
      <c r="C9">
        <v>40.174331665039098</v>
      </c>
      <c r="F9">
        <v>33.9823402404785</v>
      </c>
      <c r="O9">
        <v>38.5853462219238</v>
      </c>
      <c r="R9">
        <v>31.411228179931602</v>
      </c>
    </row>
    <row r="10" spans="2:21" x14ac:dyDescent="0.35">
      <c r="C10">
        <v>40.697982788085902</v>
      </c>
      <c r="F10">
        <v>33.878647232055698</v>
      </c>
      <c r="O10">
        <v>38.465904235839801</v>
      </c>
      <c r="R10">
        <v>32.125320434570298</v>
      </c>
    </row>
    <row r="11" spans="2:21" x14ac:dyDescent="0.35">
      <c r="B11" t="s">
        <v>55</v>
      </c>
      <c r="C11">
        <v>40.5853462219238</v>
      </c>
      <c r="D11">
        <f>AVERAGE(C9:C11 )</f>
        <v>40.485886891682931</v>
      </c>
      <c r="F11">
        <v>33.7767936706543</v>
      </c>
      <c r="G11">
        <f>AVERAGE(F9:F11 )</f>
        <v>33.879260381062828</v>
      </c>
      <c r="H11">
        <f>G11-D11</f>
        <v>-6.606626510620103</v>
      </c>
      <c r="I11">
        <f>2^-(H11-$H$5)</f>
        <v>167.84752147837688</v>
      </c>
      <c r="N11" t="s">
        <v>55</v>
      </c>
      <c r="O11">
        <v>38.840181350708001</v>
      </c>
      <c r="P11">
        <f>AVERAGE(O9:O11 )</f>
        <v>38.630477269490534</v>
      </c>
      <c r="R11">
        <v>32.189094543457003</v>
      </c>
      <c r="S11">
        <f>AVERAGE(R9:R11 )</f>
        <v>31.908547719319632</v>
      </c>
      <c r="T11">
        <f>S11-P11</f>
        <v>-6.721929550170902</v>
      </c>
      <c r="U11">
        <f>2^-(T11-$T$5)</f>
        <v>177.57571500757666</v>
      </c>
    </row>
    <row r="12" spans="2:21" x14ac:dyDescent="0.35">
      <c r="C12">
        <v>33.106540679931598</v>
      </c>
      <c r="F12">
        <v>28.127383804321301</v>
      </c>
      <c r="O12">
        <v>33.201066970825202</v>
      </c>
      <c r="R12">
        <v>28.814756393432599</v>
      </c>
    </row>
    <row r="13" spans="2:21" x14ac:dyDescent="0.35">
      <c r="C13">
        <v>33.146593093872099</v>
      </c>
      <c r="F13">
        <v>28.262627792358401</v>
      </c>
      <c r="O13">
        <v>33.971406936645003</v>
      </c>
      <c r="R13">
        <v>28.5545532226562</v>
      </c>
    </row>
    <row r="14" spans="2:21" x14ac:dyDescent="0.35">
      <c r="B14" t="s">
        <v>54</v>
      </c>
      <c r="C14">
        <v>33.299942016601598</v>
      </c>
      <c r="D14">
        <f>AVERAGE(C12:C14 )</f>
        <v>33.184358596801765</v>
      </c>
      <c r="F14">
        <v>28.775975418090798</v>
      </c>
      <c r="G14">
        <f>AVERAGE(F12:F14 )</f>
        <v>28.388662338256832</v>
      </c>
      <c r="H14">
        <f>G14-D14</f>
        <v>-4.7956962585449325</v>
      </c>
      <c r="I14">
        <f>2^-(H14-$H$5)</f>
        <v>47.837734780304913</v>
      </c>
      <c r="N14" t="s">
        <v>54</v>
      </c>
      <c r="O14">
        <v>33.186546325683601</v>
      </c>
      <c r="P14">
        <f>AVERAGE(O12:O14 )</f>
        <v>33.453006744384602</v>
      </c>
      <c r="R14">
        <v>28.626520156860401</v>
      </c>
      <c r="S14">
        <f>AVERAGE(R12:R14 )</f>
        <v>28.665276590983069</v>
      </c>
      <c r="T14">
        <f>S14-P14</f>
        <v>-4.7877301534015331</v>
      </c>
      <c r="U14">
        <f>2^-(T14-$T$5)</f>
        <v>46.465598559730452</v>
      </c>
    </row>
    <row r="15" spans="2:21" x14ac:dyDescent="0.35">
      <c r="C15">
        <v>28.120365142822301</v>
      </c>
      <c r="F15">
        <v>22.3851203918457</v>
      </c>
      <c r="O15">
        <v>27.592819213867202</v>
      </c>
      <c r="R15">
        <v>21.816555023193398</v>
      </c>
    </row>
    <row r="16" spans="2:21" x14ac:dyDescent="0.35">
      <c r="C16">
        <v>28.0050563812256</v>
      </c>
      <c r="F16">
        <v>22.339948654174801</v>
      </c>
      <c r="O16">
        <v>27.5653381347656</v>
      </c>
      <c r="R16">
        <v>21.5743316650391</v>
      </c>
    </row>
    <row r="17" spans="2:21" x14ac:dyDescent="0.35">
      <c r="B17" t="s">
        <v>52</v>
      </c>
      <c r="C17">
        <v>28.868066787719702</v>
      </c>
      <c r="D17">
        <f>AVERAGE(C15:C17 )</f>
        <v>28.331162770589202</v>
      </c>
      <c r="F17">
        <v>22.429624557495099</v>
      </c>
      <c r="G17">
        <f>AVERAGE(F15:F17 )</f>
        <v>22.384897867838532</v>
      </c>
      <c r="H17">
        <f>G17-D17</f>
        <v>-5.94626490275067</v>
      </c>
      <c r="I17">
        <f>2^-(H17-$H$5)</f>
        <v>106.20043134017999</v>
      </c>
      <c r="N17" t="s">
        <v>52</v>
      </c>
      <c r="O17">
        <v>27.513427734375</v>
      </c>
      <c r="P17">
        <f>AVERAGE(O15:O17 )</f>
        <v>27.557195027669266</v>
      </c>
      <c r="R17">
        <v>21.697982788085898</v>
      </c>
      <c r="S17">
        <f>AVERAGE(R15:R17 )</f>
        <v>21.696289825439464</v>
      </c>
      <c r="T17">
        <f>S17-P17</f>
        <v>-5.8609052022298016</v>
      </c>
      <c r="U17">
        <f>2^-(T17-$T$5)</f>
        <v>97.766353315419977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43C5-544A-4C96-BECD-2A9FC3EA29BF}">
  <dimension ref="B1:I23"/>
  <sheetViews>
    <sheetView topLeftCell="B1" workbookViewId="0">
      <selection activeCell="I11" sqref="I11"/>
    </sheetView>
  </sheetViews>
  <sheetFormatPr defaultColWidth="17.81640625" defaultRowHeight="15.5" x14ac:dyDescent="0.35"/>
  <cols>
    <col min="1" max="16384" width="17.81640625" style="1"/>
  </cols>
  <sheetData>
    <row r="1" spans="2:8" ht="46.5" x14ac:dyDescent="0.35">
      <c r="D1" s="47" t="s">
        <v>58</v>
      </c>
      <c r="E1" s="47" t="s">
        <v>59</v>
      </c>
      <c r="F1" s="1" t="s">
        <v>60</v>
      </c>
      <c r="G1" s="1" t="s">
        <v>61</v>
      </c>
      <c r="H1" s="1" t="s">
        <v>62</v>
      </c>
    </row>
    <row r="3" spans="2:8" x14ac:dyDescent="0.35">
      <c r="B3" s="1" t="s">
        <v>63</v>
      </c>
      <c r="D3" s="1">
        <v>4.3200001120567322E-2</v>
      </c>
      <c r="E3" s="1">
        <v>9.3999996781349182E-2</v>
      </c>
      <c r="F3" s="1">
        <f>E3-D3</f>
        <v>5.079999566078186E-2</v>
      </c>
    </row>
    <row r="4" spans="2:8" x14ac:dyDescent="0.35">
      <c r="D4" s="1">
        <v>4.3800000101327896E-2</v>
      </c>
      <c r="E4" s="1">
        <v>9.4899997115135193E-2</v>
      </c>
      <c r="F4" s="1">
        <f>E4-D4</f>
        <v>5.1099997013807297E-2</v>
      </c>
      <c r="G4" s="1">
        <f>AVERAGE(F3:F4)</f>
        <v>5.0949996337294579E-2</v>
      </c>
      <c r="H4" s="1">
        <f>G4/G4</f>
        <v>1</v>
      </c>
    </row>
    <row r="7" spans="2:8" x14ac:dyDescent="0.35">
      <c r="B7" s="1" t="s">
        <v>64</v>
      </c>
      <c r="D7" s="1">
        <v>4.4500000774860382E-2</v>
      </c>
      <c r="E7" s="1">
        <v>0.930899977684021</v>
      </c>
      <c r="F7" s="1">
        <f>E7-D7</f>
        <v>0.88639997690916061</v>
      </c>
    </row>
    <row r="8" spans="2:8" x14ac:dyDescent="0.35">
      <c r="D8" s="1">
        <v>4.2800001800060272E-2</v>
      </c>
      <c r="E8" s="1">
        <v>0.88679999113082886</v>
      </c>
      <c r="F8" s="1">
        <f>E8-D8</f>
        <v>0.84399998933076859</v>
      </c>
      <c r="G8" s="1">
        <f>AVERAGE(F7:F8)</f>
        <v>0.8651999831199646</v>
      </c>
      <c r="H8" s="1">
        <f>G8/G4</f>
        <v>16.981355158344773</v>
      </c>
    </row>
    <row r="11" spans="2:8" s="6" customFormat="1" x14ac:dyDescent="0.35"/>
    <row r="13" spans="2:8" ht="31" x14ac:dyDescent="0.35">
      <c r="D13" s="47" t="s">
        <v>65</v>
      </c>
      <c r="E13" s="47" t="s">
        <v>66</v>
      </c>
      <c r="F13" s="1" t="s">
        <v>60</v>
      </c>
      <c r="G13" s="1" t="s">
        <v>61</v>
      </c>
    </row>
    <row r="14" spans="2:8" x14ac:dyDescent="0.35">
      <c r="B14" s="1" t="s">
        <v>67</v>
      </c>
      <c r="D14">
        <v>4.0600001811981201E-2</v>
      </c>
      <c r="E14">
        <v>0.11219999939203262</v>
      </c>
      <c r="F14">
        <v>7.1500003337860107E-2</v>
      </c>
    </row>
    <row r="15" spans="2:8" x14ac:dyDescent="0.35">
      <c r="D15">
        <v>4.0800001472234698E-2</v>
      </c>
      <c r="E15">
        <v>0.10769999772310257</v>
      </c>
      <c r="F15">
        <v>6.6899999976158142E-2</v>
      </c>
      <c r="G15" s="1">
        <f>AVERAGE(F14:F15)</f>
        <v>6.9200001657009125E-2</v>
      </c>
    </row>
    <row r="17" spans="2:9" x14ac:dyDescent="0.35">
      <c r="G17" s="1" t="s">
        <v>68</v>
      </c>
      <c r="H17" s="1" t="s">
        <v>61</v>
      </c>
      <c r="I17" s="1" t="s">
        <v>62</v>
      </c>
    </row>
    <row r="18" spans="2:9" x14ac:dyDescent="0.35">
      <c r="B18" s="1" t="s">
        <v>69</v>
      </c>
      <c r="D18">
        <v>4.1000001132488251E-2</v>
      </c>
      <c r="E18">
        <v>0.11949999630451202</v>
      </c>
      <c r="F18" s="1">
        <f>E18-D18</f>
        <v>7.8499995172023773E-2</v>
      </c>
      <c r="G18" s="1">
        <f>F18-$G$15</f>
        <v>9.2999935150146484E-3</v>
      </c>
    </row>
    <row r="19" spans="2:9" x14ac:dyDescent="0.35">
      <c r="D19">
        <v>4.0899999439716339E-2</v>
      </c>
      <c r="E19">
        <v>0.12649999558925629</v>
      </c>
      <c r="F19" s="1">
        <f>E19-D19</f>
        <v>8.5599996149539948E-2</v>
      </c>
      <c r="G19" s="1">
        <f>F19-$G$15</f>
        <v>1.6399994492530823E-2</v>
      </c>
      <c r="H19" s="1">
        <f>AVERAGE(G18:G19)</f>
        <v>1.2849994003772736E-2</v>
      </c>
    </row>
    <row r="22" spans="2:9" x14ac:dyDescent="0.35">
      <c r="B22" s="1" t="s">
        <v>64</v>
      </c>
      <c r="D22">
        <v>3.9999999105930328E-2</v>
      </c>
      <c r="E22">
        <v>0.26260000467300415</v>
      </c>
      <c r="F22" s="1">
        <f>E22-D22</f>
        <v>0.22260000556707382</v>
      </c>
      <c r="G22" s="1">
        <f>F22-$G$15</f>
        <v>0.1534000039100647</v>
      </c>
    </row>
    <row r="23" spans="2:9" x14ac:dyDescent="0.35">
      <c r="D23">
        <v>4.1299998760223389E-2</v>
      </c>
      <c r="E23">
        <v>0.28400000929832458</v>
      </c>
      <c r="F23" s="1">
        <f>E23-D23</f>
        <v>0.2427000105381012</v>
      </c>
      <c r="G23" s="1">
        <f>F23-$G$15</f>
        <v>0.17350000888109207</v>
      </c>
      <c r="H23" s="1">
        <f>AVERAGE(G22:G23)</f>
        <v>0.16345000639557838</v>
      </c>
      <c r="I23" s="1">
        <f>H23/H19</f>
        <v>12.71985079118245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A63C-50EA-4FF7-BB4E-67576661656D}">
  <dimension ref="B2:O19"/>
  <sheetViews>
    <sheetView workbookViewId="0">
      <selection activeCell="L9" sqref="L9"/>
    </sheetView>
  </sheetViews>
  <sheetFormatPr defaultRowHeight="14.5" x14ac:dyDescent="0.35"/>
  <sheetData>
    <row r="2" spans="2:15" x14ac:dyDescent="0.35">
      <c r="D2" t="s">
        <v>8</v>
      </c>
      <c r="H2" t="s">
        <v>53</v>
      </c>
    </row>
    <row r="3" spans="2:15" x14ac:dyDescent="0.35">
      <c r="B3" t="s">
        <v>50</v>
      </c>
    </row>
    <row r="4" spans="2:15" x14ac:dyDescent="0.35">
      <c r="C4" t="s">
        <v>0</v>
      </c>
      <c r="D4">
        <v>17.983882904052734</v>
      </c>
      <c r="H4">
        <v>26.592578887939453</v>
      </c>
    </row>
    <row r="5" spans="2:15" x14ac:dyDescent="0.35">
      <c r="D5">
        <v>17.960222244262695</v>
      </c>
      <c r="H5">
        <v>26.577594757080078</v>
      </c>
    </row>
    <row r="6" spans="2:15" x14ac:dyDescent="0.35">
      <c r="D6">
        <v>17.961376190185547</v>
      </c>
      <c r="E6">
        <f>AVERAGE(D4:D6)</f>
        <v>17.968493779500324</v>
      </c>
      <c r="H6">
        <v>26.394773483276367</v>
      </c>
      <c r="I6">
        <f>AVERAGE(H4:H6)</f>
        <v>26.521649042765301</v>
      </c>
    </row>
    <row r="8" spans="2:15" x14ac:dyDescent="0.35">
      <c r="D8">
        <v>15.815818786621094</v>
      </c>
      <c r="H8">
        <v>25.288793563842773</v>
      </c>
    </row>
    <row r="9" spans="2:15" x14ac:dyDescent="0.35">
      <c r="D9">
        <v>15.699749946594238</v>
      </c>
      <c r="H9">
        <v>25.278558731079102</v>
      </c>
    </row>
    <row r="10" spans="2:15" x14ac:dyDescent="0.35">
      <c r="C10" t="s">
        <v>25</v>
      </c>
      <c r="D10">
        <v>15.708770751953125</v>
      </c>
      <c r="E10">
        <f>AVERAGE(D8:D10)</f>
        <v>15.741446495056152</v>
      </c>
      <c r="F10">
        <f>E10-E6</f>
        <v>-2.227047284444172</v>
      </c>
      <c r="G10">
        <f>2^-F10</f>
        <v>4.6817480080453873</v>
      </c>
      <c r="H10">
        <v>25.28984260559082</v>
      </c>
      <c r="I10">
        <f>AVERAGE(H8:H10)</f>
        <v>25.285731633504231</v>
      </c>
      <c r="J10">
        <f>I10-I6</f>
        <v>-1.2359174092610701</v>
      </c>
      <c r="K10">
        <f>2^-(F10-J10)</f>
        <v>1.9877411202485002</v>
      </c>
    </row>
    <row r="12" spans="2:15" x14ac:dyDescent="0.35">
      <c r="B12" t="s">
        <v>9</v>
      </c>
    </row>
    <row r="13" spans="2:15" x14ac:dyDescent="0.35">
      <c r="C13" t="s">
        <v>0</v>
      </c>
      <c r="D13">
        <v>17.329877853393555</v>
      </c>
      <c r="H13">
        <v>25.789226531982422</v>
      </c>
    </row>
    <row r="14" spans="2:15" x14ac:dyDescent="0.35">
      <c r="D14">
        <v>17.346891403198242</v>
      </c>
      <c r="H14">
        <v>25.901010513305664</v>
      </c>
    </row>
    <row r="15" spans="2:15" x14ac:dyDescent="0.35">
      <c r="D15">
        <v>17.417207717895508</v>
      </c>
      <c r="E15">
        <f>AVERAGE(D13:D15)</f>
        <v>17.364658991495769</v>
      </c>
      <c r="H15">
        <v>25.873565673828125</v>
      </c>
      <c r="I15">
        <f>AVERAGE(H13:H15)</f>
        <v>25.85460090637207</v>
      </c>
    </row>
    <row r="16" spans="2:15" x14ac:dyDescent="0.35">
      <c r="O16">
        <v>4.6817480080453873</v>
      </c>
    </row>
    <row r="17" spans="3:15" x14ac:dyDescent="0.35">
      <c r="D17">
        <v>15.353821945190401</v>
      </c>
      <c r="H17">
        <v>25.118672606526399</v>
      </c>
      <c r="O17">
        <v>3.1807348173845131</v>
      </c>
    </row>
    <row r="18" spans="3:15" x14ac:dyDescent="0.35">
      <c r="D18">
        <v>15.927182197570801</v>
      </c>
      <c r="H18">
        <v>25.231844327433802</v>
      </c>
    </row>
    <row r="19" spans="3:15" x14ac:dyDescent="0.35">
      <c r="C19" t="s">
        <v>25</v>
      </c>
      <c r="D19">
        <v>15.804892539978027</v>
      </c>
      <c r="E19">
        <f>AVERAGE(D17:D19)</f>
        <v>15.695298894246411</v>
      </c>
      <c r="F19">
        <f>E19-E15</f>
        <v>-1.6693600972493581</v>
      </c>
      <c r="G19">
        <f>2^-F19</f>
        <v>3.1807348173845131</v>
      </c>
      <c r="H19">
        <v>25.244964195275202</v>
      </c>
      <c r="I19">
        <f>AVERAGE(H17:H19)</f>
        <v>25.198493709745133</v>
      </c>
      <c r="J19">
        <f>I19-I15</f>
        <v>-0.65610719662693739</v>
      </c>
      <c r="K19">
        <f>2^-(F19-J19)</f>
        <v>2.0184570668601851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56BD-1872-4356-AB3D-85F991C95302}">
  <dimension ref="A2:T85"/>
  <sheetViews>
    <sheetView topLeftCell="A37" zoomScale="60" zoomScaleNormal="60" workbookViewId="0">
      <selection activeCell="K17" sqref="K17"/>
    </sheetView>
  </sheetViews>
  <sheetFormatPr defaultRowHeight="15.5" x14ac:dyDescent="0.35"/>
  <cols>
    <col min="1" max="1" width="18" style="19" customWidth="1"/>
    <col min="2" max="2" width="9.08984375" style="19" bestFit="1" customWidth="1"/>
    <col min="3" max="3" width="10.453125" style="19" customWidth="1"/>
    <col min="4" max="4" width="9.90625" style="19" bestFit="1" customWidth="1"/>
    <col min="5" max="5" width="9.08984375" style="19" bestFit="1" customWidth="1"/>
    <col min="6" max="6" width="11.7265625" style="19" customWidth="1"/>
    <col min="7" max="7" width="9.08984375" style="19" bestFit="1" customWidth="1"/>
    <col min="8" max="8" width="8.7265625" style="19"/>
    <col min="9" max="9" width="9.90625" style="19" bestFit="1" customWidth="1"/>
    <col min="10" max="10" width="10" style="19" customWidth="1"/>
    <col min="11" max="14" width="9.08984375" style="19" bestFit="1" customWidth="1"/>
    <col min="15" max="15" width="9.90625" style="19" bestFit="1" customWidth="1"/>
    <col min="16" max="16" width="22.1796875" style="19" bestFit="1" customWidth="1"/>
    <col min="17" max="17" width="10.1796875" style="19" customWidth="1"/>
    <col min="18" max="21" width="9.08984375" style="19" bestFit="1" customWidth="1"/>
    <col min="22" max="260" width="8.90625" style="19"/>
    <col min="261" max="261" width="10.453125" style="19" customWidth="1"/>
    <col min="262" max="266" width="8.90625" style="19"/>
    <col min="267" max="267" width="10" style="19" customWidth="1"/>
    <col min="268" max="272" width="8.90625" style="19"/>
    <col min="273" max="273" width="10.1796875" style="19" customWidth="1"/>
    <col min="274" max="516" width="8.90625" style="19"/>
    <col min="517" max="517" width="10.453125" style="19" customWidth="1"/>
    <col min="518" max="522" width="8.90625" style="19"/>
    <col min="523" max="523" width="10" style="19" customWidth="1"/>
    <col min="524" max="528" width="8.90625" style="19"/>
    <col min="529" max="529" width="10.1796875" style="19" customWidth="1"/>
    <col min="530" max="772" width="8.90625" style="19"/>
    <col min="773" max="773" width="10.453125" style="19" customWidth="1"/>
    <col min="774" max="778" width="8.90625" style="19"/>
    <col min="779" max="779" width="10" style="19" customWidth="1"/>
    <col min="780" max="784" width="8.90625" style="19"/>
    <col min="785" max="785" width="10.1796875" style="19" customWidth="1"/>
    <col min="786" max="1028" width="8.90625" style="19"/>
    <col min="1029" max="1029" width="10.453125" style="19" customWidth="1"/>
    <col min="1030" max="1034" width="8.90625" style="19"/>
    <col min="1035" max="1035" width="10" style="19" customWidth="1"/>
    <col min="1036" max="1040" width="8.90625" style="19"/>
    <col min="1041" max="1041" width="10.1796875" style="19" customWidth="1"/>
    <col min="1042" max="1284" width="8.90625" style="19"/>
    <col min="1285" max="1285" width="10.453125" style="19" customWidth="1"/>
    <col min="1286" max="1290" width="8.90625" style="19"/>
    <col min="1291" max="1291" width="10" style="19" customWidth="1"/>
    <col min="1292" max="1296" width="8.90625" style="19"/>
    <col min="1297" max="1297" width="10.1796875" style="19" customWidth="1"/>
    <col min="1298" max="1540" width="8.90625" style="19"/>
    <col min="1541" max="1541" width="10.453125" style="19" customWidth="1"/>
    <col min="1542" max="1546" width="8.90625" style="19"/>
    <col min="1547" max="1547" width="10" style="19" customWidth="1"/>
    <col min="1548" max="1552" width="8.90625" style="19"/>
    <col min="1553" max="1553" width="10.1796875" style="19" customWidth="1"/>
    <col min="1554" max="1796" width="8.90625" style="19"/>
    <col min="1797" max="1797" width="10.453125" style="19" customWidth="1"/>
    <col min="1798" max="1802" width="8.90625" style="19"/>
    <col min="1803" max="1803" width="10" style="19" customWidth="1"/>
    <col min="1804" max="1808" width="8.90625" style="19"/>
    <col min="1809" max="1809" width="10.1796875" style="19" customWidth="1"/>
    <col min="1810" max="2052" width="8.90625" style="19"/>
    <col min="2053" max="2053" width="10.453125" style="19" customWidth="1"/>
    <col min="2054" max="2058" width="8.90625" style="19"/>
    <col min="2059" max="2059" width="10" style="19" customWidth="1"/>
    <col min="2060" max="2064" width="8.90625" style="19"/>
    <col min="2065" max="2065" width="10.1796875" style="19" customWidth="1"/>
    <col min="2066" max="2308" width="8.90625" style="19"/>
    <col min="2309" max="2309" width="10.453125" style="19" customWidth="1"/>
    <col min="2310" max="2314" width="8.90625" style="19"/>
    <col min="2315" max="2315" width="10" style="19" customWidth="1"/>
    <col min="2316" max="2320" width="8.90625" style="19"/>
    <col min="2321" max="2321" width="10.1796875" style="19" customWidth="1"/>
    <col min="2322" max="2564" width="8.90625" style="19"/>
    <col min="2565" max="2565" width="10.453125" style="19" customWidth="1"/>
    <col min="2566" max="2570" width="8.90625" style="19"/>
    <col min="2571" max="2571" width="10" style="19" customWidth="1"/>
    <col min="2572" max="2576" width="8.90625" style="19"/>
    <col min="2577" max="2577" width="10.1796875" style="19" customWidth="1"/>
    <col min="2578" max="2820" width="8.90625" style="19"/>
    <col min="2821" max="2821" width="10.453125" style="19" customWidth="1"/>
    <col min="2822" max="2826" width="8.90625" style="19"/>
    <col min="2827" max="2827" width="10" style="19" customWidth="1"/>
    <col min="2828" max="2832" width="8.90625" style="19"/>
    <col min="2833" max="2833" width="10.1796875" style="19" customWidth="1"/>
    <col min="2834" max="3076" width="8.90625" style="19"/>
    <col min="3077" max="3077" width="10.453125" style="19" customWidth="1"/>
    <col min="3078" max="3082" width="8.90625" style="19"/>
    <col min="3083" max="3083" width="10" style="19" customWidth="1"/>
    <col min="3084" max="3088" width="8.90625" style="19"/>
    <col min="3089" max="3089" width="10.1796875" style="19" customWidth="1"/>
    <col min="3090" max="3332" width="8.90625" style="19"/>
    <col min="3333" max="3333" width="10.453125" style="19" customWidth="1"/>
    <col min="3334" max="3338" width="8.90625" style="19"/>
    <col min="3339" max="3339" width="10" style="19" customWidth="1"/>
    <col min="3340" max="3344" width="8.90625" style="19"/>
    <col min="3345" max="3345" width="10.1796875" style="19" customWidth="1"/>
    <col min="3346" max="3588" width="8.90625" style="19"/>
    <col min="3589" max="3589" width="10.453125" style="19" customWidth="1"/>
    <col min="3590" max="3594" width="8.90625" style="19"/>
    <col min="3595" max="3595" width="10" style="19" customWidth="1"/>
    <col min="3596" max="3600" width="8.90625" style="19"/>
    <col min="3601" max="3601" width="10.1796875" style="19" customWidth="1"/>
    <col min="3602" max="3844" width="8.90625" style="19"/>
    <col min="3845" max="3845" width="10.453125" style="19" customWidth="1"/>
    <col min="3846" max="3850" width="8.90625" style="19"/>
    <col min="3851" max="3851" width="10" style="19" customWidth="1"/>
    <col min="3852" max="3856" width="8.90625" style="19"/>
    <col min="3857" max="3857" width="10.1796875" style="19" customWidth="1"/>
    <col min="3858" max="4100" width="8.90625" style="19"/>
    <col min="4101" max="4101" width="10.453125" style="19" customWidth="1"/>
    <col min="4102" max="4106" width="8.90625" style="19"/>
    <col min="4107" max="4107" width="10" style="19" customWidth="1"/>
    <col min="4108" max="4112" width="8.90625" style="19"/>
    <col min="4113" max="4113" width="10.1796875" style="19" customWidth="1"/>
    <col min="4114" max="4356" width="8.90625" style="19"/>
    <col min="4357" max="4357" width="10.453125" style="19" customWidth="1"/>
    <col min="4358" max="4362" width="8.90625" style="19"/>
    <col min="4363" max="4363" width="10" style="19" customWidth="1"/>
    <col min="4364" max="4368" width="8.90625" style="19"/>
    <col min="4369" max="4369" width="10.1796875" style="19" customWidth="1"/>
    <col min="4370" max="4612" width="8.90625" style="19"/>
    <col min="4613" max="4613" width="10.453125" style="19" customWidth="1"/>
    <col min="4614" max="4618" width="8.90625" style="19"/>
    <col min="4619" max="4619" width="10" style="19" customWidth="1"/>
    <col min="4620" max="4624" width="8.90625" style="19"/>
    <col min="4625" max="4625" width="10.1796875" style="19" customWidth="1"/>
    <col min="4626" max="4868" width="8.90625" style="19"/>
    <col min="4869" max="4869" width="10.453125" style="19" customWidth="1"/>
    <col min="4870" max="4874" width="8.90625" style="19"/>
    <col min="4875" max="4875" width="10" style="19" customWidth="1"/>
    <col min="4876" max="4880" width="8.90625" style="19"/>
    <col min="4881" max="4881" width="10.1796875" style="19" customWidth="1"/>
    <col min="4882" max="5124" width="8.90625" style="19"/>
    <col min="5125" max="5125" width="10.453125" style="19" customWidth="1"/>
    <col min="5126" max="5130" width="8.90625" style="19"/>
    <col min="5131" max="5131" width="10" style="19" customWidth="1"/>
    <col min="5132" max="5136" width="8.90625" style="19"/>
    <col min="5137" max="5137" width="10.1796875" style="19" customWidth="1"/>
    <col min="5138" max="5380" width="8.90625" style="19"/>
    <col min="5381" max="5381" width="10.453125" style="19" customWidth="1"/>
    <col min="5382" max="5386" width="8.90625" style="19"/>
    <col min="5387" max="5387" width="10" style="19" customWidth="1"/>
    <col min="5388" max="5392" width="8.90625" style="19"/>
    <col min="5393" max="5393" width="10.1796875" style="19" customWidth="1"/>
    <col min="5394" max="5636" width="8.90625" style="19"/>
    <col min="5637" max="5637" width="10.453125" style="19" customWidth="1"/>
    <col min="5638" max="5642" width="8.90625" style="19"/>
    <col min="5643" max="5643" width="10" style="19" customWidth="1"/>
    <col min="5644" max="5648" width="8.90625" style="19"/>
    <col min="5649" max="5649" width="10.1796875" style="19" customWidth="1"/>
    <col min="5650" max="5892" width="8.90625" style="19"/>
    <col min="5893" max="5893" width="10.453125" style="19" customWidth="1"/>
    <col min="5894" max="5898" width="8.90625" style="19"/>
    <col min="5899" max="5899" width="10" style="19" customWidth="1"/>
    <col min="5900" max="5904" width="8.90625" style="19"/>
    <col min="5905" max="5905" width="10.1796875" style="19" customWidth="1"/>
    <col min="5906" max="6148" width="8.90625" style="19"/>
    <col min="6149" max="6149" width="10.453125" style="19" customWidth="1"/>
    <col min="6150" max="6154" width="8.90625" style="19"/>
    <col min="6155" max="6155" width="10" style="19" customWidth="1"/>
    <col min="6156" max="6160" width="8.90625" style="19"/>
    <col min="6161" max="6161" width="10.1796875" style="19" customWidth="1"/>
    <col min="6162" max="6404" width="8.90625" style="19"/>
    <col min="6405" max="6405" width="10.453125" style="19" customWidth="1"/>
    <col min="6406" max="6410" width="8.90625" style="19"/>
    <col min="6411" max="6411" width="10" style="19" customWidth="1"/>
    <col min="6412" max="6416" width="8.90625" style="19"/>
    <col min="6417" max="6417" width="10.1796875" style="19" customWidth="1"/>
    <col min="6418" max="6660" width="8.90625" style="19"/>
    <col min="6661" max="6661" width="10.453125" style="19" customWidth="1"/>
    <col min="6662" max="6666" width="8.90625" style="19"/>
    <col min="6667" max="6667" width="10" style="19" customWidth="1"/>
    <col min="6668" max="6672" width="8.90625" style="19"/>
    <col min="6673" max="6673" width="10.1796875" style="19" customWidth="1"/>
    <col min="6674" max="6916" width="8.90625" style="19"/>
    <col min="6917" max="6917" width="10.453125" style="19" customWidth="1"/>
    <col min="6918" max="6922" width="8.90625" style="19"/>
    <col min="6923" max="6923" width="10" style="19" customWidth="1"/>
    <col min="6924" max="6928" width="8.90625" style="19"/>
    <col min="6929" max="6929" width="10.1796875" style="19" customWidth="1"/>
    <col min="6930" max="7172" width="8.90625" style="19"/>
    <col min="7173" max="7173" width="10.453125" style="19" customWidth="1"/>
    <col min="7174" max="7178" width="8.90625" style="19"/>
    <col min="7179" max="7179" width="10" style="19" customWidth="1"/>
    <col min="7180" max="7184" width="8.90625" style="19"/>
    <col min="7185" max="7185" width="10.1796875" style="19" customWidth="1"/>
    <col min="7186" max="7428" width="8.90625" style="19"/>
    <col min="7429" max="7429" width="10.453125" style="19" customWidth="1"/>
    <col min="7430" max="7434" width="8.90625" style="19"/>
    <col min="7435" max="7435" width="10" style="19" customWidth="1"/>
    <col min="7436" max="7440" width="8.90625" style="19"/>
    <col min="7441" max="7441" width="10.1796875" style="19" customWidth="1"/>
    <col min="7442" max="7684" width="8.90625" style="19"/>
    <col min="7685" max="7685" width="10.453125" style="19" customWidth="1"/>
    <col min="7686" max="7690" width="8.90625" style="19"/>
    <col min="7691" max="7691" width="10" style="19" customWidth="1"/>
    <col min="7692" max="7696" width="8.90625" style="19"/>
    <col min="7697" max="7697" width="10.1796875" style="19" customWidth="1"/>
    <col min="7698" max="7940" width="8.90625" style="19"/>
    <col min="7941" max="7941" width="10.453125" style="19" customWidth="1"/>
    <col min="7942" max="7946" width="8.90625" style="19"/>
    <col min="7947" max="7947" width="10" style="19" customWidth="1"/>
    <col min="7948" max="7952" width="8.90625" style="19"/>
    <col min="7953" max="7953" width="10.1796875" style="19" customWidth="1"/>
    <col min="7954" max="8196" width="8.90625" style="19"/>
    <col min="8197" max="8197" width="10.453125" style="19" customWidth="1"/>
    <col min="8198" max="8202" width="8.90625" style="19"/>
    <col min="8203" max="8203" width="10" style="19" customWidth="1"/>
    <col min="8204" max="8208" width="8.90625" style="19"/>
    <col min="8209" max="8209" width="10.1796875" style="19" customWidth="1"/>
    <col min="8210" max="8452" width="8.90625" style="19"/>
    <col min="8453" max="8453" width="10.453125" style="19" customWidth="1"/>
    <col min="8454" max="8458" width="8.90625" style="19"/>
    <col min="8459" max="8459" width="10" style="19" customWidth="1"/>
    <col min="8460" max="8464" width="8.90625" style="19"/>
    <col min="8465" max="8465" width="10.1796875" style="19" customWidth="1"/>
    <col min="8466" max="8708" width="8.90625" style="19"/>
    <col min="8709" max="8709" width="10.453125" style="19" customWidth="1"/>
    <col min="8710" max="8714" width="8.90625" style="19"/>
    <col min="8715" max="8715" width="10" style="19" customWidth="1"/>
    <col min="8716" max="8720" width="8.90625" style="19"/>
    <col min="8721" max="8721" width="10.1796875" style="19" customWidth="1"/>
    <col min="8722" max="8964" width="8.90625" style="19"/>
    <col min="8965" max="8965" width="10.453125" style="19" customWidth="1"/>
    <col min="8966" max="8970" width="8.90625" style="19"/>
    <col min="8971" max="8971" width="10" style="19" customWidth="1"/>
    <col min="8972" max="8976" width="8.90625" style="19"/>
    <col min="8977" max="8977" width="10.1796875" style="19" customWidth="1"/>
    <col min="8978" max="9220" width="8.90625" style="19"/>
    <col min="9221" max="9221" width="10.453125" style="19" customWidth="1"/>
    <col min="9222" max="9226" width="8.90625" style="19"/>
    <col min="9227" max="9227" width="10" style="19" customWidth="1"/>
    <col min="9228" max="9232" width="8.90625" style="19"/>
    <col min="9233" max="9233" width="10.1796875" style="19" customWidth="1"/>
    <col min="9234" max="9476" width="8.90625" style="19"/>
    <col min="9477" max="9477" width="10.453125" style="19" customWidth="1"/>
    <col min="9478" max="9482" width="8.90625" style="19"/>
    <col min="9483" max="9483" width="10" style="19" customWidth="1"/>
    <col min="9484" max="9488" width="8.90625" style="19"/>
    <col min="9489" max="9489" width="10.1796875" style="19" customWidth="1"/>
    <col min="9490" max="9732" width="8.90625" style="19"/>
    <col min="9733" max="9733" width="10.453125" style="19" customWidth="1"/>
    <col min="9734" max="9738" width="8.90625" style="19"/>
    <col min="9739" max="9739" width="10" style="19" customWidth="1"/>
    <col min="9740" max="9744" width="8.90625" style="19"/>
    <col min="9745" max="9745" width="10.1796875" style="19" customWidth="1"/>
    <col min="9746" max="9988" width="8.90625" style="19"/>
    <col min="9989" max="9989" width="10.453125" style="19" customWidth="1"/>
    <col min="9990" max="9994" width="8.90625" style="19"/>
    <col min="9995" max="9995" width="10" style="19" customWidth="1"/>
    <col min="9996" max="10000" width="8.90625" style="19"/>
    <col min="10001" max="10001" width="10.1796875" style="19" customWidth="1"/>
    <col min="10002" max="10244" width="8.90625" style="19"/>
    <col min="10245" max="10245" width="10.453125" style="19" customWidth="1"/>
    <col min="10246" max="10250" width="8.90625" style="19"/>
    <col min="10251" max="10251" width="10" style="19" customWidth="1"/>
    <col min="10252" max="10256" width="8.90625" style="19"/>
    <col min="10257" max="10257" width="10.1796875" style="19" customWidth="1"/>
    <col min="10258" max="10500" width="8.90625" style="19"/>
    <col min="10501" max="10501" width="10.453125" style="19" customWidth="1"/>
    <col min="10502" max="10506" width="8.90625" style="19"/>
    <col min="10507" max="10507" width="10" style="19" customWidth="1"/>
    <col min="10508" max="10512" width="8.90625" style="19"/>
    <col min="10513" max="10513" width="10.1796875" style="19" customWidth="1"/>
    <col min="10514" max="10756" width="8.90625" style="19"/>
    <col min="10757" max="10757" width="10.453125" style="19" customWidth="1"/>
    <col min="10758" max="10762" width="8.90625" style="19"/>
    <col min="10763" max="10763" width="10" style="19" customWidth="1"/>
    <col min="10764" max="10768" width="8.90625" style="19"/>
    <col min="10769" max="10769" width="10.1796875" style="19" customWidth="1"/>
    <col min="10770" max="11012" width="8.90625" style="19"/>
    <col min="11013" max="11013" width="10.453125" style="19" customWidth="1"/>
    <col min="11014" max="11018" width="8.90625" style="19"/>
    <col min="11019" max="11019" width="10" style="19" customWidth="1"/>
    <col min="11020" max="11024" width="8.90625" style="19"/>
    <col min="11025" max="11025" width="10.1796875" style="19" customWidth="1"/>
    <col min="11026" max="11268" width="8.90625" style="19"/>
    <col min="11269" max="11269" width="10.453125" style="19" customWidth="1"/>
    <col min="11270" max="11274" width="8.90625" style="19"/>
    <col min="11275" max="11275" width="10" style="19" customWidth="1"/>
    <col min="11276" max="11280" width="8.90625" style="19"/>
    <col min="11281" max="11281" width="10.1796875" style="19" customWidth="1"/>
    <col min="11282" max="11524" width="8.90625" style="19"/>
    <col min="11525" max="11525" width="10.453125" style="19" customWidth="1"/>
    <col min="11526" max="11530" width="8.90625" style="19"/>
    <col min="11531" max="11531" width="10" style="19" customWidth="1"/>
    <col min="11532" max="11536" width="8.90625" style="19"/>
    <col min="11537" max="11537" width="10.1796875" style="19" customWidth="1"/>
    <col min="11538" max="11780" width="8.90625" style="19"/>
    <col min="11781" max="11781" width="10.453125" style="19" customWidth="1"/>
    <col min="11782" max="11786" width="8.90625" style="19"/>
    <col min="11787" max="11787" width="10" style="19" customWidth="1"/>
    <col min="11788" max="11792" width="8.90625" style="19"/>
    <col min="11793" max="11793" width="10.1796875" style="19" customWidth="1"/>
    <col min="11794" max="12036" width="8.90625" style="19"/>
    <col min="12037" max="12037" width="10.453125" style="19" customWidth="1"/>
    <col min="12038" max="12042" width="8.90625" style="19"/>
    <col min="12043" max="12043" width="10" style="19" customWidth="1"/>
    <col min="12044" max="12048" width="8.90625" style="19"/>
    <col min="12049" max="12049" width="10.1796875" style="19" customWidth="1"/>
    <col min="12050" max="12292" width="8.90625" style="19"/>
    <col min="12293" max="12293" width="10.453125" style="19" customWidth="1"/>
    <col min="12294" max="12298" width="8.90625" style="19"/>
    <col min="12299" max="12299" width="10" style="19" customWidth="1"/>
    <col min="12300" max="12304" width="8.90625" style="19"/>
    <col min="12305" max="12305" width="10.1796875" style="19" customWidth="1"/>
    <col min="12306" max="12548" width="8.90625" style="19"/>
    <col min="12549" max="12549" width="10.453125" style="19" customWidth="1"/>
    <col min="12550" max="12554" width="8.90625" style="19"/>
    <col min="12555" max="12555" width="10" style="19" customWidth="1"/>
    <col min="12556" max="12560" width="8.90625" style="19"/>
    <col min="12561" max="12561" width="10.1796875" style="19" customWidth="1"/>
    <col min="12562" max="12804" width="8.90625" style="19"/>
    <col min="12805" max="12805" width="10.453125" style="19" customWidth="1"/>
    <col min="12806" max="12810" width="8.90625" style="19"/>
    <col min="12811" max="12811" width="10" style="19" customWidth="1"/>
    <col min="12812" max="12816" width="8.90625" style="19"/>
    <col min="12817" max="12817" width="10.1796875" style="19" customWidth="1"/>
    <col min="12818" max="13060" width="8.90625" style="19"/>
    <col min="13061" max="13061" width="10.453125" style="19" customWidth="1"/>
    <col min="13062" max="13066" width="8.90625" style="19"/>
    <col min="13067" max="13067" width="10" style="19" customWidth="1"/>
    <col min="13068" max="13072" width="8.90625" style="19"/>
    <col min="13073" max="13073" width="10.1796875" style="19" customWidth="1"/>
    <col min="13074" max="13316" width="8.90625" style="19"/>
    <col min="13317" max="13317" width="10.453125" style="19" customWidth="1"/>
    <col min="13318" max="13322" width="8.90625" style="19"/>
    <col min="13323" max="13323" width="10" style="19" customWidth="1"/>
    <col min="13324" max="13328" width="8.90625" style="19"/>
    <col min="13329" max="13329" width="10.1796875" style="19" customWidth="1"/>
    <col min="13330" max="13572" width="8.90625" style="19"/>
    <col min="13573" max="13573" width="10.453125" style="19" customWidth="1"/>
    <col min="13574" max="13578" width="8.90625" style="19"/>
    <col min="13579" max="13579" width="10" style="19" customWidth="1"/>
    <col min="13580" max="13584" width="8.90625" style="19"/>
    <col min="13585" max="13585" width="10.1796875" style="19" customWidth="1"/>
    <col min="13586" max="13828" width="8.90625" style="19"/>
    <col min="13829" max="13829" width="10.453125" style="19" customWidth="1"/>
    <col min="13830" max="13834" width="8.90625" style="19"/>
    <col min="13835" max="13835" width="10" style="19" customWidth="1"/>
    <col min="13836" max="13840" width="8.90625" style="19"/>
    <col min="13841" max="13841" width="10.1796875" style="19" customWidth="1"/>
    <col min="13842" max="14084" width="8.90625" style="19"/>
    <col min="14085" max="14085" width="10.453125" style="19" customWidth="1"/>
    <col min="14086" max="14090" width="8.90625" style="19"/>
    <col min="14091" max="14091" width="10" style="19" customWidth="1"/>
    <col min="14092" max="14096" width="8.90625" style="19"/>
    <col min="14097" max="14097" width="10.1796875" style="19" customWidth="1"/>
    <col min="14098" max="14340" width="8.90625" style="19"/>
    <col min="14341" max="14341" width="10.453125" style="19" customWidth="1"/>
    <col min="14342" max="14346" width="8.90625" style="19"/>
    <col min="14347" max="14347" width="10" style="19" customWidth="1"/>
    <col min="14348" max="14352" width="8.90625" style="19"/>
    <col min="14353" max="14353" width="10.1796875" style="19" customWidth="1"/>
    <col min="14354" max="14596" width="8.90625" style="19"/>
    <col min="14597" max="14597" width="10.453125" style="19" customWidth="1"/>
    <col min="14598" max="14602" width="8.90625" style="19"/>
    <col min="14603" max="14603" width="10" style="19" customWidth="1"/>
    <col min="14604" max="14608" width="8.90625" style="19"/>
    <col min="14609" max="14609" width="10.1796875" style="19" customWidth="1"/>
    <col min="14610" max="14852" width="8.90625" style="19"/>
    <col min="14853" max="14853" width="10.453125" style="19" customWidth="1"/>
    <col min="14854" max="14858" width="8.90625" style="19"/>
    <col min="14859" max="14859" width="10" style="19" customWidth="1"/>
    <col min="14860" max="14864" width="8.90625" style="19"/>
    <col min="14865" max="14865" width="10.1796875" style="19" customWidth="1"/>
    <col min="14866" max="15108" width="8.90625" style="19"/>
    <col min="15109" max="15109" width="10.453125" style="19" customWidth="1"/>
    <col min="15110" max="15114" width="8.90625" style="19"/>
    <col min="15115" max="15115" width="10" style="19" customWidth="1"/>
    <col min="15116" max="15120" width="8.90625" style="19"/>
    <col min="15121" max="15121" width="10.1796875" style="19" customWidth="1"/>
    <col min="15122" max="15364" width="8.90625" style="19"/>
    <col min="15365" max="15365" width="10.453125" style="19" customWidth="1"/>
    <col min="15366" max="15370" width="8.90625" style="19"/>
    <col min="15371" max="15371" width="10" style="19" customWidth="1"/>
    <col min="15372" max="15376" width="8.90625" style="19"/>
    <col min="15377" max="15377" width="10.1796875" style="19" customWidth="1"/>
    <col min="15378" max="15620" width="8.90625" style="19"/>
    <col min="15621" max="15621" width="10.453125" style="19" customWidth="1"/>
    <col min="15622" max="15626" width="8.90625" style="19"/>
    <col min="15627" max="15627" width="10" style="19" customWidth="1"/>
    <col min="15628" max="15632" width="8.90625" style="19"/>
    <col min="15633" max="15633" width="10.1796875" style="19" customWidth="1"/>
    <col min="15634" max="15876" width="8.90625" style="19"/>
    <col min="15877" max="15877" width="10.453125" style="19" customWidth="1"/>
    <col min="15878" max="15882" width="8.90625" style="19"/>
    <col min="15883" max="15883" width="10" style="19" customWidth="1"/>
    <col min="15884" max="15888" width="8.90625" style="19"/>
    <col min="15889" max="15889" width="10.1796875" style="19" customWidth="1"/>
    <col min="15890" max="16132" width="8.90625" style="19"/>
    <col min="16133" max="16133" width="10.453125" style="19" customWidth="1"/>
    <col min="16134" max="16138" width="8.90625" style="19"/>
    <col min="16139" max="16139" width="10" style="19" customWidth="1"/>
    <col min="16140" max="16144" width="8.90625" style="19"/>
    <col min="16145" max="16145" width="10.1796875" style="19" customWidth="1"/>
    <col min="16146" max="16384" width="8.90625" style="19"/>
  </cols>
  <sheetData>
    <row r="2" spans="1:20" x14ac:dyDescent="0.35">
      <c r="A2" s="37" t="s">
        <v>11</v>
      </c>
      <c r="B2" s="19" t="s">
        <v>1</v>
      </c>
      <c r="I2" s="19" t="s">
        <v>2</v>
      </c>
    </row>
    <row r="3" spans="1:20" x14ac:dyDescent="0.35">
      <c r="B3" s="19" t="s">
        <v>3</v>
      </c>
      <c r="C3" s="19" t="s">
        <v>4</v>
      </c>
      <c r="D3" s="19" t="s">
        <v>5</v>
      </c>
      <c r="I3" s="19" t="s">
        <v>3</v>
      </c>
      <c r="J3" s="19" t="s">
        <v>4</v>
      </c>
      <c r="K3" s="19" t="s">
        <v>5</v>
      </c>
    </row>
    <row r="4" spans="1:20" x14ac:dyDescent="0.35">
      <c r="B4" s="20">
        <v>33.464762055924474</v>
      </c>
      <c r="C4" s="3">
        <v>26.0275729392317</v>
      </c>
      <c r="D4" s="3">
        <v>27.3303914740446</v>
      </c>
      <c r="E4" s="19">
        <f>AVERAGE(B4:B6)</f>
        <v>33.433041448084431</v>
      </c>
      <c r="F4" s="19">
        <f>AVERAGE(C4:C6)</f>
        <v>26.253395339596334</v>
      </c>
      <c r="G4" s="19">
        <f>AVERAGE(D4:D6)</f>
        <v>27.4171044118598</v>
      </c>
      <c r="I4" s="20">
        <v>33.464762055924474</v>
      </c>
      <c r="J4" s="3">
        <v>26.0275729392317</v>
      </c>
      <c r="K4" s="3">
        <v>27.3303914740446</v>
      </c>
      <c r="L4" s="19">
        <f>AVERAGE(I4:I6)</f>
        <v>33.433041448084431</v>
      </c>
      <c r="M4" s="19">
        <f>AVERAGE(J4:J6)</f>
        <v>26.253395339596334</v>
      </c>
      <c r="N4" s="19">
        <f>AVERAGE(K5:K6)</f>
        <v>27.4604608807674</v>
      </c>
    </row>
    <row r="5" spans="1:20" x14ac:dyDescent="0.35">
      <c r="B5" s="20">
        <v>32.987170606657514</v>
      </c>
      <c r="C5" s="3">
        <v>26.430015201597499</v>
      </c>
      <c r="D5" s="3">
        <v>27.445278644556598</v>
      </c>
      <c r="E5" s="19">
        <f>E4-3.32</f>
        <v>30.113041448084431</v>
      </c>
      <c r="F5" s="19">
        <f>2^-(F4-E4)</f>
        <v>144.97357109780734</v>
      </c>
      <c r="G5" s="19">
        <f>2^-(G4-E4)</f>
        <v>64.710908924084052</v>
      </c>
      <c r="I5" s="20">
        <v>32.987170606657514</v>
      </c>
      <c r="J5" s="3">
        <v>26.430015201597499</v>
      </c>
      <c r="K5" s="3">
        <v>27.445278644556598</v>
      </c>
      <c r="N5" s="37">
        <f>2^-(M4-N4)</f>
        <v>2.3086757150455157</v>
      </c>
    </row>
    <row r="6" spans="1:20" x14ac:dyDescent="0.35">
      <c r="A6" s="19" t="s">
        <v>42</v>
      </c>
      <c r="B6" s="20">
        <v>33.847191681671305</v>
      </c>
      <c r="C6" s="3">
        <v>26.302597877959801</v>
      </c>
      <c r="D6" s="3">
        <v>27.475643116978201</v>
      </c>
      <c r="G6" s="37">
        <f>F5/G5</f>
        <v>2.240326608113075</v>
      </c>
      <c r="I6" s="20">
        <v>33.847191681671305</v>
      </c>
      <c r="J6" s="3">
        <v>26.302597877959801</v>
      </c>
      <c r="K6" s="3">
        <v>27.475643116978201</v>
      </c>
    </row>
    <row r="7" spans="1:20" x14ac:dyDescent="0.35">
      <c r="B7" s="21">
        <v>32.004055041632597</v>
      </c>
      <c r="C7" s="20">
        <v>36.923590937850904</v>
      </c>
      <c r="D7" s="19">
        <v>36.874793746430001</v>
      </c>
      <c r="E7" s="19">
        <f>AVERAGE(B7,B9)</f>
        <v>32.737550782603499</v>
      </c>
      <c r="F7" s="19">
        <f>AVERAGE(C7:C9)</f>
        <v>36.718965793094931</v>
      </c>
      <c r="G7" s="19">
        <f>AVERAGE(D7:D9)</f>
        <v>36.84141346284347</v>
      </c>
      <c r="I7" s="20">
        <v>30.364341981137191</v>
      </c>
      <c r="J7" s="3">
        <v>35.144426692203801</v>
      </c>
      <c r="K7" s="3">
        <v>35.345633553437402</v>
      </c>
      <c r="L7" s="19">
        <f>AVERAGE(I7:I9)</f>
        <v>30.661821977602653</v>
      </c>
      <c r="M7" s="19">
        <f>AVERAGE(J7:J9)</f>
        <v>35.52751212536743</v>
      </c>
      <c r="N7" s="19">
        <f>AVERAGE(K7:K9)</f>
        <v>35.46041453681584</v>
      </c>
    </row>
    <row r="8" spans="1:20" x14ac:dyDescent="0.35">
      <c r="B8" s="21">
        <v>39.201415418950198</v>
      </c>
      <c r="C8" s="20">
        <v>36.502940461082197</v>
      </c>
      <c r="D8" s="19">
        <v>36.975790402906398</v>
      </c>
      <c r="G8" s="37">
        <f>2^-(F7-G7)</f>
        <v>1.0885801768119079</v>
      </c>
      <c r="I8" s="20">
        <v>30.525329099169653</v>
      </c>
      <c r="J8" s="3">
        <v>35.7735511168164</v>
      </c>
      <c r="K8" s="3">
        <v>35.476567129460101</v>
      </c>
      <c r="N8" s="37">
        <f>2^-(M7-N7)</f>
        <v>0.95455644267541317</v>
      </c>
    </row>
    <row r="9" spans="1:20" x14ac:dyDescent="0.35">
      <c r="A9" s="19" t="s">
        <v>7</v>
      </c>
      <c r="B9" s="21">
        <v>33.471046523574401</v>
      </c>
      <c r="C9" s="20">
        <v>36.730365980351699</v>
      </c>
      <c r="D9" s="19">
        <v>36.673656239194003</v>
      </c>
      <c r="I9" s="20">
        <v>31.095794852501118</v>
      </c>
      <c r="J9" s="3">
        <v>35.664558567082103</v>
      </c>
      <c r="K9" s="3">
        <v>35.559042927550003</v>
      </c>
    </row>
    <row r="10" spans="1:20" x14ac:dyDescent="0.35">
      <c r="B10" s="19">
        <v>16.495940000000001</v>
      </c>
      <c r="C10" s="19">
        <v>18.910890579223601</v>
      </c>
      <c r="D10" s="19">
        <v>22.496187210083008</v>
      </c>
      <c r="E10" s="19">
        <f>AVERAGE(B10:B12)</f>
        <v>16.739570000000001</v>
      </c>
      <c r="F10" s="19">
        <f>AVERAGE(C10:C12)</f>
        <v>18.704777399698884</v>
      </c>
      <c r="G10" s="19">
        <f>AVERAGE(D10:D12)</f>
        <v>22.532896677652968</v>
      </c>
      <c r="I10" s="3">
        <v>14.6743401069089</v>
      </c>
      <c r="J10" s="3">
        <v>13.2371301208111</v>
      </c>
      <c r="K10" s="3">
        <v>18.160408047824902</v>
      </c>
      <c r="L10" s="19">
        <f>AVERAGE(I10:I12)</f>
        <v>14.581877178567133</v>
      </c>
      <c r="M10" s="19">
        <f>AVERAGE(J10:J12)</f>
        <v>13.457016745746401</v>
      </c>
      <c r="N10" s="19">
        <f>AVERAGE(K10:K12)</f>
        <v>18.123193527719433</v>
      </c>
    </row>
    <row r="11" spans="1:20" x14ac:dyDescent="0.35">
      <c r="B11" s="19">
        <v>16.748249999999999</v>
      </c>
      <c r="C11" s="19">
        <v>18.748958587646484</v>
      </c>
      <c r="D11" s="19">
        <v>22.553466796875</v>
      </c>
      <c r="G11" s="37">
        <f>2^-(F10-G10)</f>
        <v>14.202955608053955</v>
      </c>
      <c r="I11" s="3">
        <v>14.342406247592599</v>
      </c>
      <c r="J11" s="3">
        <v>13.8040274777491</v>
      </c>
      <c r="K11" s="3">
        <v>18.1418517050651</v>
      </c>
      <c r="N11" s="37">
        <f>2^-(M10-N10)</f>
        <v>25.389793953427436</v>
      </c>
    </row>
    <row r="12" spans="1:20" x14ac:dyDescent="0.35">
      <c r="A12" s="19" t="s">
        <v>8</v>
      </c>
      <c r="B12" s="19">
        <v>16.974519999999998</v>
      </c>
      <c r="C12" s="19">
        <v>18.454483032226563</v>
      </c>
      <c r="D12" s="19">
        <v>22.549036026000898</v>
      </c>
      <c r="I12" s="3">
        <v>14.7288851811999</v>
      </c>
      <c r="J12" s="3">
        <v>13.329892638679</v>
      </c>
      <c r="K12" s="3">
        <v>18.067320830268301</v>
      </c>
    </row>
    <row r="15" spans="1:20" x14ac:dyDescent="0.35">
      <c r="E15" s="35"/>
    </row>
    <row r="16" spans="1:20" x14ac:dyDescent="0.35">
      <c r="E16" s="35"/>
      <c r="R16" s="27"/>
      <c r="T16" s="27">
        <v>1.66</v>
      </c>
    </row>
    <row r="17" spans="1:20" x14ac:dyDescent="0.35">
      <c r="E17" s="35"/>
      <c r="N17" s="3"/>
      <c r="O17" s="24"/>
      <c r="P17" s="24"/>
      <c r="R17" s="27"/>
      <c r="S17" s="3"/>
      <c r="T17" s="27">
        <v>0.03</v>
      </c>
    </row>
    <row r="18" spans="1:20" x14ac:dyDescent="0.35">
      <c r="E18" s="35"/>
      <c r="N18" s="3"/>
      <c r="O18" s="3"/>
      <c r="P18" s="25"/>
      <c r="S18" s="3"/>
    </row>
    <row r="19" spans="1:20" x14ac:dyDescent="0.35">
      <c r="E19" s="35"/>
      <c r="N19" s="3"/>
      <c r="O19" s="24"/>
      <c r="P19" s="26"/>
      <c r="S19" s="3"/>
    </row>
    <row r="20" spans="1:20" x14ac:dyDescent="0.35">
      <c r="E20" s="35"/>
      <c r="N20" s="3"/>
      <c r="O20" s="24"/>
      <c r="P20" s="24"/>
      <c r="S20" s="3"/>
    </row>
    <row r="21" spans="1:20" x14ac:dyDescent="0.35">
      <c r="N21" s="3"/>
      <c r="O21" s="3"/>
      <c r="P21" s="24"/>
      <c r="S21" s="3"/>
    </row>
    <row r="22" spans="1:20" s="28" customFormat="1" x14ac:dyDescent="0.35"/>
    <row r="26" spans="1:20" x14ac:dyDescent="0.35">
      <c r="A26" s="37" t="s">
        <v>43</v>
      </c>
      <c r="B26" s="19" t="s">
        <v>1</v>
      </c>
      <c r="I26" s="19" t="s">
        <v>2</v>
      </c>
    </row>
    <row r="27" spans="1:20" x14ac:dyDescent="0.35">
      <c r="B27" s="19" t="s">
        <v>3</v>
      </c>
      <c r="C27" s="19" t="s">
        <v>4</v>
      </c>
      <c r="D27" s="19" t="s">
        <v>5</v>
      </c>
      <c r="I27" s="19" t="s">
        <v>3</v>
      </c>
      <c r="J27" s="19" t="s">
        <v>4</v>
      </c>
      <c r="K27" s="19" t="s">
        <v>5</v>
      </c>
    </row>
    <row r="28" spans="1:20" x14ac:dyDescent="0.35">
      <c r="B28" s="22">
        <v>35.553729090476615</v>
      </c>
      <c r="C28" s="22">
        <v>26.961371305914099</v>
      </c>
      <c r="D28" s="22">
        <v>27.498609716550298</v>
      </c>
      <c r="E28" s="19">
        <f>AVERAGE(B28:B30)</f>
        <v>37.086968920584759</v>
      </c>
      <c r="F28" s="19">
        <f>AVERAGE(C28:C30)</f>
        <v>27.018890024767433</v>
      </c>
      <c r="G28" s="19">
        <f>AVERAGE(D28:D30)</f>
        <v>27.746321453992902</v>
      </c>
      <c r="I28" s="22">
        <v>32.637878907414802</v>
      </c>
      <c r="J28" s="20">
        <v>32.545475588450351</v>
      </c>
      <c r="K28" s="20">
        <v>33.491833252333386</v>
      </c>
      <c r="L28" s="19">
        <f>AVERAGE(I28:I30)</f>
        <v>32.710437618804988</v>
      </c>
      <c r="M28" s="19">
        <f>AVERAGE(J28:J30)</f>
        <v>32.908469296406992</v>
      </c>
      <c r="N28" s="19">
        <f>AVERAGE(K28,K30)</f>
        <v>33.709525970865307</v>
      </c>
    </row>
    <row r="29" spans="1:20" x14ac:dyDescent="0.35">
      <c r="B29" s="22">
        <v>35.83084731471213</v>
      </c>
      <c r="C29" s="22">
        <v>27.007674983219498</v>
      </c>
      <c r="D29" s="22">
        <v>27.807977095352499</v>
      </c>
      <c r="G29" s="37">
        <f>2^-(F28-G28)</f>
        <v>1.6556886818173602</v>
      </c>
      <c r="I29" s="22">
        <v>32.98307023620994</v>
      </c>
      <c r="J29" s="20">
        <v>33.478808492138697</v>
      </c>
      <c r="K29" s="20">
        <v>34.997853014970808</v>
      </c>
      <c r="N29" s="37">
        <f>2^-(M28-N28)</f>
        <v>1.7423768300202012</v>
      </c>
    </row>
    <row r="30" spans="1:20" x14ac:dyDescent="0.35">
      <c r="A30" s="19" t="s">
        <v>42</v>
      </c>
      <c r="B30" s="22">
        <v>39.876330356565532</v>
      </c>
      <c r="C30" s="22">
        <v>27.087623785168699</v>
      </c>
      <c r="D30" s="22">
        <v>27.932377550075898</v>
      </c>
      <c r="I30" s="22">
        <v>32.510363712790223</v>
      </c>
      <c r="J30" s="20">
        <v>32.701123808631934</v>
      </c>
      <c r="K30" s="20">
        <v>33.927218689397229</v>
      </c>
    </row>
    <row r="31" spans="1:20" x14ac:dyDescent="0.35">
      <c r="B31" s="23">
        <v>35.402963511639797</v>
      </c>
      <c r="C31" s="22">
        <v>44.797074760943197</v>
      </c>
      <c r="D31" s="22">
        <v>35.558971260251198</v>
      </c>
      <c r="E31" s="19">
        <f>AVERAGE(B31:B33)</f>
        <v>34.899236080139332</v>
      </c>
      <c r="F31" s="19">
        <f>AVERAGE(C31:C33)</f>
        <v>41.449779313086971</v>
      </c>
      <c r="G31" s="19">
        <f>AVERAGE(D31:D33)</f>
        <v>36.265462277219491</v>
      </c>
      <c r="I31" s="22">
        <v>32.637878907414802</v>
      </c>
      <c r="J31" s="20">
        <v>35.612424563049998</v>
      </c>
      <c r="K31" s="20">
        <v>33.432228136745906</v>
      </c>
      <c r="L31" s="19">
        <f>AVERAGE(I31:I33)</f>
        <v>32.710437618804988</v>
      </c>
      <c r="M31" s="19">
        <f>AVERAGE(J31:J33)</f>
        <v>35.60952444112467</v>
      </c>
      <c r="N31" s="19">
        <f>AVERAGE(K31:K33)</f>
        <v>33.501984315472846</v>
      </c>
    </row>
    <row r="32" spans="1:20" x14ac:dyDescent="0.35">
      <c r="B32" s="23">
        <v>34.886895694768498</v>
      </c>
      <c r="C32" s="22">
        <v>40.649277107046302</v>
      </c>
      <c r="D32" s="22">
        <v>36.194339660787499</v>
      </c>
      <c r="G32" s="37">
        <f>2^-(F31-G31)</f>
        <v>2.7502049865047548E-2</v>
      </c>
      <c r="I32" s="22">
        <v>32.98307023620994</v>
      </c>
      <c r="J32" s="20">
        <v>35.691195909528695</v>
      </c>
      <c r="K32" s="20">
        <v>33.465106559038908</v>
      </c>
      <c r="N32" s="37">
        <f>2^-(M31-N31)</f>
        <v>0.23204232328237379</v>
      </c>
    </row>
    <row r="33" spans="1:14" x14ac:dyDescent="0.35">
      <c r="A33" s="19" t="s">
        <v>7</v>
      </c>
      <c r="B33" s="23">
        <v>34.407849034009701</v>
      </c>
      <c r="C33" s="22">
        <v>38.9029860712714</v>
      </c>
      <c r="D33" s="22">
        <v>37.043075910619798</v>
      </c>
      <c r="G33" s="19">
        <f>F32/G32</f>
        <v>0</v>
      </c>
      <c r="I33" s="22">
        <v>32.510363712790223</v>
      </c>
      <c r="J33" s="20">
        <v>35.524952850795295</v>
      </c>
      <c r="K33" s="20">
        <v>33.608618250633725</v>
      </c>
    </row>
    <row r="34" spans="1:14" x14ac:dyDescent="0.35">
      <c r="B34" s="19">
        <v>13.779502868652344</v>
      </c>
      <c r="C34" s="19">
        <v>14.234923362731934</v>
      </c>
      <c r="D34" s="19">
        <v>17.30567741394043</v>
      </c>
      <c r="E34" s="19">
        <f>AVERAGE(B34:B36)</f>
        <v>13.79222297668457</v>
      </c>
      <c r="F34" s="19">
        <f>AVERAGE(C34:C36)</f>
        <v>14.246906598409018</v>
      </c>
      <c r="G34" s="19">
        <f>AVERAGE(D34:D36)</f>
        <v>17.978344599405926</v>
      </c>
      <c r="I34" s="19">
        <v>12.9775028686523</v>
      </c>
      <c r="J34" s="19">
        <v>13.5065873698272</v>
      </c>
      <c r="K34" s="19">
        <v>16.15382194519043</v>
      </c>
      <c r="L34" s="19">
        <f>AVERAGE(I34:I36)</f>
        <v>12.567222976684533</v>
      </c>
      <c r="M34" s="19">
        <f>AVERAGE(J34:J36)</f>
        <v>13.444574290835833</v>
      </c>
      <c r="N34" s="19">
        <f>AVERAGE(K34:K36)</f>
        <v>15.961965560913086</v>
      </c>
    </row>
    <row r="35" spans="1:14" x14ac:dyDescent="0.35">
      <c r="B35" s="19">
        <v>13.756354331970215</v>
      </c>
      <c r="C35" s="19">
        <v>14.265042304992676</v>
      </c>
      <c r="D35" s="19">
        <v>19.615631103515625</v>
      </c>
      <c r="G35" s="37">
        <f>2^-(F34-G34)</f>
        <v>13.282345266182228</v>
      </c>
      <c r="I35" s="19">
        <v>12.635754331970199</v>
      </c>
      <c r="J35" s="19">
        <v>13.433017375596201</v>
      </c>
      <c r="K35" s="19">
        <v>15.927182197570801</v>
      </c>
      <c r="N35" s="37">
        <f>2^-(M34-N34)</f>
        <v>5.7254586583120179</v>
      </c>
    </row>
    <row r="36" spans="1:14" x14ac:dyDescent="0.35">
      <c r="A36" s="19" t="s">
        <v>8</v>
      </c>
      <c r="B36" s="19">
        <v>13.840811729431152</v>
      </c>
      <c r="C36" s="19">
        <v>14.240754127502441</v>
      </c>
      <c r="D36" s="19">
        <v>17.013725280761719</v>
      </c>
      <c r="I36" s="19">
        <v>12.088411729431099</v>
      </c>
      <c r="J36" s="19">
        <v>13.3941181270841</v>
      </c>
      <c r="K36" s="19">
        <v>15.804892539978027</v>
      </c>
    </row>
    <row r="39" spans="1:14" x14ac:dyDescent="0.35">
      <c r="E39" s="35"/>
    </row>
    <row r="40" spans="1:14" x14ac:dyDescent="0.35">
      <c r="E40" s="35"/>
    </row>
    <row r="41" spans="1:14" x14ac:dyDescent="0.35">
      <c r="E41" s="35"/>
    </row>
    <row r="42" spans="1:14" x14ac:dyDescent="0.35">
      <c r="E42" s="35"/>
    </row>
    <row r="43" spans="1:14" x14ac:dyDescent="0.35">
      <c r="E43" s="35"/>
    </row>
    <row r="44" spans="1:14" x14ac:dyDescent="0.35">
      <c r="E44" s="35"/>
    </row>
    <row r="45" spans="1:14" x14ac:dyDescent="0.35">
      <c r="E45" s="35"/>
    </row>
    <row r="48" spans="1:14" s="28" customFormat="1" x14ac:dyDescent="0.35"/>
    <row r="50" spans="1:18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  <c r="N51" s="2"/>
      <c r="O51" s="3"/>
      <c r="P51" s="4"/>
      <c r="Q51" s="29"/>
      <c r="R51" s="3"/>
    </row>
    <row r="52" spans="1:18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2"/>
      <c r="O52" s="3"/>
      <c r="P52" s="4"/>
      <c r="Q52" s="29"/>
      <c r="R52" s="3"/>
    </row>
    <row r="53" spans="1:18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"/>
      <c r="N53" s="2"/>
      <c r="O53" s="3"/>
      <c r="P53" s="4"/>
      <c r="Q53" s="29"/>
      <c r="R53" s="3"/>
    </row>
    <row r="54" spans="1:18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2"/>
      <c r="O54" s="3"/>
      <c r="P54" s="4"/>
      <c r="Q54" s="29"/>
      <c r="R54" s="3"/>
    </row>
    <row r="55" spans="1:18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2"/>
      <c r="O55" s="3"/>
      <c r="P55" s="4"/>
      <c r="Q55" s="29"/>
      <c r="R55" s="3"/>
    </row>
    <row r="56" spans="1:18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2"/>
      <c r="O56" s="3"/>
      <c r="P56" s="4"/>
      <c r="Q56" s="29"/>
      <c r="R56" s="3"/>
    </row>
    <row r="57" spans="1:18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2"/>
      <c r="O57" s="3"/>
      <c r="P57" s="4"/>
      <c r="Q57" s="29"/>
      <c r="R57" s="3"/>
    </row>
    <row r="58" spans="1:18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2"/>
      <c r="O58" s="3"/>
      <c r="P58" s="4"/>
      <c r="Q58" s="29"/>
      <c r="R58" s="3"/>
    </row>
    <row r="59" spans="1:18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3"/>
      <c r="P59" s="4"/>
      <c r="Q59" s="29"/>
      <c r="R59" s="3"/>
    </row>
    <row r="60" spans="1:18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2"/>
      <c r="O60" s="3"/>
      <c r="P60" s="4"/>
      <c r="Q60" s="29"/>
      <c r="R60" s="3"/>
    </row>
    <row r="61" spans="1:18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2"/>
      <c r="O61" s="3"/>
      <c r="P61" s="4"/>
      <c r="Q61" s="29"/>
      <c r="R61" s="3"/>
    </row>
    <row r="62" spans="1:18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2"/>
      <c r="O62" s="3"/>
      <c r="P62" s="4"/>
      <c r="Q62" s="29"/>
      <c r="R62" s="3"/>
    </row>
    <row r="63" spans="1:18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35">
      <c r="A64" s="1"/>
      <c r="B64" s="30"/>
      <c r="C64" s="31"/>
      <c r="D64" s="32"/>
      <c r="E64" s="33"/>
      <c r="F64" s="31"/>
      <c r="G64" s="30"/>
      <c r="H64" s="31"/>
      <c r="I64" s="32"/>
      <c r="J64" s="33"/>
      <c r="K64" s="31"/>
      <c r="L64" s="1"/>
      <c r="M64" s="30"/>
      <c r="N64" s="31"/>
      <c r="O64" s="32"/>
      <c r="P64" s="33"/>
      <c r="Q64" s="31"/>
      <c r="R64" s="1"/>
    </row>
    <row r="65" spans="1:18" x14ac:dyDescent="0.35">
      <c r="A65" s="1"/>
      <c r="B65" s="30"/>
      <c r="C65" s="31"/>
      <c r="D65" s="32"/>
      <c r="E65" s="33"/>
      <c r="F65" s="31"/>
      <c r="G65" s="30"/>
      <c r="H65" s="31"/>
      <c r="I65" s="32"/>
      <c r="J65" s="33"/>
      <c r="K65" s="31"/>
      <c r="L65" s="1"/>
      <c r="M65" s="30"/>
      <c r="N65" s="31"/>
      <c r="O65" s="32"/>
      <c r="P65" s="33"/>
      <c r="Q65" s="31"/>
      <c r="R65" s="1"/>
    </row>
    <row r="66" spans="1:18" x14ac:dyDescent="0.35">
      <c r="A66" s="1"/>
      <c r="B66" s="30"/>
      <c r="C66" s="31"/>
      <c r="D66" s="32"/>
      <c r="E66" s="33"/>
      <c r="F66" s="31"/>
      <c r="G66" s="30"/>
      <c r="H66" s="31"/>
      <c r="I66" s="32"/>
      <c r="J66" s="33"/>
      <c r="K66" s="31"/>
      <c r="L66" s="1"/>
      <c r="M66" s="30"/>
      <c r="N66" s="31"/>
      <c r="O66" s="32"/>
      <c r="P66" s="33"/>
      <c r="Q66" s="31"/>
      <c r="R66" s="1"/>
    </row>
    <row r="67" spans="1:18" x14ac:dyDescent="0.35">
      <c r="A67" s="1"/>
      <c r="B67" s="30"/>
      <c r="C67" s="31"/>
      <c r="D67" s="32"/>
      <c r="E67" s="33"/>
      <c r="F67" s="31"/>
      <c r="G67" s="30"/>
      <c r="H67" s="31"/>
      <c r="I67" s="32"/>
      <c r="J67" s="33"/>
      <c r="K67" s="31"/>
      <c r="L67" s="1"/>
      <c r="M67" s="30"/>
      <c r="N67" s="31"/>
      <c r="O67" s="32"/>
      <c r="P67" s="33"/>
      <c r="Q67" s="31"/>
      <c r="R67" s="1"/>
    </row>
    <row r="68" spans="1:18" x14ac:dyDescent="0.35">
      <c r="A68" s="1"/>
      <c r="B68" s="30"/>
      <c r="C68" s="31"/>
      <c r="D68" s="32"/>
      <c r="E68" s="33"/>
      <c r="F68" s="31"/>
      <c r="G68" s="30"/>
      <c r="H68" s="31"/>
      <c r="I68" s="32"/>
      <c r="J68" s="33"/>
      <c r="K68" s="31"/>
      <c r="L68" s="1"/>
      <c r="M68" s="30"/>
      <c r="N68" s="31"/>
      <c r="O68" s="32"/>
      <c r="P68" s="33"/>
      <c r="Q68" s="31"/>
      <c r="R68" s="1"/>
    </row>
    <row r="69" spans="1:18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35">
      <c r="A76" s="1"/>
      <c r="B76" s="1"/>
      <c r="C76" s="1"/>
      <c r="D76" s="1"/>
      <c r="E76" s="1"/>
      <c r="F76" s="1"/>
      <c r="G76" s="2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35">
      <c r="A79" s="1"/>
      <c r="B79" s="1"/>
      <c r="C79" s="1"/>
      <c r="D79" s="1"/>
      <c r="E79" s="1"/>
      <c r="F79" s="1"/>
      <c r="G79" s="31"/>
      <c r="H79" s="31"/>
      <c r="I79" s="3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5E28-CC13-41A8-9F2B-DD002CF616F1}">
  <dimension ref="A1:T63"/>
  <sheetViews>
    <sheetView tabSelected="1" topLeftCell="A25" zoomScale="80" zoomScaleNormal="80" workbookViewId="0">
      <selection activeCell="E46" sqref="E46"/>
    </sheetView>
  </sheetViews>
  <sheetFormatPr defaultRowHeight="15.5" x14ac:dyDescent="0.35"/>
  <cols>
    <col min="1" max="1" width="18" style="1" customWidth="1"/>
    <col min="2" max="2" width="16.7265625" style="1" customWidth="1"/>
    <col min="3" max="4" width="8.81640625" style="1" bestFit="1" customWidth="1"/>
    <col min="5" max="5" width="22.453125" style="1" bestFit="1" customWidth="1"/>
    <col min="6" max="6" width="8.81640625" style="1" bestFit="1" customWidth="1"/>
    <col min="7" max="7" width="16.6328125" style="1" customWidth="1"/>
    <col min="8" max="8" width="8.7265625" style="1"/>
    <col min="9" max="9" width="8.81640625" style="1" bestFit="1" customWidth="1"/>
    <col min="10" max="10" width="11.90625" style="1" bestFit="1" customWidth="1"/>
    <col min="11" max="12" width="8.81640625" style="1" bestFit="1" customWidth="1"/>
    <col min="13" max="13" width="23.81640625" style="1" bestFit="1" customWidth="1"/>
    <col min="14" max="15" width="8.7265625" style="1"/>
    <col min="16" max="16" width="8.81640625" style="1" bestFit="1" customWidth="1"/>
    <col min="17" max="17" width="11.90625" style="1" bestFit="1" customWidth="1"/>
    <col min="18" max="18" width="23" style="1" bestFit="1" customWidth="1"/>
    <col min="19" max="19" width="8.81640625" style="1" bestFit="1" customWidth="1"/>
    <col min="20" max="20" width="23.81640625" style="1" bestFit="1" customWidth="1"/>
    <col min="21" max="16384" width="8.7265625" style="1"/>
  </cols>
  <sheetData>
    <row r="1" spans="1:20" x14ac:dyDescent="0.35">
      <c r="A1" s="2"/>
      <c r="B1" s="2" t="s">
        <v>12</v>
      </c>
      <c r="C1" s="3">
        <v>30.014517116684026</v>
      </c>
      <c r="D1" s="11"/>
      <c r="G1" s="2"/>
      <c r="H1" s="2" t="s">
        <v>12</v>
      </c>
      <c r="I1" s="3">
        <v>29.363336901514881</v>
      </c>
      <c r="J1" s="4"/>
      <c r="N1" s="2"/>
      <c r="O1" s="2" t="s">
        <v>12</v>
      </c>
      <c r="P1" s="3">
        <v>31.176765124810554</v>
      </c>
    </row>
    <row r="2" spans="1:20" x14ac:dyDescent="0.35">
      <c r="C2" s="3">
        <v>30.02201567684736</v>
      </c>
      <c r="D2" s="11"/>
      <c r="H2" s="2" t="s">
        <v>12</v>
      </c>
      <c r="I2" s="3">
        <v>29.294420048356368</v>
      </c>
      <c r="J2" s="4">
        <v>29.274620481045897</v>
      </c>
      <c r="O2" s="2" t="s">
        <v>12</v>
      </c>
      <c r="P2" s="3">
        <v>31.594546364910279</v>
      </c>
    </row>
    <row r="3" spans="1:20" x14ac:dyDescent="0.35">
      <c r="A3" s="2" t="s">
        <v>13</v>
      </c>
      <c r="B3" s="2" t="s">
        <v>10</v>
      </c>
      <c r="C3" s="3">
        <v>29.50484718162782</v>
      </c>
      <c r="D3" s="10">
        <f>AVERAGE(C2:C3)</f>
        <v>29.763431429237592</v>
      </c>
      <c r="G3" s="2" t="s">
        <v>13</v>
      </c>
      <c r="H3" s="2" t="s">
        <v>7</v>
      </c>
      <c r="I3" s="3">
        <v>29.166104493266442</v>
      </c>
      <c r="J3" s="4">
        <v>26.054620481045898</v>
      </c>
      <c r="N3" s="2" t="s">
        <v>13</v>
      </c>
      <c r="O3" s="2" t="s">
        <v>35</v>
      </c>
      <c r="P3" s="3">
        <v>31.202163170233348</v>
      </c>
      <c r="Q3" s="4">
        <v>31.324491553318058</v>
      </c>
    </row>
    <row r="4" spans="1:20" x14ac:dyDescent="0.35">
      <c r="A4" s="2"/>
      <c r="B4" s="2" t="s">
        <v>12</v>
      </c>
      <c r="C4" s="3">
        <v>29.804792491344184</v>
      </c>
      <c r="D4" s="11"/>
      <c r="G4" s="2"/>
      <c r="H4" s="2" t="s">
        <v>12</v>
      </c>
      <c r="I4" s="3">
        <v>30.525462157837044</v>
      </c>
      <c r="J4" s="4"/>
      <c r="N4" s="2"/>
      <c r="O4" s="2" t="s">
        <v>12</v>
      </c>
      <c r="P4" s="3">
        <v>29.391520212712802</v>
      </c>
      <c r="Q4" s="4">
        <v>28.104491553318059</v>
      </c>
    </row>
    <row r="5" spans="1:20" x14ac:dyDescent="0.35">
      <c r="C5" s="3">
        <v>29.322944585081824</v>
      </c>
      <c r="D5" s="11"/>
      <c r="E5" s="12"/>
      <c r="F5" s="8"/>
      <c r="H5" s="2" t="s">
        <v>12</v>
      </c>
      <c r="I5" s="3">
        <v>29.802900669909668</v>
      </c>
      <c r="J5" s="4">
        <v>30.035929097439823</v>
      </c>
      <c r="K5" s="5">
        <v>3.9813086163939246</v>
      </c>
      <c r="L5" s="8">
        <v>6.3315010680424635</v>
      </c>
      <c r="M5" s="8">
        <v>1.4378688936522424</v>
      </c>
      <c r="O5" s="2" t="s">
        <v>12</v>
      </c>
      <c r="P5" s="3">
        <v>29.200506173661616</v>
      </c>
      <c r="Q5" s="4"/>
    </row>
    <row r="6" spans="1:20" x14ac:dyDescent="0.35">
      <c r="A6" s="2" t="s">
        <v>32</v>
      </c>
      <c r="B6" s="2" t="s">
        <v>10</v>
      </c>
      <c r="C6" s="3">
        <v>29.618626536244104</v>
      </c>
      <c r="D6" s="11">
        <f>AVERAGE(C4:C6)</f>
        <v>29.58212120422337</v>
      </c>
      <c r="E6" s="34">
        <f>2^-(D6-D9)</f>
        <v>6.7542511149924255E-3</v>
      </c>
      <c r="F6" s="9"/>
      <c r="G6" s="2" t="s">
        <v>32</v>
      </c>
      <c r="H6" s="2" t="s">
        <v>7</v>
      </c>
      <c r="I6" s="3">
        <v>29.779424464572749</v>
      </c>
      <c r="J6" s="4"/>
      <c r="L6" s="9"/>
      <c r="M6" s="8"/>
      <c r="N6" s="2" t="s">
        <v>32</v>
      </c>
      <c r="O6" s="2" t="s">
        <v>35</v>
      </c>
      <c r="P6" s="3">
        <v>28.510539797234884</v>
      </c>
      <c r="Q6" s="4">
        <v>29.034188727869765</v>
      </c>
      <c r="R6" s="13">
        <v>0.92969717455170553</v>
      </c>
      <c r="S6" s="8">
        <v>52.49685225082996</v>
      </c>
      <c r="T6" s="8">
        <v>8.5277766559016381</v>
      </c>
    </row>
    <row r="7" spans="1:20" x14ac:dyDescent="0.35">
      <c r="A7" s="2"/>
      <c r="B7" s="2" t="s">
        <v>12</v>
      </c>
      <c r="C7" s="3">
        <v>29.639970663400984</v>
      </c>
      <c r="D7" s="11"/>
      <c r="F7" s="9"/>
      <c r="G7" s="2"/>
      <c r="H7" s="2" t="s">
        <v>12</v>
      </c>
      <c r="I7" s="3">
        <v>30.656596257193911</v>
      </c>
      <c r="J7" s="4"/>
      <c r="L7" s="9"/>
      <c r="M7" s="8"/>
      <c r="N7" s="2"/>
      <c r="O7" s="2" t="s">
        <v>12</v>
      </c>
      <c r="P7" s="3">
        <v>33.133152943614135</v>
      </c>
      <c r="Q7" s="4"/>
      <c r="S7" s="9"/>
      <c r="T7" s="8"/>
    </row>
    <row r="8" spans="1:20" x14ac:dyDescent="0.35">
      <c r="C8" s="3">
        <v>21.395153626662495</v>
      </c>
      <c r="D8" s="11"/>
      <c r="E8" s="12"/>
      <c r="F8" s="8"/>
      <c r="H8" s="2" t="s">
        <v>12</v>
      </c>
      <c r="I8" s="3">
        <v>29.846880985874957</v>
      </c>
      <c r="J8" s="4">
        <v>30.559861232813166</v>
      </c>
      <c r="K8" s="5">
        <v>4.5052407517672677</v>
      </c>
      <c r="L8" s="8">
        <v>4.4033924761806391</v>
      </c>
      <c r="M8" s="8"/>
      <c r="O8" s="2" t="s">
        <v>12</v>
      </c>
      <c r="P8" s="3">
        <v>32.645876981607714</v>
      </c>
      <c r="Q8" s="4"/>
      <c r="S8" s="9"/>
      <c r="T8" s="8"/>
    </row>
    <row r="9" spans="1:20" x14ac:dyDescent="0.35">
      <c r="A9" s="2" t="s">
        <v>33</v>
      </c>
      <c r="B9" s="2" t="s">
        <v>10</v>
      </c>
      <c r="C9" s="3">
        <v>23.349111848503401</v>
      </c>
      <c r="D9" s="11">
        <f>AVERAGE(C8:C9)</f>
        <v>22.372132737582948</v>
      </c>
      <c r="G9" s="2" t="s">
        <v>33</v>
      </c>
      <c r="H9" s="2" t="s">
        <v>7</v>
      </c>
      <c r="I9" s="3">
        <v>31.176106455370636</v>
      </c>
      <c r="J9" s="4"/>
      <c r="N9" s="2" t="s">
        <v>33</v>
      </c>
      <c r="O9" s="2" t="s">
        <v>35</v>
      </c>
      <c r="P9" s="3">
        <v>30.600045220787575</v>
      </c>
      <c r="Q9" s="4">
        <v>32.12635838200314</v>
      </c>
      <c r="R9" s="7">
        <v>4.0218668286850807</v>
      </c>
      <c r="S9" s="8">
        <v>6.1559834842179608</v>
      </c>
      <c r="T9" s="8"/>
    </row>
    <row r="10" spans="1:20" x14ac:dyDescent="0.35">
      <c r="A10" s="2"/>
      <c r="C10" s="3">
        <v>30.485572981895501</v>
      </c>
      <c r="G10" s="2"/>
      <c r="H10" s="2" t="s">
        <v>12</v>
      </c>
      <c r="I10" s="3">
        <v>38.801767172584299</v>
      </c>
      <c r="N10" s="2"/>
      <c r="O10" s="2" t="s">
        <v>12</v>
      </c>
      <c r="P10" s="3">
        <v>31.332314410851325</v>
      </c>
    </row>
    <row r="11" spans="1:20" x14ac:dyDescent="0.35">
      <c r="C11" s="3">
        <v>30.3208789205252</v>
      </c>
      <c r="H11" s="2" t="s">
        <v>12</v>
      </c>
      <c r="I11" s="3">
        <v>31.311052814890498</v>
      </c>
      <c r="J11" s="4">
        <v>33.557700959296461</v>
      </c>
      <c r="O11" s="2" t="s">
        <v>12</v>
      </c>
      <c r="P11" s="3">
        <v>31.585193937714156</v>
      </c>
    </row>
    <row r="12" spans="1:20" x14ac:dyDescent="0.35">
      <c r="A12" s="2" t="s">
        <v>16</v>
      </c>
      <c r="B12" s="2" t="s">
        <v>10</v>
      </c>
      <c r="C12" s="3">
        <v>29.967554811845499</v>
      </c>
      <c r="D12" s="10">
        <f>AVERAGE(C11:C12)</f>
        <v>30.144216866185349</v>
      </c>
      <c r="G12" s="2" t="s">
        <v>16</v>
      </c>
      <c r="H12" s="2" t="s">
        <v>7</v>
      </c>
      <c r="I12" s="3">
        <v>30.560282890414602</v>
      </c>
      <c r="J12" s="4">
        <v>30.337700959296463</v>
      </c>
      <c r="N12" s="2" t="s">
        <v>16</v>
      </c>
      <c r="O12" s="2" t="s">
        <v>35</v>
      </c>
      <c r="P12" s="3">
        <v>31.003388103068655</v>
      </c>
      <c r="Q12" s="4">
        <v>31.306965483878045</v>
      </c>
    </row>
    <row r="13" spans="1:20" x14ac:dyDescent="0.35">
      <c r="A13" s="2"/>
      <c r="B13" s="2" t="s">
        <v>12</v>
      </c>
      <c r="C13" s="3">
        <v>30.512710055834699</v>
      </c>
      <c r="D13" s="11"/>
      <c r="G13" s="2"/>
      <c r="H13" s="2" t="s">
        <v>12</v>
      </c>
      <c r="I13" s="3">
        <v>30.411598995161501</v>
      </c>
      <c r="N13" s="2"/>
      <c r="O13" s="2" t="s">
        <v>12</v>
      </c>
      <c r="P13" s="3">
        <v>29.177369315427356</v>
      </c>
      <c r="Q13" s="4">
        <v>28.086965483878046</v>
      </c>
    </row>
    <row r="14" spans="1:20" x14ac:dyDescent="0.35">
      <c r="C14" s="3">
        <v>30.54021881049</v>
      </c>
      <c r="D14" s="11"/>
      <c r="E14" s="12"/>
      <c r="H14" s="2" t="s">
        <v>12</v>
      </c>
      <c r="I14" s="3">
        <v>33.164671167031401</v>
      </c>
      <c r="O14" s="2" t="s">
        <v>12</v>
      </c>
      <c r="P14" s="3">
        <v>28.981002300786184</v>
      </c>
      <c r="Q14" s="4"/>
    </row>
    <row r="15" spans="1:20" x14ac:dyDescent="0.35">
      <c r="A15" s="2" t="s">
        <v>34</v>
      </c>
      <c r="B15" s="2" t="s">
        <v>10</v>
      </c>
      <c r="C15" s="3">
        <v>30.670095289884699</v>
      </c>
      <c r="D15" s="11">
        <f>AVERAGE(C13:C15)</f>
        <v>30.57434138540313</v>
      </c>
      <c r="E15" s="34">
        <f>2^-(D15-D18)</f>
        <v>0.64415919851189518</v>
      </c>
      <c r="F15" s="8"/>
      <c r="G15" s="2" t="s">
        <v>34</v>
      </c>
      <c r="H15" s="2" t="s">
        <v>7</v>
      </c>
      <c r="I15" s="3">
        <v>35.996579772698297</v>
      </c>
      <c r="J15" s="4">
        <v>33.830322074861435</v>
      </c>
      <c r="K15" s="5">
        <v>33.830322074861435</v>
      </c>
      <c r="L15" s="8">
        <v>6.5472404747472673E-9</v>
      </c>
      <c r="M15" s="8">
        <v>0.66709090182349406</v>
      </c>
      <c r="N15" s="2" t="s">
        <v>34</v>
      </c>
      <c r="O15" s="2" t="s">
        <v>35</v>
      </c>
      <c r="P15" s="3">
        <v>28.685231647344757</v>
      </c>
      <c r="Q15" s="4">
        <v>28.947867754519432</v>
      </c>
      <c r="R15" s="13">
        <v>0.86090227064138602</v>
      </c>
      <c r="S15" s="8">
        <v>55.06080964348061</v>
      </c>
      <c r="T15" s="8">
        <v>9.1113125840419382</v>
      </c>
    </row>
    <row r="16" spans="1:20" x14ac:dyDescent="0.35">
      <c r="A16" s="2"/>
      <c r="B16" s="2" t="s">
        <v>12</v>
      </c>
      <c r="C16" s="3">
        <v>30.832049702474801</v>
      </c>
      <c r="D16" s="11"/>
      <c r="F16" s="9"/>
      <c r="G16" s="2"/>
      <c r="H16" s="2" t="s">
        <v>12</v>
      </c>
      <c r="I16" s="3">
        <v>32.329715284854601</v>
      </c>
      <c r="L16" s="9"/>
      <c r="M16" s="8"/>
      <c r="N16" s="2"/>
      <c r="O16" s="2" t="s">
        <v>12</v>
      </c>
      <c r="P16" s="3">
        <v>32.458047911761945</v>
      </c>
      <c r="Q16" s="4"/>
      <c r="S16" s="9"/>
      <c r="T16" s="8"/>
    </row>
    <row r="17" spans="1:20" x14ac:dyDescent="0.35">
      <c r="C17" s="3">
        <v>29.928326964867399</v>
      </c>
      <c r="D17" s="11"/>
      <c r="E17" s="12"/>
      <c r="F17" s="9"/>
      <c r="H17" s="2" t="s">
        <v>12</v>
      </c>
      <c r="I17" s="3">
        <v>33.179873734729597</v>
      </c>
      <c r="L17" s="9"/>
      <c r="M17" s="8"/>
      <c r="O17" s="2" t="s">
        <v>12</v>
      </c>
      <c r="P17" s="3">
        <v>31.724018820139488</v>
      </c>
      <c r="Q17" s="4"/>
      <c r="S17" s="9"/>
      <c r="T17" s="8"/>
    </row>
    <row r="18" spans="1:20" x14ac:dyDescent="0.35">
      <c r="A18" s="2" t="s">
        <v>18</v>
      </c>
      <c r="B18" s="2" t="s">
        <v>10</v>
      </c>
      <c r="C18" s="3">
        <v>29.951334180794799</v>
      </c>
      <c r="D18" s="11">
        <f>AVERAGE(C17:C18)</f>
        <v>29.939830572831099</v>
      </c>
      <c r="F18" s="8"/>
      <c r="G18" s="2" t="s">
        <v>18</v>
      </c>
      <c r="H18" s="2" t="s">
        <v>7</v>
      </c>
      <c r="I18" s="3">
        <v>33.312680955457601</v>
      </c>
      <c r="J18" s="4">
        <v>33.246277345093603</v>
      </c>
      <c r="K18" s="5">
        <v>33.246277345093603</v>
      </c>
      <c r="L18" s="8">
        <v>9.8146151549217274E-9</v>
      </c>
      <c r="M18" s="8"/>
      <c r="N18" s="2" t="s">
        <v>18</v>
      </c>
      <c r="O18" s="2" t="s">
        <v>35</v>
      </c>
      <c r="P18" s="3">
        <v>32.224513246564456</v>
      </c>
      <c r="Q18" s="4">
        <v>32.135526659488626</v>
      </c>
      <c r="R18" s="7">
        <v>4.0485611756105797</v>
      </c>
      <c r="S18" s="8">
        <v>6.043125964080871</v>
      </c>
      <c r="T18" s="8"/>
    </row>
    <row r="24" spans="1:20" x14ac:dyDescent="0.35">
      <c r="F24" s="36"/>
    </row>
    <row r="25" spans="1:20" s="6" customFormat="1" x14ac:dyDescent="0.35"/>
    <row r="27" spans="1:20" x14ac:dyDescent="0.35">
      <c r="A27" s="2"/>
      <c r="B27" s="2" t="s">
        <v>12</v>
      </c>
      <c r="C27" s="3">
        <v>32.0324514125695</v>
      </c>
      <c r="D27" s="11"/>
      <c r="G27" s="2"/>
      <c r="H27" s="2" t="s">
        <v>12</v>
      </c>
      <c r="I27" s="3">
        <v>30.614416454167301</v>
      </c>
      <c r="J27" s="4"/>
      <c r="N27" s="2"/>
      <c r="O27" s="2" t="s">
        <v>12</v>
      </c>
      <c r="P27" s="3">
        <v>32.0324514125695</v>
      </c>
    </row>
    <row r="28" spans="1:20" x14ac:dyDescent="0.35">
      <c r="C28" s="3">
        <v>32.233300652911304</v>
      </c>
      <c r="D28" s="11"/>
      <c r="I28" s="3">
        <v>30.584829493657299</v>
      </c>
      <c r="J28" s="4">
        <v>30.453600269548769</v>
      </c>
      <c r="P28" s="3">
        <v>32.233300652911304</v>
      </c>
    </row>
    <row r="29" spans="1:20" x14ac:dyDescent="0.35">
      <c r="A29" s="2" t="s">
        <v>19</v>
      </c>
      <c r="B29" s="2" t="s">
        <v>10</v>
      </c>
      <c r="C29" s="3">
        <v>32.155780437122701</v>
      </c>
      <c r="D29" s="10">
        <f>AVERAGE(C27:C29)</f>
        <v>32.140510834201166</v>
      </c>
      <c r="G29" s="2" t="s">
        <v>19</v>
      </c>
      <c r="H29" s="2" t="s">
        <v>7</v>
      </c>
      <c r="I29" s="3">
        <v>30.161554860821699</v>
      </c>
      <c r="J29" s="4">
        <v>27.23360026954877</v>
      </c>
      <c r="N29" s="2" t="s">
        <v>19</v>
      </c>
      <c r="O29" s="2" t="s">
        <v>35</v>
      </c>
      <c r="P29" s="3">
        <v>32.155780437122701</v>
      </c>
      <c r="Q29" s="4">
        <v>32.140510834201166</v>
      </c>
    </row>
    <row r="30" spans="1:20" x14ac:dyDescent="0.35">
      <c r="A30" s="2"/>
      <c r="B30" s="2" t="s">
        <v>12</v>
      </c>
      <c r="C30" s="3">
        <v>30.155991649508</v>
      </c>
      <c r="D30" s="11"/>
      <c r="G30" s="2"/>
      <c r="H30" s="2" t="s">
        <v>12</v>
      </c>
      <c r="I30" s="3">
        <v>33.533549489999999</v>
      </c>
      <c r="J30" s="4"/>
      <c r="N30" s="2"/>
      <c r="O30" s="2" t="s">
        <v>12</v>
      </c>
      <c r="P30" s="3">
        <v>34.209252106213597</v>
      </c>
      <c r="Q30" s="4">
        <v>28.920510834201167</v>
      </c>
    </row>
    <row r="31" spans="1:20" x14ac:dyDescent="0.35">
      <c r="C31" s="3">
        <v>30.413310920899399</v>
      </c>
      <c r="D31" s="11"/>
      <c r="E31" s="12"/>
      <c r="F31" s="8"/>
      <c r="H31" s="2" t="s">
        <v>12</v>
      </c>
      <c r="I31" s="3">
        <v>33.94684436</v>
      </c>
      <c r="J31" s="4">
        <v>33.128376066666668</v>
      </c>
      <c r="K31" s="5">
        <v>5.894775797117898</v>
      </c>
      <c r="L31" s="8">
        <v>1.6807211582678838</v>
      </c>
      <c r="M31" s="8">
        <v>0.45851985825936342</v>
      </c>
      <c r="O31" s="2" t="s">
        <v>12</v>
      </c>
      <c r="P31" s="3">
        <v>34.003612686875002</v>
      </c>
      <c r="Q31" s="4"/>
    </row>
    <row r="32" spans="1:20" x14ac:dyDescent="0.35">
      <c r="A32" s="2" t="s">
        <v>36</v>
      </c>
      <c r="B32" s="2" t="s">
        <v>10</v>
      </c>
      <c r="C32" s="3">
        <v>30.266405437063799</v>
      </c>
      <c r="D32" s="11">
        <f>AVERAGE(C30:C32)</f>
        <v>30.278569335823732</v>
      </c>
      <c r="E32" s="34">
        <f>2^-(D32-D35)</f>
        <v>1.7577688414716524</v>
      </c>
      <c r="F32" s="9"/>
      <c r="G32" s="2" t="s">
        <v>36</v>
      </c>
      <c r="H32" s="2" t="s">
        <v>7</v>
      </c>
      <c r="I32" s="3">
        <v>31.904734349999998</v>
      </c>
      <c r="J32" s="4"/>
      <c r="L32" s="9"/>
      <c r="M32" s="8"/>
      <c r="N32" s="2" t="s">
        <v>36</v>
      </c>
      <c r="O32" s="2" t="s">
        <v>35</v>
      </c>
      <c r="P32" s="3">
        <v>34.745012873539203</v>
      </c>
      <c r="Q32" s="4">
        <v>34.319292555542603</v>
      </c>
      <c r="R32" s="4">
        <v>5.398781721341436</v>
      </c>
      <c r="S32" s="8">
        <v>2.3703078882934165</v>
      </c>
      <c r="T32" s="8">
        <v>40.695406409726068</v>
      </c>
    </row>
    <row r="33" spans="1:20" x14ac:dyDescent="0.35">
      <c r="A33" s="2"/>
      <c r="B33" s="2" t="s">
        <v>12</v>
      </c>
      <c r="C33" s="3">
        <v>31.134417660007799</v>
      </c>
      <c r="D33" s="11"/>
      <c r="F33" s="9"/>
      <c r="G33" s="2"/>
      <c r="H33" s="2" t="s">
        <v>12</v>
      </c>
      <c r="I33" s="3">
        <v>33.1924086</v>
      </c>
      <c r="J33" s="4"/>
      <c r="L33" s="9"/>
      <c r="M33" s="8"/>
      <c r="N33" s="2"/>
      <c r="O33" s="2" t="s">
        <v>12</v>
      </c>
      <c r="P33" s="3">
        <v>43.974714632429901</v>
      </c>
      <c r="Q33" s="4"/>
      <c r="S33" s="9"/>
      <c r="T33" s="8"/>
    </row>
    <row r="34" spans="1:20" x14ac:dyDescent="0.35">
      <c r="C34" s="3">
        <v>30.930819765842202</v>
      </c>
      <c r="D34" s="11"/>
      <c r="E34" s="12"/>
      <c r="F34" s="8"/>
      <c r="H34" s="2" t="s">
        <v>12</v>
      </c>
      <c r="I34" s="3">
        <v>31.471578350000001</v>
      </c>
      <c r="J34" s="4">
        <v>32.003432189333331</v>
      </c>
      <c r="K34" s="5">
        <v>4.7698319197845613</v>
      </c>
      <c r="L34" s="8">
        <v>3.6655362423085673</v>
      </c>
      <c r="M34" s="8"/>
      <c r="O34" s="2" t="s">
        <v>12</v>
      </c>
      <c r="P34" s="3">
        <v>39.522520625635998</v>
      </c>
      <c r="Q34" s="4"/>
      <c r="S34" s="9"/>
      <c r="T34" s="8"/>
    </row>
    <row r="35" spans="1:20" x14ac:dyDescent="0.35">
      <c r="A35" s="2" t="s">
        <v>21</v>
      </c>
      <c r="B35" s="2" t="s">
        <v>10</v>
      </c>
      <c r="C35" s="3">
        <v>31.211706657929099</v>
      </c>
      <c r="D35" s="11">
        <f>AVERAGE(C33:C35)</f>
        <v>31.092314694593032</v>
      </c>
      <c r="G35" s="2" t="s">
        <v>21</v>
      </c>
      <c r="H35" s="2" t="s">
        <v>7</v>
      </c>
      <c r="I35" s="3">
        <v>31.346309617999999</v>
      </c>
      <c r="J35" s="4"/>
      <c r="N35" s="2" t="s">
        <v>21</v>
      </c>
      <c r="O35" s="2" t="s">
        <v>35</v>
      </c>
      <c r="P35" s="3">
        <v>39.809652587355799</v>
      </c>
      <c r="Q35" s="4">
        <v>39.666086606495895</v>
      </c>
      <c r="R35" s="7">
        <v>10.745575772294728</v>
      </c>
      <c r="S35" s="8">
        <v>5.824509686496019E-2</v>
      </c>
      <c r="T35" s="8"/>
    </row>
    <row r="36" spans="1:20" x14ac:dyDescent="0.35">
      <c r="A36" s="2"/>
      <c r="C36" s="14">
        <v>34.01397707017226</v>
      </c>
      <c r="G36" s="2"/>
      <c r="H36" s="2" t="s">
        <v>12</v>
      </c>
      <c r="I36" s="14">
        <v>25.242558303556496</v>
      </c>
      <c r="N36" s="2"/>
      <c r="O36" s="2" t="s">
        <v>12</v>
      </c>
      <c r="P36" s="14">
        <v>25.925242365023923</v>
      </c>
    </row>
    <row r="37" spans="1:20" x14ac:dyDescent="0.35">
      <c r="C37" s="14">
        <v>38.831023834878849</v>
      </c>
      <c r="G37" s="2"/>
      <c r="H37" s="2" t="s">
        <v>12</v>
      </c>
      <c r="I37" s="14">
        <v>25.25631304900736</v>
      </c>
      <c r="J37" s="4"/>
      <c r="O37" s="2" t="s">
        <v>12</v>
      </c>
      <c r="P37" s="14">
        <v>25.770258790879147</v>
      </c>
    </row>
    <row r="38" spans="1:20" x14ac:dyDescent="0.35">
      <c r="A38" s="2" t="s">
        <v>22</v>
      </c>
      <c r="B38" s="2" t="s">
        <v>10</v>
      </c>
      <c r="C38" s="14">
        <v>33.61989434807716</v>
      </c>
      <c r="D38" s="10">
        <f>AVERAGE(C36,C38)</f>
        <v>33.816935709124706</v>
      </c>
      <c r="G38" s="2" t="s">
        <v>22</v>
      </c>
      <c r="H38" s="2" t="s">
        <v>7</v>
      </c>
      <c r="I38" s="14">
        <v>25.466612740178146</v>
      </c>
      <c r="J38" s="15">
        <f>AVERAGE(I36:I38)</f>
        <v>25.321828030914002</v>
      </c>
      <c r="N38" s="2" t="s">
        <v>22</v>
      </c>
      <c r="O38" s="2" t="s">
        <v>35</v>
      </c>
      <c r="P38" s="14">
        <v>25.850537728931325</v>
      </c>
      <c r="Q38" s="15">
        <f>AVERAGE(P36:P38)</f>
        <v>25.848679628278134</v>
      </c>
    </row>
    <row r="39" spans="1:20" x14ac:dyDescent="0.35">
      <c r="A39" s="2"/>
      <c r="B39" s="2" t="s">
        <v>12</v>
      </c>
      <c r="C39" s="14">
        <v>33.7950042321377</v>
      </c>
      <c r="D39" s="11"/>
      <c r="G39" s="2"/>
      <c r="H39" s="2" t="s">
        <v>12</v>
      </c>
      <c r="I39" s="14">
        <v>43.934953882976998</v>
      </c>
      <c r="J39" s="16"/>
      <c r="N39" s="2"/>
      <c r="O39" s="2" t="s">
        <v>12</v>
      </c>
      <c r="P39" s="14">
        <v>30.938957398393502</v>
      </c>
      <c r="Q39" s="16"/>
    </row>
    <row r="40" spans="1:20" x14ac:dyDescent="0.35">
      <c r="C40" s="14">
        <v>33.041358243321191</v>
      </c>
      <c r="D40" s="11"/>
      <c r="E40" s="12"/>
      <c r="H40" s="2" t="s">
        <v>12</v>
      </c>
      <c r="I40" s="14">
        <v>44.106935203446398</v>
      </c>
      <c r="J40" s="16"/>
      <c r="O40" s="2" t="s">
        <v>12</v>
      </c>
      <c r="P40" s="14">
        <v>31.547618709530699</v>
      </c>
      <c r="Q40" s="16"/>
    </row>
    <row r="41" spans="1:20" x14ac:dyDescent="0.35">
      <c r="A41" s="2" t="s">
        <v>37</v>
      </c>
      <c r="B41" s="2" t="s">
        <v>10</v>
      </c>
      <c r="C41" s="14">
        <v>33.130626163534203</v>
      </c>
      <c r="D41" s="11">
        <f>AVERAGE(C40:C41)</f>
        <v>33.085992203427693</v>
      </c>
      <c r="E41" s="34">
        <f>2^-(D41-D44)</f>
        <v>2.5919825055250811</v>
      </c>
      <c r="F41" s="8"/>
      <c r="G41" s="2" t="s">
        <v>37</v>
      </c>
      <c r="H41" s="2" t="s">
        <v>7</v>
      </c>
      <c r="I41" s="14">
        <v>43.434421907338297</v>
      </c>
      <c r="J41" s="15">
        <f>AVERAGE(I39:I41)</f>
        <v>43.825436997920569</v>
      </c>
      <c r="K41" s="5">
        <f>J41-J44</f>
        <v>1.3572180132215834</v>
      </c>
      <c r="L41" s="8"/>
      <c r="M41" s="17">
        <f>2^-K41</f>
        <v>0.39033425638798486</v>
      </c>
      <c r="N41" s="2" t="s">
        <v>37</v>
      </c>
      <c r="O41" s="2" t="s">
        <v>35</v>
      </c>
      <c r="P41" s="14">
        <v>31.5776492252567</v>
      </c>
      <c r="Q41" s="15">
        <f>AVERAGE(P39:P41)</f>
        <v>31.354741777726968</v>
      </c>
      <c r="R41" s="5">
        <f>Q41-Q44</f>
        <v>-2.7383609736779313</v>
      </c>
      <c r="S41" s="8"/>
      <c r="T41" s="17">
        <f>2^-R41</f>
        <v>6.6731178084425578</v>
      </c>
    </row>
    <row r="42" spans="1:20" x14ac:dyDescent="0.35">
      <c r="A42" s="2"/>
      <c r="B42" s="2" t="s">
        <v>12</v>
      </c>
      <c r="C42" s="14">
        <v>35.238283176017944</v>
      </c>
      <c r="D42" s="11"/>
      <c r="F42" s="9"/>
      <c r="G42" s="2"/>
      <c r="H42" s="2" t="s">
        <v>12</v>
      </c>
      <c r="I42" s="14">
        <v>41.128663490692084</v>
      </c>
      <c r="J42" s="16"/>
      <c r="L42" s="9"/>
      <c r="M42" s="8"/>
      <c r="N42" s="2"/>
      <c r="O42" s="2" t="s">
        <v>12</v>
      </c>
      <c r="P42" s="14">
        <v>33.988379868853499</v>
      </c>
      <c r="Q42" s="16"/>
      <c r="S42" s="9"/>
      <c r="T42" s="8"/>
    </row>
    <row r="43" spans="1:20" x14ac:dyDescent="0.35">
      <c r="C43" s="14">
        <v>34.448281638198402</v>
      </c>
      <c r="D43" s="11"/>
      <c r="E43" s="12"/>
      <c r="F43" s="9"/>
      <c r="H43" s="2" t="s">
        <v>12</v>
      </c>
      <c r="I43" s="14">
        <v>43.299451683808797</v>
      </c>
      <c r="J43" s="16"/>
      <c r="L43" s="9"/>
      <c r="M43" s="8"/>
      <c r="O43" s="2" t="s">
        <v>12</v>
      </c>
      <c r="P43" s="14">
        <v>33.8437973164963</v>
      </c>
      <c r="Q43" s="16"/>
      <c r="S43" s="9"/>
      <c r="T43" s="8"/>
    </row>
    <row r="44" spans="1:20" x14ac:dyDescent="0.35">
      <c r="A44" s="2" t="s">
        <v>24</v>
      </c>
      <c r="B44" s="2" t="s">
        <v>10</v>
      </c>
      <c r="C44" s="14">
        <v>34.471814730350999</v>
      </c>
      <c r="D44" s="11">
        <f>AVERAGE(C43:C44)</f>
        <v>34.460048184274697</v>
      </c>
      <c r="F44" s="8"/>
      <c r="G44" s="2" t="s">
        <v>24</v>
      </c>
      <c r="H44" s="2" t="s">
        <v>7</v>
      </c>
      <c r="I44" s="14">
        <v>42.97654177959609</v>
      </c>
      <c r="J44" s="15">
        <f>AVERAGE(I42:I44)</f>
        <v>42.468218984698986</v>
      </c>
      <c r="K44" s="5"/>
      <c r="L44" s="8"/>
      <c r="M44" s="8"/>
      <c r="N44" s="2" t="s">
        <v>24</v>
      </c>
      <c r="O44" s="2" t="s">
        <v>35</v>
      </c>
      <c r="P44" s="14">
        <v>34.447131068864898</v>
      </c>
      <c r="Q44" s="15">
        <f>AVERAGE(P42:P44)</f>
        <v>34.093102751404899</v>
      </c>
      <c r="R44" s="5"/>
      <c r="S44" s="8"/>
      <c r="T44" s="8"/>
    </row>
    <row r="46" spans="1:20" x14ac:dyDescent="0.35">
      <c r="B46" s="16"/>
      <c r="C46" s="16"/>
    </row>
    <row r="47" spans="1:20" x14ac:dyDescent="0.35">
      <c r="B47" s="16"/>
      <c r="C47" s="16"/>
    </row>
    <row r="48" spans="1:20" x14ac:dyDescent="0.35">
      <c r="B48" s="18"/>
    </row>
    <row r="49" spans="2:5" x14ac:dyDescent="0.35">
      <c r="B49" s="16"/>
    </row>
    <row r="50" spans="2:5" x14ac:dyDescent="0.35">
      <c r="B50" s="16"/>
      <c r="D50" s="16"/>
      <c r="E50" s="16"/>
    </row>
    <row r="51" spans="2:5" x14ac:dyDescent="0.35">
      <c r="B51" s="18"/>
      <c r="D51" s="16"/>
      <c r="E51" s="16"/>
    </row>
    <row r="52" spans="2:5" x14ac:dyDescent="0.35">
      <c r="B52" s="16"/>
      <c r="D52" s="16"/>
      <c r="E52" s="16"/>
    </row>
    <row r="53" spans="2:5" x14ac:dyDescent="0.35">
      <c r="B53" s="16"/>
      <c r="D53" s="16"/>
      <c r="E53" s="16"/>
    </row>
    <row r="54" spans="2:5" x14ac:dyDescent="0.35">
      <c r="B54" s="18"/>
      <c r="D54" s="18"/>
      <c r="E54" s="18"/>
    </row>
    <row r="55" spans="2:5" x14ac:dyDescent="0.35">
      <c r="B55" s="16"/>
      <c r="C55" s="16"/>
      <c r="D55" s="16"/>
      <c r="E55" s="16"/>
    </row>
    <row r="56" spans="2:5" x14ac:dyDescent="0.35">
      <c r="B56" s="16"/>
      <c r="C56" s="16"/>
      <c r="D56" s="16"/>
      <c r="E56" s="16"/>
    </row>
    <row r="57" spans="2:5" x14ac:dyDescent="0.35">
      <c r="B57" s="18"/>
      <c r="C57" s="15"/>
      <c r="D57" s="16"/>
      <c r="E57" s="16"/>
    </row>
    <row r="58" spans="2:5" x14ac:dyDescent="0.35">
      <c r="B58" s="16"/>
      <c r="C58" s="16"/>
      <c r="D58" s="16"/>
      <c r="E58" s="16"/>
    </row>
    <row r="59" spans="2:5" x14ac:dyDescent="0.35">
      <c r="B59" s="16"/>
      <c r="C59" s="16"/>
      <c r="D59" s="16"/>
      <c r="E59" s="16"/>
    </row>
    <row r="60" spans="2:5" x14ac:dyDescent="0.35">
      <c r="B60" s="18"/>
      <c r="C60" s="15"/>
      <c r="D60" s="16"/>
      <c r="E60" s="16"/>
    </row>
    <row r="61" spans="2:5" x14ac:dyDescent="0.35">
      <c r="B61" s="16"/>
      <c r="C61" s="16"/>
      <c r="D61" s="16"/>
      <c r="E61" s="16"/>
    </row>
    <row r="62" spans="2:5" x14ac:dyDescent="0.35">
      <c r="B62" s="16"/>
      <c r="C62" s="16"/>
      <c r="D62" s="16"/>
      <c r="E62" s="16"/>
    </row>
    <row r="63" spans="2:5" x14ac:dyDescent="0.35">
      <c r="B63" s="18"/>
      <c r="C63" s="15"/>
      <c r="D63" s="18"/>
      <c r="E63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FBDE-C170-49AE-A307-5754D968C58B}">
  <dimension ref="A1:Q48"/>
  <sheetViews>
    <sheetView topLeftCell="A19" zoomScale="80" zoomScaleNormal="80" workbookViewId="0">
      <selection activeCell="F17" sqref="F17"/>
    </sheetView>
  </sheetViews>
  <sheetFormatPr defaultRowHeight="15.5" x14ac:dyDescent="0.35"/>
  <cols>
    <col min="1" max="1" width="17.453125" style="1" customWidth="1"/>
    <col min="2" max="2" width="8.7265625" style="1"/>
    <col min="3" max="3" width="8.90625" style="1" bestFit="1" customWidth="1"/>
    <col min="4" max="4" width="9.90625" style="1" bestFit="1" customWidth="1"/>
    <col min="5" max="5" width="21" style="1" bestFit="1" customWidth="1"/>
    <col min="6" max="8" width="8.90625" style="1" bestFit="1" customWidth="1"/>
    <col min="9" max="9" width="17.1796875" style="1" customWidth="1"/>
    <col min="10" max="10" width="19.7265625" style="1" customWidth="1"/>
    <col min="11" max="12" width="8.7265625" style="1"/>
    <col min="13" max="13" width="20.54296875" style="1" bestFit="1" customWidth="1"/>
    <col min="14" max="14" width="9.90625" style="1" bestFit="1" customWidth="1"/>
    <col min="15" max="15" width="20.26953125" style="1" bestFit="1" customWidth="1"/>
    <col min="16" max="17" width="8.90625" style="1" bestFit="1" customWidth="1"/>
    <col min="18" max="16384" width="8.7265625" style="1"/>
  </cols>
  <sheetData>
    <row r="1" spans="1:17" x14ac:dyDescent="0.35">
      <c r="A1" s="38"/>
      <c r="B1" s="38" t="s">
        <v>12</v>
      </c>
      <c r="C1" s="38">
        <v>31.8478366931562</v>
      </c>
      <c r="D1" s="38"/>
      <c r="E1" s="38"/>
      <c r="F1" s="38"/>
      <c r="G1" s="8"/>
      <c r="H1" s="38"/>
      <c r="I1" s="38"/>
      <c r="J1" s="38" t="s">
        <v>12</v>
      </c>
      <c r="K1" s="38">
        <v>32.004055041632597</v>
      </c>
      <c r="P1" s="38"/>
      <c r="Q1" s="8"/>
    </row>
    <row r="2" spans="1:17" x14ac:dyDescent="0.35">
      <c r="C2" s="38">
        <v>32.5776444139943</v>
      </c>
      <c r="D2" s="38"/>
      <c r="E2" s="38"/>
      <c r="F2" s="38"/>
      <c r="G2" s="8"/>
      <c r="K2" s="38">
        <v>39.201415418950198</v>
      </c>
      <c r="P2" s="38"/>
      <c r="Q2" s="8"/>
    </row>
    <row r="3" spans="1:17" x14ac:dyDescent="0.35">
      <c r="A3" s="38" t="s">
        <v>13</v>
      </c>
      <c r="B3" s="24" t="s">
        <v>10</v>
      </c>
      <c r="C3" s="38">
        <v>33.016332619060201</v>
      </c>
      <c r="D3" s="10">
        <f>AVERAGE(C1:C2)</f>
        <v>32.212740553575252</v>
      </c>
      <c r="F3" s="38"/>
      <c r="G3" s="8"/>
      <c r="H3" s="38"/>
      <c r="I3" s="38" t="s">
        <v>13</v>
      </c>
      <c r="J3" s="38" t="s">
        <v>7</v>
      </c>
      <c r="K3" s="38">
        <v>33.471046523574401</v>
      </c>
      <c r="L3" s="10">
        <f>AVERAGE(K1,K3)</f>
        <v>32.737550782603499</v>
      </c>
      <c r="P3" s="38"/>
      <c r="Q3" s="8"/>
    </row>
    <row r="4" spans="1:17" x14ac:dyDescent="0.35">
      <c r="A4" s="38"/>
      <c r="B4" s="24" t="s">
        <v>12</v>
      </c>
      <c r="C4" s="38">
        <v>27.1413855379624</v>
      </c>
      <c r="D4" s="11"/>
      <c r="F4" s="38"/>
      <c r="G4" s="8"/>
      <c r="H4" s="38"/>
      <c r="I4" s="38"/>
      <c r="J4" s="38" t="s">
        <v>12</v>
      </c>
      <c r="K4" s="38">
        <v>32.532188427477799</v>
      </c>
      <c r="L4" s="11"/>
      <c r="P4" s="38"/>
      <c r="Q4" s="8"/>
    </row>
    <row r="5" spans="1:17" x14ac:dyDescent="0.35">
      <c r="C5" s="38">
        <v>27.474326333802299</v>
      </c>
      <c r="D5" s="11"/>
      <c r="E5" s="12"/>
      <c r="F5" s="8"/>
      <c r="G5" s="8"/>
      <c r="K5" s="38">
        <v>33.080508910614498</v>
      </c>
      <c r="L5" s="11"/>
      <c r="M5" s="12"/>
      <c r="P5" s="8"/>
      <c r="Q5" s="8"/>
    </row>
    <row r="6" spans="1:17" x14ac:dyDescent="0.35">
      <c r="A6" s="38" t="s">
        <v>14</v>
      </c>
      <c r="B6" s="24" t="s">
        <v>10</v>
      </c>
      <c r="C6" s="38">
        <v>30.1652534820497</v>
      </c>
      <c r="D6" s="11">
        <f>AVERAGE(C4:C5)</f>
        <v>27.307855935882351</v>
      </c>
      <c r="E6" s="34">
        <f>2^-(D6-D9)</f>
        <v>0.4720025944046547</v>
      </c>
      <c r="F6" s="38"/>
      <c r="G6" s="8"/>
      <c r="H6" s="38"/>
      <c r="I6" s="38" t="s">
        <v>14</v>
      </c>
      <c r="J6" s="38" t="s">
        <v>7</v>
      </c>
      <c r="K6" s="38">
        <v>33.331418640819599</v>
      </c>
      <c r="L6" s="11">
        <f>AVERAGE(K4:K6)</f>
        <v>32.981371992970629</v>
      </c>
      <c r="M6" s="34">
        <f>2^-(L6-L9)</f>
        <v>0.3434550621553713</v>
      </c>
      <c r="P6" s="38"/>
      <c r="Q6" s="8"/>
    </row>
    <row r="7" spans="1:17" x14ac:dyDescent="0.35">
      <c r="A7" s="38"/>
      <c r="C7" s="38">
        <v>26.382913478571702</v>
      </c>
      <c r="D7" s="11"/>
      <c r="F7" s="38"/>
      <c r="G7" s="8"/>
      <c r="H7" s="38"/>
      <c r="I7" s="38"/>
      <c r="J7" s="38" t="s">
        <v>12</v>
      </c>
      <c r="K7" s="38">
        <v>31.1012492248284</v>
      </c>
      <c r="L7" s="11"/>
      <c r="P7" s="38"/>
      <c r="Q7" s="8"/>
    </row>
    <row r="8" spans="1:17" x14ac:dyDescent="0.35">
      <c r="C8" s="38">
        <v>26.1478415319169</v>
      </c>
      <c r="D8" s="11"/>
      <c r="E8" s="12"/>
      <c r="F8" s="8"/>
      <c r="G8" s="8">
        <v>0.4720025944046547</v>
      </c>
      <c r="K8" s="38">
        <v>31.7434670411204</v>
      </c>
      <c r="L8" s="11"/>
      <c r="M8" s="12"/>
      <c r="P8" s="8"/>
      <c r="Q8" s="8"/>
    </row>
    <row r="9" spans="1:17" x14ac:dyDescent="0.35">
      <c r="A9" s="38" t="s">
        <v>15</v>
      </c>
      <c r="B9" s="24" t="s">
        <v>10</v>
      </c>
      <c r="C9" s="38">
        <v>26.143412881031701</v>
      </c>
      <c r="D9" s="11">
        <f>AVERAGE(C7:C9)</f>
        <v>26.224722630506772</v>
      </c>
      <c r="F9" s="38"/>
      <c r="G9" s="8">
        <v>0.54856867159244416</v>
      </c>
      <c r="H9" s="38"/>
      <c r="I9" s="38" t="s">
        <v>15</v>
      </c>
      <c r="J9" s="38" t="s">
        <v>7</v>
      </c>
      <c r="K9" s="38">
        <v>31.473979473494801</v>
      </c>
      <c r="L9" s="11">
        <f>AVERAGE(K7:K9)</f>
        <v>31.439565246481198</v>
      </c>
      <c r="P9" s="38"/>
      <c r="Q9" s="8"/>
    </row>
    <row r="10" spans="1:17" x14ac:dyDescent="0.35">
      <c r="A10" s="38"/>
      <c r="B10" s="24" t="s">
        <v>12</v>
      </c>
      <c r="C10" s="24">
        <v>33.464762055924474</v>
      </c>
      <c r="D10" s="24"/>
      <c r="F10" s="38"/>
      <c r="G10" s="8"/>
      <c r="H10" s="38"/>
      <c r="I10" s="38"/>
      <c r="J10" s="38" t="s">
        <v>12</v>
      </c>
      <c r="K10" s="24">
        <v>30.364341981137191</v>
      </c>
      <c r="L10" s="24"/>
      <c r="P10" s="38"/>
      <c r="Q10" s="8"/>
    </row>
    <row r="11" spans="1:17" x14ac:dyDescent="0.35">
      <c r="C11" s="24">
        <v>32.987170606657514</v>
      </c>
      <c r="D11" s="24"/>
      <c r="F11" s="38"/>
      <c r="G11" s="8"/>
      <c r="K11" s="24">
        <v>30.525329099169653</v>
      </c>
      <c r="L11" s="24"/>
      <c r="P11" s="38"/>
      <c r="Q11" s="8"/>
    </row>
    <row r="12" spans="1:17" x14ac:dyDescent="0.35">
      <c r="A12" s="38" t="s">
        <v>16</v>
      </c>
      <c r="B12" s="24" t="s">
        <v>10</v>
      </c>
      <c r="C12" s="24">
        <v>33.847191681671305</v>
      </c>
      <c r="D12" s="10">
        <f>AVERAGE(C10:C11)</f>
        <v>33.225966331290991</v>
      </c>
      <c r="F12" s="38"/>
      <c r="G12" s="8"/>
      <c r="H12" s="38"/>
      <c r="I12" s="38" t="s">
        <v>16</v>
      </c>
      <c r="J12" s="38" t="s">
        <v>7</v>
      </c>
      <c r="K12" s="24">
        <v>31.095794852501118</v>
      </c>
      <c r="L12" s="10">
        <f>AVERAGE(K10:K11)</f>
        <v>30.44483554015342</v>
      </c>
      <c r="P12" s="38"/>
      <c r="Q12" s="8"/>
    </row>
    <row r="13" spans="1:17" x14ac:dyDescent="0.35">
      <c r="A13" s="38"/>
      <c r="C13" s="24">
        <v>29.207105474676894</v>
      </c>
      <c r="D13" s="11"/>
      <c r="F13" s="38"/>
      <c r="G13" s="8"/>
      <c r="H13" s="38"/>
      <c r="I13" s="38"/>
      <c r="J13" s="38" t="s">
        <v>12</v>
      </c>
      <c r="K13" s="24">
        <v>30.648787433574</v>
      </c>
      <c r="L13" s="11"/>
      <c r="P13" s="38"/>
      <c r="Q13" s="8"/>
    </row>
    <row r="14" spans="1:17" x14ac:dyDescent="0.35">
      <c r="C14" s="24">
        <v>29.330242821174654</v>
      </c>
      <c r="D14" s="11"/>
      <c r="E14" s="12"/>
      <c r="F14" s="8"/>
      <c r="G14" s="8"/>
      <c r="K14" s="24">
        <v>30.396205808557301</v>
      </c>
      <c r="L14" s="11"/>
      <c r="M14" s="12"/>
      <c r="P14" s="8"/>
      <c r="Q14" s="8"/>
    </row>
    <row r="15" spans="1:17" x14ac:dyDescent="0.35">
      <c r="A15" s="38" t="s">
        <v>17</v>
      </c>
      <c r="B15" s="24" t="s">
        <v>10</v>
      </c>
      <c r="C15" s="24">
        <v>29.270539091651145</v>
      </c>
      <c r="D15" s="11">
        <f>AVERAGE(C13:C15)</f>
        <v>29.269295795834228</v>
      </c>
      <c r="E15" s="34">
        <f>2^-(D15-D18)</f>
        <v>0.54856867159244416</v>
      </c>
      <c r="F15" s="38"/>
      <c r="G15" s="8"/>
      <c r="H15" s="38"/>
      <c r="I15" s="38" t="s">
        <v>17</v>
      </c>
      <c r="J15" s="38" t="s">
        <v>7</v>
      </c>
      <c r="K15" s="24">
        <v>30.6089556389101</v>
      </c>
      <c r="L15" s="11">
        <f>AVERAGE(K13:K15)</f>
        <v>30.551316293680468</v>
      </c>
      <c r="M15" s="34">
        <f>2^-(L15-L18)</f>
        <v>1.2937922791833818</v>
      </c>
      <c r="P15" s="38"/>
      <c r="Q15" s="8"/>
    </row>
    <row r="16" spans="1:17" x14ac:dyDescent="0.35">
      <c r="A16" s="38"/>
      <c r="B16" s="24" t="s">
        <v>12</v>
      </c>
      <c r="C16" s="24">
        <v>28.503946443890015</v>
      </c>
      <c r="D16" s="11"/>
      <c r="F16" s="38"/>
      <c r="H16" s="38"/>
      <c r="I16" s="38"/>
      <c r="J16" s="38" t="s">
        <v>12</v>
      </c>
      <c r="K16" s="24">
        <v>30.96314868401711</v>
      </c>
      <c r="L16" s="11"/>
      <c r="P16" s="38"/>
      <c r="Q16" s="8"/>
    </row>
    <row r="17" spans="1:17" x14ac:dyDescent="0.35">
      <c r="C17" s="24">
        <v>28.255758975643506</v>
      </c>
      <c r="D17" s="11"/>
      <c r="E17" s="12"/>
      <c r="F17" s="8"/>
      <c r="K17" s="24">
        <v>30.888234498188861</v>
      </c>
      <c r="L17" s="11"/>
      <c r="M17" s="12"/>
      <c r="P17" s="8"/>
      <c r="Q17" s="8"/>
    </row>
    <row r="18" spans="1:17" x14ac:dyDescent="0.35">
      <c r="A18" s="38" t="s">
        <v>18</v>
      </c>
      <c r="B18" s="24" t="s">
        <v>10</v>
      </c>
      <c r="C18" s="24">
        <v>28.44941438273775</v>
      </c>
      <c r="D18" s="11">
        <f>AVERAGE(C16:C18)</f>
        <v>28.403039934090419</v>
      </c>
      <c r="F18" s="38"/>
      <c r="H18" s="38"/>
      <c r="I18" s="38" t="s">
        <v>18</v>
      </c>
      <c r="J18" s="38" t="s">
        <v>7</v>
      </c>
      <c r="K18" s="24">
        <v>30.917383724286527</v>
      </c>
      <c r="L18" s="11">
        <f>AVERAGE(K16:K18)</f>
        <v>30.922922302164167</v>
      </c>
      <c r="P18" s="38"/>
      <c r="Q18" s="8"/>
    </row>
    <row r="19" spans="1:17" x14ac:dyDescent="0.35">
      <c r="A19" s="38"/>
      <c r="H19" s="38"/>
      <c r="I19" s="24"/>
      <c r="J19" s="24"/>
      <c r="K19" s="38"/>
      <c r="L19" s="24" t="s">
        <v>12</v>
      </c>
    </row>
    <row r="20" spans="1:17" s="43" customFormat="1" x14ac:dyDescent="0.35"/>
    <row r="21" spans="1:17" x14ac:dyDescent="0.35">
      <c r="A21" s="38"/>
      <c r="B21" s="38" t="s">
        <v>12</v>
      </c>
      <c r="C21" s="38">
        <v>35.250948965983554</v>
      </c>
      <c r="D21" s="38"/>
      <c r="E21" s="38"/>
      <c r="F21" s="38"/>
      <c r="G21" s="8"/>
      <c r="H21" s="38"/>
      <c r="I21" s="38"/>
      <c r="J21" s="38" t="s">
        <v>12</v>
      </c>
      <c r="K21" s="38">
        <v>34.162566255143197</v>
      </c>
      <c r="L21" s="38"/>
      <c r="M21" s="38"/>
      <c r="N21" s="38"/>
      <c r="O21" s="8"/>
    </row>
    <row r="22" spans="1:17" x14ac:dyDescent="0.35">
      <c r="C22" s="38">
        <v>33.142975417431863</v>
      </c>
      <c r="D22" s="38"/>
      <c r="E22" s="38"/>
      <c r="F22" s="38"/>
      <c r="G22" s="8"/>
      <c r="K22" s="38">
        <v>33.691971985792698</v>
      </c>
      <c r="L22" s="38"/>
      <c r="M22" s="38"/>
      <c r="N22" s="38"/>
      <c r="O22" s="8"/>
    </row>
    <row r="23" spans="1:17" x14ac:dyDescent="0.35">
      <c r="A23" s="38" t="s">
        <v>19</v>
      </c>
      <c r="B23" s="24" t="s">
        <v>10</v>
      </c>
      <c r="C23" s="38">
        <v>32.577006987995816</v>
      </c>
      <c r="D23" s="10">
        <f>AVERAGE(C22:C23)</f>
        <v>32.859991202713843</v>
      </c>
      <c r="F23" s="38"/>
      <c r="G23" s="8"/>
      <c r="H23" s="38"/>
      <c r="I23" s="38" t="s">
        <v>19</v>
      </c>
      <c r="J23" s="38" t="s">
        <v>7</v>
      </c>
      <c r="K23" s="38">
        <v>34.695674224304902</v>
      </c>
      <c r="L23" s="10">
        <f>AVERAGE(K22:K23)</f>
        <v>34.1938231050488</v>
      </c>
      <c r="N23" s="38"/>
      <c r="O23" s="8"/>
    </row>
    <row r="24" spans="1:17" x14ac:dyDescent="0.35">
      <c r="A24" s="38"/>
      <c r="B24" s="38" t="s">
        <v>12</v>
      </c>
      <c r="C24" s="38">
        <v>27.265465808955611</v>
      </c>
      <c r="D24" s="11"/>
      <c r="F24" s="38"/>
      <c r="G24" s="8"/>
      <c r="H24" s="38"/>
      <c r="I24" s="38"/>
      <c r="J24" s="38" t="s">
        <v>12</v>
      </c>
      <c r="K24" s="38">
        <v>44.833188364950203</v>
      </c>
      <c r="L24" s="11"/>
      <c r="N24" s="38"/>
      <c r="O24" s="8"/>
    </row>
    <row r="25" spans="1:17" x14ac:dyDescent="0.35">
      <c r="C25" s="38">
        <v>27.139485279591675</v>
      </c>
      <c r="D25" s="11"/>
      <c r="E25" s="12"/>
      <c r="F25" s="8"/>
      <c r="G25" s="8"/>
      <c r="K25" s="38">
        <v>36.044594201530799</v>
      </c>
      <c r="L25" s="11"/>
      <c r="M25" s="12"/>
      <c r="N25" s="8"/>
      <c r="O25" s="8"/>
    </row>
    <row r="26" spans="1:17" x14ac:dyDescent="0.35">
      <c r="A26" s="38" t="s">
        <v>20</v>
      </c>
      <c r="B26" s="24" t="s">
        <v>10</v>
      </c>
      <c r="C26" s="38">
        <v>27.256140222932608</v>
      </c>
      <c r="D26" s="11">
        <f>AVERAGE(C24:C26)</f>
        <v>27.220363770493297</v>
      </c>
      <c r="E26" s="34">
        <f>2^-(D26-D29)</f>
        <v>3.8920338085783084</v>
      </c>
      <c r="F26" s="38"/>
      <c r="G26" s="40"/>
      <c r="H26" s="38"/>
      <c r="I26" s="38" t="s">
        <v>20</v>
      </c>
      <c r="J26" s="38" t="s">
        <v>7</v>
      </c>
      <c r="K26" s="38">
        <v>34.702016319463901</v>
      </c>
      <c r="L26" s="11">
        <f>AVERAGE(K24:K26)</f>
        <v>38.526599628648306</v>
      </c>
      <c r="M26" s="34">
        <f>2^-(L26-L29)</f>
        <v>2.430151944987937E-2</v>
      </c>
      <c r="N26" s="38"/>
      <c r="O26" s="40"/>
    </row>
    <row r="27" spans="1:17" x14ac:dyDescent="0.35">
      <c r="A27" s="38"/>
      <c r="B27" s="38" t="s">
        <v>12</v>
      </c>
      <c r="C27" s="38">
        <v>29.113221633966798</v>
      </c>
      <c r="D27" s="11"/>
      <c r="F27" s="38"/>
      <c r="G27" s="40"/>
      <c r="H27" s="38"/>
      <c r="I27" s="38"/>
      <c r="J27" s="38" t="s">
        <v>12</v>
      </c>
      <c r="K27" s="38">
        <v>33.018615449415897</v>
      </c>
      <c r="L27" s="11"/>
      <c r="N27" s="38"/>
      <c r="O27" s="8"/>
    </row>
    <row r="28" spans="1:17" x14ac:dyDescent="0.35">
      <c r="C28" s="38">
        <v>29.280044241323001</v>
      </c>
      <c r="D28" s="11"/>
      <c r="E28" s="12"/>
      <c r="F28" s="8"/>
      <c r="G28" s="40"/>
      <c r="K28" s="38">
        <v>32.277374726250002</v>
      </c>
      <c r="L28" s="11"/>
      <c r="M28" s="12"/>
      <c r="N28" s="8"/>
      <c r="O28" s="8"/>
    </row>
    <row r="29" spans="1:17" x14ac:dyDescent="0.35">
      <c r="A29" s="38" t="s">
        <v>21</v>
      </c>
      <c r="B29" s="24" t="s">
        <v>10</v>
      </c>
      <c r="C29" s="38">
        <v>29.149398163096301</v>
      </c>
      <c r="D29" s="11">
        <f>AVERAGE(C27:C29)</f>
        <v>29.180888012795368</v>
      </c>
      <c r="F29" s="38"/>
      <c r="G29" s="40"/>
      <c r="H29" s="38"/>
      <c r="I29" s="38" t="s">
        <v>21</v>
      </c>
      <c r="J29" s="38" t="s">
        <v>7</v>
      </c>
      <c r="K29" s="38">
        <v>34.195379703963297</v>
      </c>
      <c r="L29" s="11">
        <f>AVERAGE(K27:K29)</f>
        <v>33.163789959876404</v>
      </c>
      <c r="N29" s="38"/>
      <c r="O29" s="8"/>
    </row>
    <row r="30" spans="1:17" x14ac:dyDescent="0.35">
      <c r="A30" s="38"/>
      <c r="B30" s="38" t="s">
        <v>12</v>
      </c>
      <c r="C30" s="24">
        <v>32.637878907414802</v>
      </c>
      <c r="F30" s="39"/>
      <c r="G30" s="41"/>
      <c r="I30" s="38"/>
      <c r="J30" s="38" t="s">
        <v>12</v>
      </c>
      <c r="K30" s="38">
        <v>31.084262844481675</v>
      </c>
    </row>
    <row r="31" spans="1:17" x14ac:dyDescent="0.35">
      <c r="B31" s="24" t="s">
        <v>12</v>
      </c>
      <c r="C31" s="24">
        <v>32.98307023620994</v>
      </c>
      <c r="F31" s="39"/>
      <c r="G31" s="41"/>
      <c r="H31" s="38"/>
      <c r="J31" s="38"/>
      <c r="K31" s="38">
        <v>30.846049530634968</v>
      </c>
    </row>
    <row r="32" spans="1:17" x14ac:dyDescent="0.35">
      <c r="A32" s="38" t="s">
        <v>22</v>
      </c>
      <c r="B32" s="24" t="s">
        <v>10</v>
      </c>
      <c r="C32" s="24">
        <v>32.510363712790223</v>
      </c>
      <c r="D32" s="10">
        <f>AVERAGE(C30:C32)</f>
        <v>32.710437618804988</v>
      </c>
      <c r="F32" s="39"/>
      <c r="G32" s="41"/>
      <c r="H32" s="38"/>
      <c r="I32" s="38" t="s">
        <v>22</v>
      </c>
      <c r="J32" s="38" t="s">
        <v>7</v>
      </c>
      <c r="K32" s="38">
        <v>31.530939447389791</v>
      </c>
      <c r="L32" s="10">
        <f>AVERAGE(K30:K32)</f>
        <v>31.153750607502143</v>
      </c>
    </row>
    <row r="33" spans="1:15" x14ac:dyDescent="0.35">
      <c r="A33" s="38"/>
      <c r="B33" s="38" t="s">
        <v>12</v>
      </c>
      <c r="C33" s="24">
        <v>26.309350677655178</v>
      </c>
      <c r="D33" s="11"/>
      <c r="F33" s="39"/>
      <c r="G33" s="41"/>
      <c r="H33" s="38"/>
      <c r="I33" s="38"/>
      <c r="J33" s="38" t="s">
        <v>12</v>
      </c>
      <c r="K33" s="38">
        <v>34.111023025465009</v>
      </c>
      <c r="L33" s="11"/>
    </row>
    <row r="34" spans="1:15" x14ac:dyDescent="0.35">
      <c r="C34" s="24">
        <v>26.574420788723678</v>
      </c>
      <c r="D34" s="11"/>
      <c r="E34" s="12"/>
      <c r="F34" s="39"/>
      <c r="G34" s="41"/>
      <c r="H34" s="38"/>
      <c r="J34" s="38"/>
      <c r="K34" s="38">
        <v>35.488009842566605</v>
      </c>
      <c r="L34" s="11"/>
      <c r="M34" s="12"/>
      <c r="N34" s="8"/>
      <c r="O34" s="8"/>
    </row>
    <row r="35" spans="1:15" x14ac:dyDescent="0.35">
      <c r="A35" s="38" t="s">
        <v>23</v>
      </c>
      <c r="B35" s="24" t="s">
        <v>10</v>
      </c>
      <c r="C35" s="24">
        <v>26.638893566963425</v>
      </c>
      <c r="D35" s="11">
        <f>AVERAGE(C33:C35)</f>
        <v>26.507555011114096</v>
      </c>
      <c r="E35" s="34">
        <f>2^-(D35-D38)</f>
        <v>2.9709181134355331</v>
      </c>
      <c r="F35" s="39"/>
      <c r="G35" s="41"/>
      <c r="H35" s="38"/>
      <c r="I35" s="38" t="s">
        <v>23</v>
      </c>
      <c r="J35" s="38" t="s">
        <v>7</v>
      </c>
      <c r="K35" s="38">
        <v>32.995727016512284</v>
      </c>
      <c r="L35" s="11">
        <f>AVERAGE(K33:K35)</f>
        <v>34.198253294847966</v>
      </c>
      <c r="M35" s="34">
        <f>2^-(L35-L38)</f>
        <v>0.93574478383793136</v>
      </c>
      <c r="N35" s="38"/>
      <c r="O35" s="40"/>
    </row>
    <row r="36" spans="1:15" x14ac:dyDescent="0.35">
      <c r="A36" s="38"/>
      <c r="B36" s="38" t="s">
        <v>12</v>
      </c>
      <c r="C36" s="24">
        <v>28.016728537145159</v>
      </c>
      <c r="D36" s="11"/>
      <c r="F36" s="39"/>
      <c r="G36" s="41"/>
      <c r="H36" s="38"/>
      <c r="I36" s="38"/>
      <c r="J36" s="38" t="s">
        <v>12</v>
      </c>
      <c r="K36" s="38">
        <v>34.629408054170618</v>
      </c>
      <c r="L36" s="11"/>
      <c r="N36" s="38"/>
      <c r="O36" s="8"/>
    </row>
    <row r="37" spans="1:15" x14ac:dyDescent="0.35">
      <c r="C37" s="24">
        <v>28.20089742375437</v>
      </c>
      <c r="D37" s="11"/>
      <c r="E37" s="12"/>
      <c r="F37" s="39"/>
      <c r="G37" s="41"/>
      <c r="H37" s="38"/>
      <c r="J37" s="38"/>
      <c r="K37" s="38">
        <v>34.369236126737626</v>
      </c>
      <c r="L37" s="11"/>
      <c r="M37" s="12"/>
      <c r="N37" s="8"/>
      <c r="O37" s="8"/>
    </row>
    <row r="38" spans="1:15" x14ac:dyDescent="0.35">
      <c r="A38" s="38" t="s">
        <v>24</v>
      </c>
      <c r="B38" s="24" t="s">
        <v>10</v>
      </c>
      <c r="C38" s="24">
        <v>28.017765595836977</v>
      </c>
      <c r="D38" s="11">
        <f>AVERAGE(C36:C38)</f>
        <v>28.078463852245502</v>
      </c>
      <c r="F38" s="39"/>
      <c r="G38" s="41"/>
      <c r="H38" s="38"/>
      <c r="I38" s="38" t="s">
        <v>24</v>
      </c>
      <c r="J38" s="38" t="s">
        <v>7</v>
      </c>
      <c r="K38" s="38">
        <v>33.308676722186966</v>
      </c>
      <c r="L38" s="11">
        <f>AVERAGE(K36:K38)</f>
        <v>34.102440301031741</v>
      </c>
    </row>
    <row r="39" spans="1:15" x14ac:dyDescent="0.35">
      <c r="B39" s="38" t="s">
        <v>12</v>
      </c>
      <c r="D39" s="24"/>
      <c r="G39" s="42"/>
    </row>
    <row r="40" spans="1:15" x14ac:dyDescent="0.35">
      <c r="D40" s="24"/>
      <c r="G40" s="42"/>
    </row>
    <row r="41" spans="1:15" x14ac:dyDescent="0.35">
      <c r="D41" s="10"/>
      <c r="G41" s="42"/>
    </row>
    <row r="42" spans="1:15" x14ac:dyDescent="0.35">
      <c r="D42" s="11"/>
    </row>
    <row r="43" spans="1:15" x14ac:dyDescent="0.35">
      <c r="D43" s="11"/>
      <c r="E43" s="12"/>
    </row>
    <row r="44" spans="1:15" x14ac:dyDescent="0.35">
      <c r="D44" s="11"/>
      <c r="E44" s="34"/>
    </row>
    <row r="45" spans="1:15" x14ac:dyDescent="0.35">
      <c r="D45" s="11"/>
    </row>
    <row r="46" spans="1:15" x14ac:dyDescent="0.35">
      <c r="D46" s="11"/>
      <c r="E46" s="12"/>
    </row>
    <row r="47" spans="1:15" x14ac:dyDescent="0.35">
      <c r="D47" s="11"/>
      <c r="E47" s="34">
        <v>3.8920338085783084</v>
      </c>
    </row>
    <row r="48" spans="1:15" x14ac:dyDescent="0.35">
      <c r="D48" s="38"/>
      <c r="E48" s="34">
        <v>2.9709181134355331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2CF7-FA3F-4F2B-9496-9321EB0EF03D}">
  <dimension ref="A1:N95"/>
  <sheetViews>
    <sheetView topLeftCell="A16" zoomScale="80" zoomScaleNormal="80" workbookViewId="0">
      <selection activeCell="C15" sqref="C15"/>
    </sheetView>
  </sheetViews>
  <sheetFormatPr defaultRowHeight="15.5" x14ac:dyDescent="0.35"/>
  <cols>
    <col min="1" max="1" width="16.7265625" style="1" customWidth="1"/>
    <col min="2" max="2" width="16" style="1" customWidth="1"/>
    <col min="3" max="3" width="8.90625" style="1" bestFit="1" customWidth="1"/>
    <col min="4" max="4" width="9.90625" style="1" bestFit="1" customWidth="1"/>
    <col min="5" max="5" width="21.453125" style="1" bestFit="1" customWidth="1"/>
    <col min="6" max="6" width="20.1796875" style="1" bestFit="1" customWidth="1"/>
    <col min="7" max="7" width="8.90625" style="1" bestFit="1" customWidth="1"/>
    <col min="8" max="8" width="14" style="1" bestFit="1" customWidth="1"/>
    <col min="9" max="10" width="8.90625" style="1" bestFit="1" customWidth="1"/>
    <col min="11" max="11" width="14.54296875" style="1" bestFit="1" customWidth="1"/>
    <col min="12" max="12" width="20.90625" style="1" bestFit="1" customWidth="1"/>
    <col min="13" max="13" width="20.1796875" style="1" bestFit="1" customWidth="1"/>
    <col min="14" max="14" width="8.90625" style="1" bestFit="1" customWidth="1"/>
    <col min="15" max="15" width="8.7265625" style="1"/>
    <col min="16" max="16" width="21.26953125" style="1" customWidth="1"/>
    <col min="17" max="17" width="8.90625" style="1" bestFit="1" customWidth="1"/>
    <col min="18" max="18" width="9.90625" style="1" bestFit="1" customWidth="1"/>
    <col min="19" max="19" width="23.90625" style="1" bestFit="1" customWidth="1"/>
    <col min="20" max="20" width="20.1796875" style="1" bestFit="1" customWidth="1"/>
    <col min="21" max="21" width="8.90625" style="1" bestFit="1" customWidth="1"/>
    <col min="22" max="16384" width="8.7265625" style="1"/>
  </cols>
  <sheetData>
    <row r="1" spans="1:14" x14ac:dyDescent="0.35">
      <c r="C1" s="1" t="s">
        <v>41</v>
      </c>
      <c r="J1" s="1" t="s">
        <v>7</v>
      </c>
    </row>
    <row r="2" spans="1:14" x14ac:dyDescent="0.35">
      <c r="A2" s="24"/>
      <c r="B2" s="24" t="s">
        <v>12</v>
      </c>
      <c r="C2" s="24">
        <v>30.187630595832431</v>
      </c>
      <c r="D2" s="24"/>
      <c r="H2" s="24"/>
      <c r="I2" s="24" t="s">
        <v>12</v>
      </c>
      <c r="J2" s="24">
        <v>29.655139265338871</v>
      </c>
      <c r="K2" s="24"/>
    </row>
    <row r="3" spans="1:14" x14ac:dyDescent="0.35">
      <c r="A3" s="24"/>
      <c r="B3" s="24"/>
      <c r="C3" s="24">
        <v>30.308845737737428</v>
      </c>
      <c r="D3" s="24"/>
      <c r="H3" s="24"/>
      <c r="I3" s="24"/>
      <c r="J3" s="24">
        <v>29.464619395582616</v>
      </c>
      <c r="K3" s="24"/>
    </row>
    <row r="4" spans="1:14" x14ac:dyDescent="0.35">
      <c r="A4" s="24"/>
      <c r="B4" s="44" t="s">
        <v>38</v>
      </c>
      <c r="C4" s="24">
        <v>30.613278150106119</v>
      </c>
      <c r="D4" s="24">
        <f>AVERAGE(C2:C4)</f>
        <v>30.369918161225325</v>
      </c>
      <c r="H4" s="24" t="s">
        <v>7</v>
      </c>
      <c r="I4" s="44" t="s">
        <v>38</v>
      </c>
      <c r="J4" s="24">
        <v>29.897332625915404</v>
      </c>
      <c r="K4" s="24">
        <f>AVERAGE(J2:J4)</f>
        <v>29.672363762278962</v>
      </c>
    </row>
    <row r="5" spans="1:14" x14ac:dyDescent="0.35">
      <c r="A5" s="1" t="s">
        <v>41</v>
      </c>
      <c r="B5" s="44"/>
      <c r="C5" s="24">
        <v>33.087622891764575</v>
      </c>
      <c r="D5" s="24"/>
      <c r="H5" s="24"/>
      <c r="I5" s="44"/>
      <c r="J5" s="24">
        <v>26.5420194668344</v>
      </c>
      <c r="K5" s="24"/>
    </row>
    <row r="6" spans="1:14" x14ac:dyDescent="0.35">
      <c r="A6" s="24"/>
      <c r="B6" s="44"/>
      <c r="C6" s="24">
        <v>33.261187049304503</v>
      </c>
      <c r="D6" s="24"/>
      <c r="H6" s="24"/>
      <c r="I6" s="44"/>
      <c r="J6" s="24">
        <v>26.506300129720135</v>
      </c>
      <c r="K6" s="24"/>
    </row>
    <row r="7" spans="1:14" x14ac:dyDescent="0.35">
      <c r="A7" s="24"/>
      <c r="B7" s="44" t="s">
        <v>39</v>
      </c>
      <c r="C7" s="24"/>
      <c r="D7" s="24">
        <f>AVERAGE(C5:C7)</f>
        <v>33.174404970534539</v>
      </c>
      <c r="E7" s="1">
        <f>D10-D7</f>
        <v>-1.593137958476877</v>
      </c>
      <c r="F7" s="1">
        <f>2^-E7</f>
        <v>3.0170486464529711</v>
      </c>
      <c r="G7" s="8"/>
      <c r="H7" s="24" t="s">
        <v>7</v>
      </c>
      <c r="I7" s="44" t="s">
        <v>39</v>
      </c>
      <c r="J7" s="24">
        <v>26.31257041521572</v>
      </c>
      <c r="K7" s="24">
        <f>AVERAGE(J5:J7)</f>
        <v>26.453630003923418</v>
      </c>
      <c r="L7" s="1">
        <f>K10-K7</f>
        <v>4.8673401561764678</v>
      </c>
      <c r="M7" s="1">
        <f>2^-L7</f>
        <v>3.4259783477698008E-2</v>
      </c>
      <c r="N7" s="8"/>
    </row>
    <row r="8" spans="1:14" x14ac:dyDescent="0.35">
      <c r="A8" s="24"/>
      <c r="B8" s="44"/>
      <c r="C8" s="24">
        <v>31.3091695917051</v>
      </c>
      <c r="D8" s="24"/>
      <c r="F8" s="38"/>
      <c r="G8" s="8"/>
      <c r="H8" s="24"/>
      <c r="I8" s="44"/>
      <c r="J8" s="24">
        <v>31.238433672172242</v>
      </c>
      <c r="K8" s="24"/>
      <c r="M8" s="38"/>
      <c r="N8" s="8"/>
    </row>
    <row r="9" spans="1:14" x14ac:dyDescent="0.35">
      <c r="A9" s="24"/>
      <c r="B9" s="44"/>
      <c r="C9" s="24">
        <v>31.509901340665582</v>
      </c>
      <c r="D9" s="24"/>
      <c r="F9" s="38"/>
      <c r="G9" s="8"/>
      <c r="H9" s="24"/>
      <c r="I9" s="44"/>
      <c r="J9" s="24">
        <v>30.538100835896881</v>
      </c>
      <c r="K9" s="24"/>
      <c r="M9" s="38"/>
      <c r="N9" s="8"/>
    </row>
    <row r="10" spans="1:14" x14ac:dyDescent="0.35">
      <c r="A10" s="24"/>
      <c r="B10" s="44" t="s">
        <v>40</v>
      </c>
      <c r="C10" s="24">
        <v>31.924730103802304</v>
      </c>
      <c r="D10" s="24">
        <f>AVERAGE(C8:C10)</f>
        <v>31.581267012057662</v>
      </c>
      <c r="F10" s="8"/>
      <c r="G10" s="8"/>
      <c r="H10" s="24" t="s">
        <v>7</v>
      </c>
      <c r="I10" s="44" t="s">
        <v>40</v>
      </c>
      <c r="J10" s="24">
        <v>32.186375972230543</v>
      </c>
      <c r="K10" s="24">
        <f>AVERAGE(J8:J10)</f>
        <v>31.320970160099886</v>
      </c>
      <c r="M10" s="8"/>
      <c r="N10" s="8"/>
    </row>
    <row r="11" spans="1:14" x14ac:dyDescent="0.35">
      <c r="C11" s="24">
        <v>36.999813418607609</v>
      </c>
      <c r="J11" s="24">
        <v>27.901535775784396</v>
      </c>
    </row>
    <row r="12" spans="1:14" x14ac:dyDescent="0.35">
      <c r="C12" s="24">
        <v>38.956113453206775</v>
      </c>
      <c r="J12" s="24">
        <v>27.808025195149355</v>
      </c>
    </row>
    <row r="13" spans="1:14" x14ac:dyDescent="0.35">
      <c r="B13" s="44" t="s">
        <v>38</v>
      </c>
      <c r="C13" s="24">
        <v>36.143869918212296</v>
      </c>
      <c r="D13" s="1">
        <f>AVERAGE(C11:C13)</f>
        <v>37.366598930008898</v>
      </c>
      <c r="I13" s="44" t="s">
        <v>38</v>
      </c>
      <c r="J13" s="24">
        <v>27.929474080761597</v>
      </c>
      <c r="K13" s="1">
        <f>AVERAGE(J11:J13)</f>
        <v>27.879678350565115</v>
      </c>
    </row>
    <row r="14" spans="1:14" x14ac:dyDescent="0.35">
      <c r="A14" s="1" t="s">
        <v>41</v>
      </c>
      <c r="B14" s="44"/>
      <c r="C14" s="24">
        <v>37.401485539663774</v>
      </c>
      <c r="I14" s="44"/>
      <c r="J14" s="24">
        <v>35.070973306490778</v>
      </c>
    </row>
    <row r="15" spans="1:14" x14ac:dyDescent="0.35">
      <c r="B15" s="44"/>
      <c r="C15" s="24">
        <v>34.753210553024743</v>
      </c>
      <c r="H15" s="1" t="s">
        <v>7</v>
      </c>
      <c r="I15" s="44"/>
      <c r="J15" s="24">
        <v>35.09402006818209</v>
      </c>
    </row>
    <row r="16" spans="1:14" x14ac:dyDescent="0.35">
      <c r="B16" s="44" t="s">
        <v>39</v>
      </c>
      <c r="C16" s="24">
        <v>37.000914877368061</v>
      </c>
      <c r="D16" s="1">
        <f>AVERAGE(C14,C16)</f>
        <v>37.201200208515914</v>
      </c>
      <c r="E16" s="1">
        <f>D19-D16</f>
        <v>-1.4929910436523173</v>
      </c>
      <c r="F16" s="1">
        <f>2^-E16</f>
        <v>2.8147192766302931</v>
      </c>
      <c r="I16" s="44" t="s">
        <v>39</v>
      </c>
      <c r="J16" s="24">
        <v>34.392176261099372</v>
      </c>
      <c r="K16" s="1">
        <f>AVERAGE(J14,J16)</f>
        <v>34.731574783795075</v>
      </c>
      <c r="L16" s="1">
        <f>K19-K16</f>
        <v>5.3554169741399846</v>
      </c>
      <c r="M16" s="1">
        <f>2^-L16</f>
        <v>2.4426365510595505E-2</v>
      </c>
    </row>
    <row r="17" spans="1:11" x14ac:dyDescent="0.35">
      <c r="B17" s="44"/>
      <c r="C17" s="24">
        <v>36.760777738321714</v>
      </c>
      <c r="I17" s="44"/>
      <c r="J17" s="24">
        <v>43.10660539121411</v>
      </c>
    </row>
    <row r="18" spans="1:11" x14ac:dyDescent="0.35">
      <c r="B18" s="44"/>
      <c r="C18" s="24">
        <v>35.303809623551324</v>
      </c>
      <c r="I18" s="44"/>
      <c r="J18" s="24"/>
    </row>
    <row r="19" spans="1:11" x14ac:dyDescent="0.35">
      <c r="B19" s="44" t="s">
        <v>40</v>
      </c>
      <c r="C19" s="24">
        <v>35.060040132717759</v>
      </c>
      <c r="D19" s="1">
        <f>AVERAGE(C17:C19)</f>
        <v>35.708209164863597</v>
      </c>
      <c r="I19" s="44" t="s">
        <v>40</v>
      </c>
      <c r="J19" s="24">
        <v>37.06737812465601</v>
      </c>
      <c r="K19" s="1">
        <f>AVERAGE(J17:J19)</f>
        <v>40.08699175793506</v>
      </c>
    </row>
    <row r="26" spans="1:11" s="45" customFormat="1" x14ac:dyDescent="0.35"/>
    <row r="27" spans="1:11" x14ac:dyDescent="0.35">
      <c r="C27" s="1" t="s">
        <v>57</v>
      </c>
      <c r="J27" s="1" t="s">
        <v>7</v>
      </c>
    </row>
    <row r="28" spans="1:11" x14ac:dyDescent="0.35">
      <c r="C28" s="24">
        <v>30.471122381943356</v>
      </c>
      <c r="J28" s="24">
        <v>30.228967443200055</v>
      </c>
    </row>
    <row r="29" spans="1:11" x14ac:dyDescent="0.35">
      <c r="C29" s="24">
        <v>30.476333599299021</v>
      </c>
      <c r="J29" s="24">
        <v>30.591170416119695</v>
      </c>
    </row>
    <row r="30" spans="1:11" x14ac:dyDescent="0.35">
      <c r="A30" s="24" t="s">
        <v>26</v>
      </c>
      <c r="B30" s="24" t="s">
        <v>10</v>
      </c>
      <c r="C30" s="24">
        <v>29.856479485326442</v>
      </c>
      <c r="D30" s="24">
        <f>AVERAGE(C28:C30)</f>
        <v>30.267978488856272</v>
      </c>
      <c r="H30" s="24" t="s">
        <v>26</v>
      </c>
      <c r="I30" s="24" t="s">
        <v>7</v>
      </c>
      <c r="J30" s="24">
        <v>31.332314410851325</v>
      </c>
      <c r="K30" s="24">
        <f>AVERAGE(J28:J29)</f>
        <v>30.410068929659875</v>
      </c>
    </row>
    <row r="31" spans="1:11" x14ac:dyDescent="0.35">
      <c r="A31" s="24"/>
      <c r="B31" s="24" t="s">
        <v>12</v>
      </c>
      <c r="C31" s="24">
        <v>29.547421273881962</v>
      </c>
      <c r="D31" s="24"/>
      <c r="H31" s="24"/>
      <c r="I31" s="24" t="s">
        <v>12</v>
      </c>
      <c r="J31" s="24">
        <v>31.89727436034287</v>
      </c>
      <c r="K31" s="24"/>
    </row>
    <row r="32" spans="1:11" x14ac:dyDescent="0.35">
      <c r="A32" s="24"/>
      <c r="C32" s="24">
        <v>29.287598486026191</v>
      </c>
      <c r="D32" s="24"/>
      <c r="H32" s="24"/>
      <c r="I32" s="24" t="s">
        <v>12</v>
      </c>
      <c r="J32" s="24">
        <v>31.001909731239788</v>
      </c>
      <c r="K32" s="24"/>
    </row>
    <row r="33" spans="1:14" x14ac:dyDescent="0.35">
      <c r="A33" s="24" t="s">
        <v>27</v>
      </c>
      <c r="B33" s="24" t="s">
        <v>10</v>
      </c>
      <c r="C33" s="24">
        <v>28.9624566409423</v>
      </c>
      <c r="D33" s="24">
        <f>AVERAGE(C31:C33)</f>
        <v>29.265825466950151</v>
      </c>
      <c r="F33" s="8"/>
      <c r="G33" s="8"/>
      <c r="H33" s="24" t="s">
        <v>27</v>
      </c>
      <c r="I33" s="24" t="s">
        <v>7</v>
      </c>
      <c r="J33" s="24">
        <v>32.01621126226599</v>
      </c>
      <c r="K33" s="24">
        <f>AVERAGE(J31:J32)</f>
        <v>31.449592045791327</v>
      </c>
      <c r="M33" s="8"/>
      <c r="N33" s="8"/>
    </row>
    <row r="34" spans="1:14" x14ac:dyDescent="0.35">
      <c r="A34" s="24"/>
      <c r="C34" s="24">
        <v>29.643889442082727</v>
      </c>
      <c r="D34" s="24"/>
      <c r="E34" s="1">
        <f>2^-(D36-D33)</f>
        <v>0.80938548561953227</v>
      </c>
      <c r="F34" s="46"/>
      <c r="G34" s="8"/>
      <c r="H34" s="24"/>
      <c r="I34" s="24" t="s">
        <v>12</v>
      </c>
      <c r="J34" s="24">
        <v>31.235716844569872</v>
      </c>
      <c r="K34" s="24"/>
      <c r="L34" s="1">
        <f>2^-(K36-K33)</f>
        <v>1.1529873291737947</v>
      </c>
      <c r="M34" s="38"/>
      <c r="N34" s="8"/>
    </row>
    <row r="35" spans="1:14" x14ac:dyDescent="0.35">
      <c r="A35" s="24"/>
      <c r="C35" s="24">
        <v>29.315824286511859</v>
      </c>
      <c r="D35" s="24"/>
      <c r="F35" s="38"/>
      <c r="G35" s="8"/>
      <c r="H35" s="24"/>
      <c r="I35" s="24" t="s">
        <v>12</v>
      </c>
      <c r="J35" s="24">
        <v>31.192159045392799</v>
      </c>
      <c r="K35" s="24"/>
      <c r="M35" s="38"/>
      <c r="N35" s="8"/>
    </row>
    <row r="36" spans="1:14" x14ac:dyDescent="0.35">
      <c r="A36" s="24" t="s">
        <v>28</v>
      </c>
      <c r="B36" s="24" t="s">
        <v>10</v>
      </c>
      <c r="C36" s="24">
        <v>29.753066022988882</v>
      </c>
      <c r="D36" s="24">
        <f>AVERAGE(C34:C36)</f>
        <v>29.570926583861155</v>
      </c>
      <c r="F36" s="8"/>
      <c r="G36" s="8"/>
      <c r="H36" s="24" t="s">
        <v>28</v>
      </c>
      <c r="I36" s="24" t="s">
        <v>7</v>
      </c>
      <c r="J36" s="24">
        <v>31.304770271942449</v>
      </c>
      <c r="K36" s="24">
        <f>AVERAGE(J34:J36)</f>
        <v>31.244215387301708</v>
      </c>
      <c r="M36" s="8"/>
    </row>
    <row r="37" spans="1:14" x14ac:dyDescent="0.35">
      <c r="B37" s="24" t="s">
        <v>12</v>
      </c>
      <c r="C37" s="24">
        <v>31.730008552231126</v>
      </c>
      <c r="J37" s="24">
        <v>30.228967443200055</v>
      </c>
    </row>
    <row r="38" spans="1:14" x14ac:dyDescent="0.35">
      <c r="C38" s="24">
        <v>31.89</v>
      </c>
      <c r="J38" s="24">
        <v>30.591170416119695</v>
      </c>
    </row>
    <row r="39" spans="1:14" x14ac:dyDescent="0.35">
      <c r="A39" s="24" t="s">
        <v>29</v>
      </c>
      <c r="B39" s="24" t="s">
        <v>10</v>
      </c>
      <c r="C39" s="24">
        <v>33.029569131188239</v>
      </c>
      <c r="D39" s="24">
        <f>AVERAGE(C37:C39)</f>
        <v>32.216525894473122</v>
      </c>
      <c r="H39" s="24" t="s">
        <v>29</v>
      </c>
      <c r="I39" s="24" t="s">
        <v>7</v>
      </c>
      <c r="J39" s="24">
        <v>31.332314410851325</v>
      </c>
      <c r="K39" s="24">
        <f>AVERAGE(J37:J38)</f>
        <v>30.410068929659875</v>
      </c>
    </row>
    <row r="40" spans="1:14" x14ac:dyDescent="0.35">
      <c r="A40" s="24"/>
      <c r="B40" s="24" t="s">
        <v>12</v>
      </c>
      <c r="C40" s="24">
        <v>32.028854219196397</v>
      </c>
      <c r="D40" s="24"/>
      <c r="H40" s="24"/>
      <c r="J40" s="24">
        <v>31.585193937714156</v>
      </c>
      <c r="K40" s="24"/>
    </row>
    <row r="41" spans="1:14" x14ac:dyDescent="0.35">
      <c r="A41" s="24"/>
      <c r="C41" s="24">
        <v>32.117417839173598</v>
      </c>
      <c r="H41" s="24"/>
      <c r="J41" s="24">
        <v>31.003388103068655</v>
      </c>
    </row>
    <row r="42" spans="1:14" x14ac:dyDescent="0.35">
      <c r="A42" s="24" t="s">
        <v>30</v>
      </c>
      <c r="B42" s="24" t="s">
        <v>10</v>
      </c>
      <c r="C42" s="24">
        <v>32.36134495646197</v>
      </c>
      <c r="D42" s="24">
        <f>AVERAGE(C40:C42)</f>
        <v>32.169205671610655</v>
      </c>
      <c r="F42" s="8"/>
      <c r="G42" s="8"/>
      <c r="H42" s="24" t="s">
        <v>30</v>
      </c>
      <c r="I42" s="24" t="s">
        <v>7</v>
      </c>
      <c r="J42" s="24">
        <v>32.166110865443578</v>
      </c>
      <c r="K42" s="24">
        <f>AVERAGE(J40:J41)</f>
        <v>31.294291020391405</v>
      </c>
      <c r="M42" s="8"/>
      <c r="N42" s="8"/>
    </row>
    <row r="43" spans="1:14" x14ac:dyDescent="0.35">
      <c r="A43" s="24"/>
      <c r="C43" s="24">
        <v>32.594675477255059</v>
      </c>
      <c r="E43" s="1">
        <f>2^-(D45-D42)</f>
        <v>0.67872692927395173</v>
      </c>
      <c r="F43" s="38"/>
      <c r="G43" s="8"/>
      <c r="H43" s="24"/>
      <c r="J43" s="24">
        <v>30.9794038546145</v>
      </c>
      <c r="L43" s="1">
        <f>2^-(K45-K42)</f>
        <v>1.2178905101114517</v>
      </c>
      <c r="M43" s="38"/>
      <c r="N43" s="8"/>
    </row>
    <row r="44" spans="1:14" x14ac:dyDescent="0.35">
      <c r="A44" s="24"/>
      <c r="C44" s="24">
        <v>32.671924738607096</v>
      </c>
      <c r="F44" s="38"/>
      <c r="G44" s="8"/>
      <c r="H44" s="24"/>
      <c r="J44" s="24">
        <v>31.040409308217502</v>
      </c>
      <c r="M44" s="38"/>
      <c r="N44" s="8"/>
    </row>
    <row r="45" spans="1:14" x14ac:dyDescent="0.35">
      <c r="A45" s="24" t="s">
        <v>31</v>
      </c>
      <c r="B45" s="24" t="s">
        <v>10</v>
      </c>
      <c r="C45" s="24">
        <v>32.918307319080824</v>
      </c>
      <c r="D45" s="24">
        <f>AVERAGE(C43:C45)</f>
        <v>32.728302511647662</v>
      </c>
      <c r="F45" s="8"/>
      <c r="G45" s="8"/>
      <c r="H45" s="24" t="s">
        <v>31</v>
      </c>
      <c r="I45" s="24" t="s">
        <v>7</v>
      </c>
      <c r="J45" s="24">
        <v>31.85027513774774</v>
      </c>
      <c r="K45" s="24">
        <f>AVERAGE(J43:J44)</f>
        <v>31.009906581416001</v>
      </c>
      <c r="M45" s="8"/>
      <c r="N45" s="8"/>
    </row>
    <row r="48" spans="1:14" x14ac:dyDescent="0.35">
      <c r="A48" s="24"/>
    </row>
    <row r="49" spans="1:7" x14ac:dyDescent="0.35">
      <c r="A49" s="24"/>
    </row>
    <row r="50" spans="1:7" x14ac:dyDescent="0.35">
      <c r="A50" s="24"/>
    </row>
    <row r="51" spans="1:7" x14ac:dyDescent="0.35">
      <c r="A51" s="24"/>
      <c r="F51" s="8"/>
      <c r="G51" s="8"/>
    </row>
    <row r="52" spans="1:7" x14ac:dyDescent="0.35">
      <c r="A52" s="24"/>
      <c r="F52" s="38"/>
      <c r="G52" s="8"/>
    </row>
    <row r="53" spans="1:7" x14ac:dyDescent="0.35">
      <c r="A53" s="24"/>
      <c r="F53" s="38"/>
      <c r="G53" s="8"/>
    </row>
    <row r="54" spans="1:7" x14ac:dyDescent="0.35">
      <c r="A54" s="24"/>
      <c r="F54" s="8"/>
      <c r="G54" s="8"/>
    </row>
    <row r="55" spans="1:7" x14ac:dyDescent="0.35">
      <c r="B55" s="24" t="s">
        <v>12</v>
      </c>
    </row>
    <row r="78" spans="2:11" x14ac:dyDescent="0.35">
      <c r="B78" s="48"/>
      <c r="C78" s="48"/>
      <c r="D78" s="48"/>
      <c r="E78" s="48"/>
      <c r="F78" s="48"/>
      <c r="G78" s="48"/>
      <c r="H78" s="48"/>
      <c r="I78" s="48"/>
      <c r="J78" s="48"/>
      <c r="K78" s="48"/>
    </row>
    <row r="79" spans="2:11" x14ac:dyDescent="0.35">
      <c r="B79" s="48"/>
      <c r="C79" s="49" t="s">
        <v>44</v>
      </c>
      <c r="D79" s="48"/>
      <c r="E79" s="48"/>
      <c r="F79" s="49" t="s">
        <v>6</v>
      </c>
      <c r="G79" s="48"/>
      <c r="H79" s="48"/>
      <c r="I79" s="49" t="s">
        <v>10</v>
      </c>
      <c r="J79" s="48"/>
      <c r="K79" s="48"/>
    </row>
    <row r="80" spans="2:11" x14ac:dyDescent="0.35">
      <c r="B80" s="49" t="s">
        <v>45</v>
      </c>
      <c r="C80" s="48"/>
      <c r="D80" s="48"/>
      <c r="E80" s="48"/>
      <c r="F80" s="48">
        <v>31.862172766085799</v>
      </c>
      <c r="G80" s="48"/>
      <c r="H80" s="48"/>
      <c r="I80" s="48">
        <v>23.882913999840401</v>
      </c>
      <c r="J80" s="48"/>
      <c r="K80" s="48"/>
    </row>
    <row r="81" spans="2:11" x14ac:dyDescent="0.35">
      <c r="B81" s="48"/>
      <c r="C81" s="48">
        <v>38.596366417645001</v>
      </c>
      <c r="D81" s="48"/>
      <c r="E81" s="48"/>
      <c r="F81" s="48">
        <v>33.516602219391203</v>
      </c>
      <c r="G81" s="48"/>
      <c r="H81" s="48"/>
      <c r="I81" s="48">
        <v>23.599703540496201</v>
      </c>
      <c r="J81" s="48"/>
      <c r="K81" s="48"/>
    </row>
    <row r="82" spans="2:11" x14ac:dyDescent="0.35">
      <c r="B82" s="48"/>
      <c r="C82" s="48"/>
      <c r="D82" s="48">
        <f>AVERAGE(C81,C82)</f>
        <v>38.596366417645001</v>
      </c>
      <c r="E82" s="48">
        <f>D82-D85</f>
        <v>5.4885919657109383</v>
      </c>
      <c r="F82" s="48">
        <v>31.276563337744701</v>
      </c>
      <c r="G82" s="48">
        <f>AVERAGE(F80,F82)</f>
        <v>31.569368051915248</v>
      </c>
      <c r="H82" s="48">
        <f>G82-G85</f>
        <v>3.9818260869001811</v>
      </c>
      <c r="I82" s="48">
        <v>23.7313693648297</v>
      </c>
      <c r="J82" s="48">
        <f>AVERAGE(I80:I82)</f>
        <v>23.737995635055437</v>
      </c>
      <c r="K82" s="48">
        <f>J82-J85</f>
        <v>-0.52524330577222855</v>
      </c>
    </row>
    <row r="83" spans="2:11" x14ac:dyDescent="0.35">
      <c r="B83" s="49" t="s">
        <v>46</v>
      </c>
      <c r="C83" s="48">
        <v>33.113036214074903</v>
      </c>
      <c r="D83" s="48"/>
      <c r="E83" s="48">
        <f>2^-E82</f>
        <v>2.2272511116050955E-2</v>
      </c>
      <c r="F83" s="48">
        <v>27.428409131518499</v>
      </c>
      <c r="G83" s="48"/>
      <c r="H83" s="48">
        <f>2^-H82</f>
        <v>6.3292304720732093E-2</v>
      </c>
      <c r="I83" s="48">
        <v>24.250340694876598</v>
      </c>
      <c r="J83" s="48"/>
      <c r="K83" s="48">
        <f>2^-K82</f>
        <v>1.4391762718890648</v>
      </c>
    </row>
    <row r="84" spans="2:11" x14ac:dyDescent="0.35">
      <c r="B84" s="48"/>
      <c r="C84" s="48">
        <v>33.142345191277201</v>
      </c>
      <c r="D84" s="48"/>
      <c r="E84" s="48"/>
      <c r="F84" s="48">
        <v>27.744223401640198</v>
      </c>
      <c r="G84" s="48"/>
      <c r="H84" s="48"/>
      <c r="I84" s="48">
        <v>24.289702269004199</v>
      </c>
      <c r="J84" s="48"/>
      <c r="K84" s="48"/>
    </row>
    <row r="85" spans="2:11" x14ac:dyDescent="0.35">
      <c r="B85" s="48"/>
      <c r="C85" s="48">
        <v>33.067941950450098</v>
      </c>
      <c r="D85" s="48">
        <f>AVERAGE(C83:C85)</f>
        <v>33.107774451934063</v>
      </c>
      <c r="E85" s="48"/>
      <c r="F85" s="48">
        <v>27.589993361886499</v>
      </c>
      <c r="G85" s="48">
        <f>AVERAGE(F83:F85)</f>
        <v>27.587541965015067</v>
      </c>
      <c r="H85" s="48"/>
      <c r="I85" s="48">
        <v>24.2496738586022</v>
      </c>
      <c r="J85" s="48">
        <f>AVERAGE(I83:I85)</f>
        <v>24.263238940827666</v>
      </c>
      <c r="K85" s="48"/>
    </row>
    <row r="86" spans="2:11" x14ac:dyDescent="0.35">
      <c r="B86" s="49" t="s">
        <v>47</v>
      </c>
      <c r="C86" s="48">
        <v>35.617337349833903</v>
      </c>
      <c r="D86" s="48"/>
      <c r="E86" s="48"/>
      <c r="F86" s="48">
        <v>30.486264296455399</v>
      </c>
      <c r="G86" s="48"/>
      <c r="H86" s="48"/>
      <c r="I86" s="48">
        <v>24.014402373529901</v>
      </c>
      <c r="J86" s="48"/>
      <c r="K86" s="48"/>
    </row>
    <row r="87" spans="2:11" x14ac:dyDescent="0.35">
      <c r="B87" s="48"/>
      <c r="C87" s="48">
        <v>34.274018946906502</v>
      </c>
      <c r="D87" s="48"/>
      <c r="E87" s="48"/>
      <c r="F87" s="48">
        <v>29.461620536458</v>
      </c>
      <c r="G87" s="48"/>
      <c r="H87" s="48"/>
      <c r="I87" s="48">
        <v>23.8990189117388</v>
      </c>
      <c r="J87" s="48"/>
      <c r="K87" s="48"/>
    </row>
    <row r="88" spans="2:11" x14ac:dyDescent="0.35">
      <c r="B88" s="48"/>
      <c r="C88" s="48">
        <v>35.2512526852869</v>
      </c>
      <c r="D88" s="48">
        <f>AVERAGE(C86:C88)</f>
        <v>35.047536327342435</v>
      </c>
      <c r="E88" s="48">
        <f>D88-D91</f>
        <v>1.1350067025268373</v>
      </c>
      <c r="F88" s="48">
        <v>30.089418492542698</v>
      </c>
      <c r="G88" s="48">
        <f>AVERAGE(F86:F88)</f>
        <v>30.012434441818698</v>
      </c>
      <c r="H88" s="48">
        <f>G88-G91</f>
        <v>2.6201915217372473</v>
      </c>
      <c r="I88" s="48">
        <v>22.996357450714701</v>
      </c>
      <c r="J88" s="48">
        <f>AVERAGE(I86:I87)</f>
        <v>23.956710642634349</v>
      </c>
      <c r="K88" s="48">
        <f>J88-J91</f>
        <v>-0.71727886369948735</v>
      </c>
    </row>
    <row r="89" spans="2:11" x14ac:dyDescent="0.35">
      <c r="B89" s="49" t="s">
        <v>48</v>
      </c>
      <c r="C89" s="48">
        <v>33.472169300237397</v>
      </c>
      <c r="D89" s="48"/>
      <c r="E89" s="48">
        <f>2^-E88</f>
        <v>0.45533280138883531</v>
      </c>
      <c r="F89" s="48">
        <v>27.329551267375901</v>
      </c>
      <c r="G89" s="48"/>
      <c r="H89" s="48">
        <f>2^-H88</f>
        <v>0.16264613877444278</v>
      </c>
      <c r="I89" s="48">
        <v>24.6716686429336</v>
      </c>
      <c r="J89" s="48"/>
      <c r="K89" s="48">
        <f>2^-K88</f>
        <v>1.6440781336381769</v>
      </c>
    </row>
    <row r="90" spans="2:11" x14ac:dyDescent="0.35">
      <c r="B90" s="48"/>
      <c r="C90" s="48">
        <v>34.352889949393798</v>
      </c>
      <c r="D90" s="48"/>
      <c r="E90" s="48"/>
      <c r="F90" s="48">
        <v>27.454934572787</v>
      </c>
      <c r="G90" s="48"/>
      <c r="H90" s="48"/>
      <c r="I90" s="48">
        <v>24.831476658769201</v>
      </c>
      <c r="J90" s="48"/>
      <c r="K90" s="48"/>
    </row>
    <row r="91" spans="2:11" x14ac:dyDescent="0.35">
      <c r="B91" s="48"/>
      <c r="C91" s="48">
        <v>36.626419414472501</v>
      </c>
      <c r="D91" s="48">
        <f>AVERAGE(C89:C90)</f>
        <v>33.912529624815598</v>
      </c>
      <c r="E91" s="48"/>
      <c r="F91" s="48">
        <v>28.082925974749902</v>
      </c>
      <c r="G91" s="48">
        <f>AVERAGE(F89:F90)</f>
        <v>27.392242920081451</v>
      </c>
      <c r="H91" s="48"/>
      <c r="I91" s="48">
        <v>24.518823217298699</v>
      </c>
      <c r="J91" s="48">
        <f>AVERAGE(I89:I91)</f>
        <v>24.673989506333836</v>
      </c>
      <c r="K91" s="48"/>
    </row>
    <row r="92" spans="2:11" x14ac:dyDescent="0.35">
      <c r="B92" s="49" t="s">
        <v>49</v>
      </c>
      <c r="C92" s="48">
        <v>31.2918654383312</v>
      </c>
      <c r="D92" s="48"/>
      <c r="E92" s="48"/>
      <c r="F92" s="48">
        <v>25.869408561350401</v>
      </c>
      <c r="G92" s="48"/>
      <c r="H92" s="48"/>
      <c r="I92" s="48">
        <v>24.805290869395101</v>
      </c>
      <c r="J92" s="48"/>
      <c r="K92" s="48"/>
    </row>
    <row r="93" spans="2:11" x14ac:dyDescent="0.35">
      <c r="B93" s="48"/>
      <c r="C93" s="48">
        <v>31.7397217947989</v>
      </c>
      <c r="D93" s="48"/>
      <c r="E93" s="48"/>
      <c r="F93" s="48">
        <v>27.002920741829399</v>
      </c>
      <c r="G93" s="48"/>
      <c r="H93" s="48"/>
      <c r="I93" s="48">
        <v>24.691797285912301</v>
      </c>
      <c r="J93" s="48"/>
      <c r="K93" s="48"/>
    </row>
    <row r="94" spans="2:11" x14ac:dyDescent="0.35">
      <c r="B94" s="48"/>
      <c r="C94" s="48">
        <v>31.838759368479899</v>
      </c>
      <c r="D94" s="48">
        <f>AVERAGE(C93:C94)</f>
        <v>31.789240581639397</v>
      </c>
      <c r="E94" s="48"/>
      <c r="F94" s="48">
        <v>27.479158812478602</v>
      </c>
      <c r="G94" s="48">
        <f>AVERAGE(F93:F94)</f>
        <v>27.241039777154</v>
      </c>
      <c r="H94" s="48"/>
      <c r="I94" s="48">
        <v>25.021307083082601</v>
      </c>
      <c r="J94" s="48">
        <f>AVERAGE(I92:I94)</f>
        <v>24.839465079463334</v>
      </c>
      <c r="K94" s="48"/>
    </row>
    <row r="95" spans="2:11" x14ac:dyDescent="0.35">
      <c r="B95" s="48"/>
      <c r="C95" s="48"/>
      <c r="D95" s="48"/>
      <c r="E95" s="48"/>
      <c r="F95" s="48"/>
      <c r="G95" s="48"/>
      <c r="H95" s="48"/>
      <c r="I95" s="48"/>
      <c r="J95" s="48"/>
      <c r="K9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FIBROBLAST -IPSC MRNA  10C</vt:lpstr>
      <vt:lpstr>TRAP  10D</vt:lpstr>
      <vt:lpstr>TELOMERE LENGTH RT PCR  10E</vt:lpstr>
      <vt:lpstr>TRF2 ChIP 10F</vt:lpstr>
      <vt:lpstr>REST ChIP  10G</vt:lpstr>
      <vt:lpstr> EZH2  10H</vt:lpstr>
      <vt:lpstr>H3K27ME3 10I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Padvina</dc:creator>
  <cp:lastModifiedBy>Antara Sengupta</cp:lastModifiedBy>
  <dcterms:created xsi:type="dcterms:W3CDTF">2021-09-06T08:48:00Z</dcterms:created>
  <dcterms:modified xsi:type="dcterms:W3CDTF">2025-08-31T21:12:44Z</dcterms:modified>
</cp:coreProperties>
</file>