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8_{4947C4E9-59C7-40F7-914B-E7AF3F45AA4E}" xr6:coauthVersionLast="47" xr6:coauthVersionMax="47" xr10:uidLastSave="{00000000-0000-0000-0000-000000000000}"/>
  <bookViews>
    <workbookView xWindow="-110" yWindow="-110" windowWidth="19420" windowHeight="10300" firstSheet="1" activeTab="3" xr2:uid="{DE6F191D-AA43-45E0-A213-9B09E9BB7861}"/>
  </bookViews>
  <sheets>
    <sheet name="TL RTPCR IPSC STLT  11B" sheetId="1" r:id="rId1"/>
    <sheet name="TRF2 ChIP iPSC-STLT  11C" sheetId="2" r:id="rId2"/>
    <sheet name="H3K27ME3 ipsc stlt  11D" sheetId="3" r:id="rId3"/>
    <sheet name="ipsc short long (STLT) mrna 11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4" l="1"/>
  <c r="P24" i="4" s="1"/>
  <c r="D24" i="4"/>
  <c r="E24" i="4" s="1"/>
  <c r="F24" i="4" s="1"/>
  <c r="G24" i="4" s="1"/>
  <c r="O21" i="4"/>
  <c r="D21" i="4"/>
  <c r="P18" i="4"/>
  <c r="Q18" i="4" s="1"/>
  <c r="R18" i="4" s="1"/>
  <c r="O18" i="4"/>
  <c r="E18" i="4"/>
  <c r="F18" i="4" s="1"/>
  <c r="G18" i="4" s="1"/>
  <c r="D18" i="4"/>
  <c r="O15" i="4"/>
  <c r="D15" i="4"/>
  <c r="O12" i="4"/>
  <c r="P12" i="4" s="1"/>
  <c r="Q12" i="4" s="1"/>
  <c r="R12" i="4" s="1"/>
  <c r="D12" i="4"/>
  <c r="E12" i="4" s="1"/>
  <c r="F12" i="4" s="1"/>
  <c r="G12" i="4" s="1"/>
  <c r="O9" i="4"/>
  <c r="D9" i="4"/>
  <c r="O6" i="4"/>
  <c r="P6" i="4" s="1"/>
  <c r="E6" i="4"/>
  <c r="D6" i="4"/>
  <c r="O3" i="4"/>
  <c r="D3" i="4"/>
  <c r="J40" i="3"/>
  <c r="D40" i="3"/>
  <c r="J37" i="3"/>
  <c r="D37" i="3"/>
  <c r="E35" i="3"/>
  <c r="K34" i="3"/>
  <c r="K35" i="3" s="1"/>
  <c r="J34" i="3"/>
  <c r="E34" i="3"/>
  <c r="D34" i="3"/>
  <c r="J31" i="3"/>
  <c r="D31" i="3"/>
  <c r="E29" i="3"/>
  <c r="K28" i="3"/>
  <c r="K29" i="3" s="1"/>
  <c r="J28" i="3"/>
  <c r="E28" i="3"/>
  <c r="D28" i="3"/>
  <c r="K20" i="3"/>
  <c r="D20" i="3"/>
  <c r="E18" i="3"/>
  <c r="K17" i="3"/>
  <c r="L18" i="3" s="1"/>
  <c r="D17" i="3"/>
  <c r="K14" i="3"/>
  <c r="D14" i="3"/>
  <c r="K11" i="3"/>
  <c r="D11" i="3"/>
  <c r="E9" i="3"/>
  <c r="K8" i="3"/>
  <c r="L9" i="3" s="1"/>
  <c r="D8" i="3"/>
  <c r="K5" i="3"/>
  <c r="D5" i="3"/>
  <c r="L46" i="2"/>
  <c r="M46" i="2" s="1"/>
  <c r="K46" i="2"/>
  <c r="E46" i="2"/>
  <c r="K43" i="2"/>
  <c r="E43" i="2"/>
  <c r="F46" i="2" s="1"/>
  <c r="G46" i="2" s="1"/>
  <c r="L40" i="2"/>
  <c r="M40" i="2" s="1"/>
  <c r="K40" i="2"/>
  <c r="K37" i="2"/>
  <c r="K34" i="2"/>
  <c r="K31" i="2"/>
  <c r="L34" i="2" s="1"/>
  <c r="M34" i="2" s="1"/>
  <c r="N13" i="2"/>
  <c r="G13" i="2"/>
  <c r="N12" i="2"/>
  <c r="M12" i="2"/>
  <c r="L12" i="2"/>
  <c r="G12" i="2"/>
  <c r="F12" i="2"/>
  <c r="E12" i="2"/>
  <c r="N10" i="2"/>
  <c r="N9" i="2"/>
  <c r="M9" i="2"/>
  <c r="L9" i="2"/>
  <c r="G9" i="2"/>
  <c r="F9" i="2"/>
  <c r="G10" i="2" s="1"/>
  <c r="G11" i="2" s="1"/>
  <c r="E9" i="2"/>
  <c r="N7" i="2"/>
  <c r="N6" i="2"/>
  <c r="M6" i="2"/>
  <c r="L6" i="2"/>
  <c r="G6" i="2"/>
  <c r="G7" i="2" s="1"/>
  <c r="F6" i="2"/>
  <c r="E6" i="2"/>
  <c r="K23" i="1"/>
  <c r="L23" i="1" s="1"/>
  <c r="J23" i="1"/>
  <c r="I23" i="1"/>
  <c r="F23" i="1"/>
  <c r="E23" i="1"/>
  <c r="I20" i="1"/>
  <c r="E20" i="1"/>
  <c r="L9" i="1"/>
  <c r="K9" i="1"/>
  <c r="J9" i="1"/>
  <c r="I9" i="1"/>
  <c r="F9" i="1"/>
  <c r="E9" i="1"/>
  <c r="I6" i="1"/>
  <c r="E6" i="1"/>
  <c r="Q24" i="4" l="1"/>
  <c r="R24" i="4" s="1"/>
</calcChain>
</file>

<file path=xl/sharedStrings.xml><?xml version="1.0" encoding="utf-8"?>
<sst xmlns="http://schemas.openxmlformats.org/spreadsheetml/2006/main" count="202" uniqueCount="48">
  <si>
    <t>36B4 rep1</t>
  </si>
  <si>
    <t>Tel rep1</t>
  </si>
  <si>
    <t/>
  </si>
  <si>
    <t>wt 50</t>
  </si>
  <si>
    <t>tel 50</t>
  </si>
  <si>
    <t>36B4 rep2</t>
  </si>
  <si>
    <t>Tel rep2</t>
  </si>
  <si>
    <t>iPSC LT</t>
  </si>
  <si>
    <t>REPLICATE 1</t>
  </si>
  <si>
    <t>REPLICATE 2</t>
  </si>
  <si>
    <t xml:space="preserve">Input </t>
  </si>
  <si>
    <t>TRF2 ChIP</t>
  </si>
  <si>
    <t>IgG</t>
  </si>
  <si>
    <t>TERT 0-300</t>
  </si>
  <si>
    <t>GAPDH</t>
  </si>
  <si>
    <t>TEL</t>
  </si>
  <si>
    <t>Ipsc ST</t>
  </si>
  <si>
    <t>REP 1</t>
  </si>
  <si>
    <t>rep 2</t>
  </si>
  <si>
    <t>TRF2</t>
  </si>
  <si>
    <t>0-300</t>
  </si>
  <si>
    <t>Tel TRF2</t>
  </si>
  <si>
    <t>Telomere</t>
  </si>
  <si>
    <t>Tel IgG</t>
  </si>
  <si>
    <t>telomere</t>
  </si>
  <si>
    <t>Ipsc lt</t>
  </si>
  <si>
    <t xml:space="preserve">0-300 bp </t>
  </si>
  <si>
    <t>ipsc Input 1</t>
  </si>
  <si>
    <t>ipsc H3 1</t>
  </si>
  <si>
    <t>ipsc 27Me3 1</t>
  </si>
  <si>
    <t>ipsc Input 2</t>
  </si>
  <si>
    <t>iPSC H3 2</t>
  </si>
  <si>
    <t>ipsc 27Me3 2</t>
  </si>
  <si>
    <t>iPSC ST</t>
  </si>
  <si>
    <t>gapdh</t>
  </si>
  <si>
    <t>ipsc tel h3k27me3</t>
  </si>
  <si>
    <t>tel h3 1</t>
  </si>
  <si>
    <t>ipsc tel 27me3 2</t>
  </si>
  <si>
    <t>h3 2</t>
  </si>
  <si>
    <t>input</t>
  </si>
  <si>
    <t>REp1</t>
  </si>
  <si>
    <t>Rep 2</t>
  </si>
  <si>
    <t>UT</t>
  </si>
  <si>
    <t>Control</t>
  </si>
  <si>
    <t>Tel</t>
  </si>
  <si>
    <t>hTR</t>
  </si>
  <si>
    <t>Full hTERT</t>
  </si>
  <si>
    <t>hTERT15-16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</si>
</sst>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;\-###0.00"/>
    <numFmt numFmtId="165" formatCode="###0.00000;\-###0.00000"/>
    <numFmt numFmtId="166" formatCode="###0;\-###0"/>
  </numFmts>
  <fonts count="1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.25"/>
      <name val="Microsoft Sans Serif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Helvetica Neue"/>
    </font>
    <font>
      <b/>
      <sz val="12"/>
      <color theme="1"/>
      <name val="Helvetica Neue"/>
    </font>
    <font>
      <sz val="12"/>
      <name val="Microsoft Sans Serif"/>
      <family val="2"/>
    </font>
    <font>
      <sz val="12"/>
      <color rgb="FFFF0000"/>
      <name val="Microsoft Sans Serif"/>
      <family val="2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3" fillId="0" borderId="0"/>
    <xf numFmtId="0" fontId="6" fillId="0" borderId="0">
      <alignment vertical="top"/>
      <protection locked="0"/>
    </xf>
    <xf numFmtId="0" fontId="6" fillId="0" borderId="0">
      <alignment vertical="top"/>
      <protection locked="0"/>
    </xf>
  </cellStyleXfs>
  <cellXfs count="48">
    <xf numFmtId="0" fontId="0" fillId="0" borderId="0" xfId="0"/>
    <xf numFmtId="0" fontId="1" fillId="0" borderId="0" xfId="0" applyFont="1"/>
    <xf numFmtId="2" fontId="1" fillId="0" borderId="0" xfId="0" applyNumberFormat="1" applyFont="1"/>
    <xf numFmtId="49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1" fillId="2" borderId="0" xfId="0" applyFont="1" applyFill="1"/>
    <xf numFmtId="164" fontId="1" fillId="0" borderId="0" xfId="0" applyNumberFormat="1" applyFont="1" applyAlignment="1">
      <alignment horizontal="right"/>
    </xf>
    <xf numFmtId="2" fontId="4" fillId="0" borderId="0" xfId="1" applyNumberFormat="1" applyFont="1"/>
    <xf numFmtId="2" fontId="5" fillId="0" borderId="0" xfId="1" applyNumberFormat="1" applyFont="1"/>
    <xf numFmtId="2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2" fontId="5" fillId="0" borderId="0" xfId="2" applyNumberFormat="1" applyFont="1" applyAlignment="1" applyProtection="1">
      <alignment vertical="center"/>
    </xf>
    <xf numFmtId="2" fontId="7" fillId="0" borderId="0" xfId="1" applyNumberFormat="1" applyFont="1"/>
    <xf numFmtId="2" fontId="5" fillId="2" borderId="0" xfId="1" applyNumberFormat="1" applyFont="1" applyFill="1"/>
    <xf numFmtId="0" fontId="2" fillId="0" borderId="0" xfId="0" applyFont="1"/>
    <xf numFmtId="49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5" fillId="0" borderId="0" xfId="0" applyFont="1"/>
    <xf numFmtId="0" fontId="1" fillId="3" borderId="0" xfId="0" applyFont="1" applyFill="1"/>
    <xf numFmtId="0" fontId="5" fillId="0" borderId="0" xfId="0" applyFont="1" applyAlignment="1">
      <alignment vertical="center"/>
    </xf>
    <xf numFmtId="0" fontId="5" fillId="0" borderId="0" xfId="3" applyFont="1" applyAlignment="1">
      <alignment vertical="center"/>
      <protection locked="0"/>
    </xf>
    <xf numFmtId="0" fontId="1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8" fillId="2" borderId="0" xfId="0" applyFont="1" applyFill="1"/>
    <xf numFmtId="165" fontId="11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8" fillId="0" borderId="0" xfId="0" applyNumberFormat="1" applyFont="1"/>
    <xf numFmtId="2" fontId="13" fillId="0" borderId="0" xfId="0" applyNumberFormat="1" applyFont="1"/>
    <xf numFmtId="2" fontId="12" fillId="0" borderId="0" xfId="0" applyNumberFormat="1" applyFont="1" applyAlignment="1" applyProtection="1">
      <alignment vertical="center"/>
      <protection locked="0"/>
    </xf>
    <xf numFmtId="0" fontId="13" fillId="0" borderId="0" xfId="0" applyFont="1"/>
    <xf numFmtId="0" fontId="13" fillId="2" borderId="0" xfId="0" applyFont="1" applyFill="1"/>
    <xf numFmtId="166" fontId="11" fillId="0" borderId="0" xfId="0" applyNumberFormat="1" applyFont="1" applyAlignment="1">
      <alignment vertical="center"/>
    </xf>
  </cellXfs>
  <cellStyles count="4">
    <cellStyle name="Normal" xfId="0" builtinId="0"/>
    <cellStyle name="Normal 2" xfId="1" xr:uid="{F373A1BD-C2C7-4CF5-BAA1-01026E997569}"/>
    <cellStyle name="Normal 2 2" xfId="2" xr:uid="{6ED038B2-6C21-4A0E-A4B9-1D75D5E69B14}"/>
    <cellStyle name="Normal 2 3" xfId="3" xr:uid="{A4472733-6656-445A-B1F8-5B60B6C66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B77D-F6A3-4C3F-8FF4-02160165255C}">
  <dimension ref="C3:Q24"/>
  <sheetViews>
    <sheetView workbookViewId="0">
      <selection activeCell="B15" sqref="B15"/>
    </sheetView>
  </sheetViews>
  <sheetFormatPr defaultRowHeight="15.5"/>
  <cols>
    <col min="1" max="16384" width="8.7265625" style="1"/>
  </cols>
  <sheetData>
    <row r="3" spans="3:17">
      <c r="E3" s="1" t="s">
        <v>0</v>
      </c>
      <c r="H3" s="1" t="s">
        <v>1</v>
      </c>
      <c r="L3" s="2"/>
    </row>
    <row r="4" spans="3:17">
      <c r="C4" s="3" t="s">
        <v>2</v>
      </c>
      <c r="D4" s="4">
        <v>24.060816336024043</v>
      </c>
      <c r="E4" s="5"/>
      <c r="F4" s="5" t="s">
        <v>2</v>
      </c>
      <c r="G4" s="3" t="s">
        <v>2</v>
      </c>
      <c r="H4" s="4">
        <v>13.101104998073183</v>
      </c>
      <c r="I4" s="5"/>
      <c r="J4" s="5" t="s">
        <v>2</v>
      </c>
      <c r="K4" s="5"/>
      <c r="L4" s="5"/>
      <c r="O4" s="5"/>
      <c r="Q4" s="2"/>
    </row>
    <row r="5" spans="3:17">
      <c r="C5" s="3" t="s">
        <v>2</v>
      </c>
      <c r="D5" s="4">
        <v>23.960621629006209</v>
      </c>
      <c r="E5" s="5"/>
      <c r="F5" s="5" t="s">
        <v>2</v>
      </c>
      <c r="G5" s="3" t="s">
        <v>2</v>
      </c>
      <c r="H5" s="4">
        <v>13.507170675441223</v>
      </c>
      <c r="I5" s="5"/>
      <c r="J5" s="5" t="s">
        <v>2</v>
      </c>
      <c r="K5" s="5"/>
      <c r="L5" s="5"/>
      <c r="Q5" s="2"/>
    </row>
    <row r="6" spans="3:17">
      <c r="C6" s="3" t="s">
        <v>3</v>
      </c>
      <c r="D6" s="4">
        <v>23.928835922518687</v>
      </c>
      <c r="E6" s="5">
        <f>AVERAGE(D4:D6)</f>
        <v>23.983424629182981</v>
      </c>
      <c r="F6" s="5" t="s">
        <v>2</v>
      </c>
      <c r="G6" s="3" t="s">
        <v>3</v>
      </c>
      <c r="H6" s="4">
        <v>12.945067282466784</v>
      </c>
      <c r="I6" s="5">
        <f>AVERAGE(H4:H6)</f>
        <v>13.184447651993731</v>
      </c>
      <c r="J6" s="5" t="s">
        <v>2</v>
      </c>
      <c r="K6" s="5"/>
      <c r="L6" s="5"/>
    </row>
    <row r="7" spans="3:17">
      <c r="C7" s="3" t="s">
        <v>2</v>
      </c>
      <c r="D7" s="4">
        <v>23.897036797772799</v>
      </c>
      <c r="E7" s="5"/>
      <c r="F7" s="5" t="s">
        <v>2</v>
      </c>
      <c r="G7" s="3" t="s">
        <v>2</v>
      </c>
      <c r="H7" s="4">
        <v>13.587261041569516</v>
      </c>
      <c r="I7" s="5"/>
      <c r="J7" s="5" t="s">
        <v>2</v>
      </c>
      <c r="K7" s="5"/>
      <c r="L7" s="5"/>
      <c r="O7" s="2"/>
      <c r="P7" s="2"/>
      <c r="Q7" s="2"/>
    </row>
    <row r="8" spans="3:17">
      <c r="C8" s="3" t="s">
        <v>2</v>
      </c>
      <c r="D8" s="4">
        <v>23.496325851010972</v>
      </c>
      <c r="E8" s="5"/>
      <c r="F8" s="5" t="s">
        <v>2</v>
      </c>
      <c r="G8" s="3" t="s">
        <v>2</v>
      </c>
      <c r="H8" s="4">
        <v>13.617319243100034</v>
      </c>
      <c r="I8" s="5"/>
      <c r="J8" s="5" t="s">
        <v>2</v>
      </c>
      <c r="K8" s="5"/>
      <c r="L8" s="5"/>
    </row>
    <row r="9" spans="3:17">
      <c r="C9" s="3" t="s">
        <v>4</v>
      </c>
      <c r="D9" s="4">
        <v>23.462134162713632</v>
      </c>
      <c r="E9" s="5">
        <f>AVERAGE(D7:D9)</f>
        <v>23.6184989371658</v>
      </c>
      <c r="F9" s="5">
        <f>E9-E6</f>
        <v>-0.36492569201718084</v>
      </c>
      <c r="G9" s="3" t="s">
        <v>4</v>
      </c>
      <c r="H9" s="4">
        <v>13.65870503256374</v>
      </c>
      <c r="I9" s="5">
        <f>AVERAGE(H7:H9)</f>
        <v>13.62109510574443</v>
      </c>
      <c r="J9" s="5">
        <f>I9-I6</f>
        <v>0.43664745375069991</v>
      </c>
      <c r="K9" s="5">
        <f>J9-F9</f>
        <v>0.80157314576788075</v>
      </c>
      <c r="L9" s="6">
        <f>2^-K9</f>
        <v>0.5737232361080844</v>
      </c>
    </row>
    <row r="10" spans="3:17">
      <c r="L10" s="2"/>
    </row>
    <row r="11" spans="3:17">
      <c r="L11" s="2"/>
    </row>
    <row r="13" spans="3:17" s="7" customFormat="1"/>
    <row r="16" spans="3:17">
      <c r="E16" s="1" t="s">
        <v>5</v>
      </c>
      <c r="H16" s="1" t="s">
        <v>6</v>
      </c>
      <c r="L16" s="2"/>
    </row>
    <row r="17" spans="3:12">
      <c r="L17" s="2"/>
    </row>
    <row r="18" spans="3:12">
      <c r="C18" s="3" t="s">
        <v>2</v>
      </c>
      <c r="D18" s="8">
        <v>23.92</v>
      </c>
      <c r="E18" s="5"/>
      <c r="F18" s="5" t="s">
        <v>2</v>
      </c>
      <c r="G18" s="3" t="s">
        <v>2</v>
      </c>
      <c r="H18" s="8">
        <v>12.36</v>
      </c>
      <c r="I18" s="5"/>
      <c r="J18" s="5" t="s">
        <v>2</v>
      </c>
      <c r="K18" s="5"/>
      <c r="L18" s="5"/>
    </row>
    <row r="19" spans="3:12">
      <c r="C19" s="3" t="s">
        <v>2</v>
      </c>
      <c r="D19" s="8">
        <v>23.14</v>
      </c>
      <c r="E19" s="5"/>
      <c r="F19" s="5" t="s">
        <v>2</v>
      </c>
      <c r="G19" s="3" t="s">
        <v>2</v>
      </c>
      <c r="H19" s="8">
        <v>12.52</v>
      </c>
      <c r="I19" s="5"/>
      <c r="J19" s="5" t="s">
        <v>2</v>
      </c>
      <c r="K19" s="5"/>
      <c r="L19" s="5"/>
    </row>
    <row r="20" spans="3:12">
      <c r="C20" s="3" t="s">
        <v>3</v>
      </c>
      <c r="D20" s="8">
        <v>23.14</v>
      </c>
      <c r="E20" s="5">
        <f>AVERAGE(D18:D20)</f>
        <v>23.400000000000002</v>
      </c>
      <c r="F20" s="5" t="s">
        <v>2</v>
      </c>
      <c r="G20" s="3" t="s">
        <v>3</v>
      </c>
      <c r="H20" s="8">
        <v>12.43</v>
      </c>
      <c r="I20" s="5">
        <f>AVERAGE(H18:H20)</f>
        <v>12.436666666666667</v>
      </c>
      <c r="J20" s="5" t="s">
        <v>2</v>
      </c>
      <c r="K20" s="5"/>
      <c r="L20" s="5"/>
    </row>
    <row r="21" spans="3:12">
      <c r="C21" s="3" t="s">
        <v>2</v>
      </c>
      <c r="D21" s="8">
        <v>23.06</v>
      </c>
      <c r="E21" s="5"/>
      <c r="F21" s="5" t="s">
        <v>2</v>
      </c>
      <c r="G21" s="3" t="s">
        <v>2</v>
      </c>
      <c r="H21" s="8">
        <v>13.08</v>
      </c>
      <c r="I21" s="5"/>
      <c r="J21" s="5" t="s">
        <v>2</v>
      </c>
      <c r="K21" s="5"/>
      <c r="L21" s="5"/>
    </row>
    <row r="22" spans="3:12">
      <c r="C22" s="3" t="s">
        <v>2</v>
      </c>
      <c r="D22" s="8">
        <v>23.15</v>
      </c>
      <c r="E22" s="5"/>
      <c r="F22" s="5" t="s">
        <v>2</v>
      </c>
      <c r="G22" s="3" t="s">
        <v>2</v>
      </c>
      <c r="H22" s="8">
        <v>13.16</v>
      </c>
      <c r="I22" s="5"/>
      <c r="J22" s="5" t="s">
        <v>2</v>
      </c>
      <c r="K22" s="5"/>
      <c r="L22" s="5"/>
    </row>
    <row r="23" spans="3:12">
      <c r="C23" s="3" t="s">
        <v>4</v>
      </c>
      <c r="D23" s="8">
        <v>23.71</v>
      </c>
      <c r="E23" s="5">
        <f>AVERAGE(D21:D23)</f>
        <v>23.306666666666661</v>
      </c>
      <c r="F23" s="5">
        <f>E23-E20</f>
        <v>-9.3333333333340818E-2</v>
      </c>
      <c r="G23" s="3" t="s">
        <v>4</v>
      </c>
      <c r="H23" s="8">
        <v>13.13</v>
      </c>
      <c r="I23" s="5">
        <f>AVERAGE(H21:H23)</f>
        <v>13.123333333333335</v>
      </c>
      <c r="J23" s="5">
        <f>I23-I20</f>
        <v>0.68666666666666742</v>
      </c>
      <c r="K23" s="5">
        <f>J23-F23</f>
        <v>0.78000000000000824</v>
      </c>
      <c r="L23" s="6">
        <f>2^-K23</f>
        <v>0.58236679323422458</v>
      </c>
    </row>
    <row r="24" spans="3:12">
      <c r="L2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0AC7-9A78-45C3-AC6F-585D8458F549}">
  <dimension ref="A4:R63"/>
  <sheetViews>
    <sheetView workbookViewId="0">
      <selection sqref="A1:XFD1048576"/>
    </sheetView>
  </sheetViews>
  <sheetFormatPr defaultRowHeight="15.5"/>
  <cols>
    <col min="1" max="1" width="18" style="10" customWidth="1"/>
    <col min="2" max="2" width="13.1796875" style="10" customWidth="1"/>
    <col min="3" max="3" width="10.453125" style="10" customWidth="1"/>
    <col min="4" max="4" width="9.90625" style="10" bestFit="1" customWidth="1"/>
    <col min="5" max="5" width="10.08984375" style="10" bestFit="1" customWidth="1"/>
    <col min="6" max="6" width="11.7265625" style="10" customWidth="1"/>
    <col min="7" max="7" width="9.08984375" style="10" bestFit="1" customWidth="1"/>
    <col min="8" max="8" width="8.7265625" style="10"/>
    <col min="9" max="9" width="9.90625" style="10" bestFit="1" customWidth="1"/>
    <col min="10" max="10" width="10" style="10" customWidth="1"/>
    <col min="11" max="11" width="10.08984375" style="10" bestFit="1" customWidth="1"/>
    <col min="12" max="14" width="9.08984375" style="10" bestFit="1" customWidth="1"/>
    <col min="15" max="15" width="9.90625" style="10" bestFit="1" customWidth="1"/>
    <col min="16" max="16" width="22.1796875" style="10" bestFit="1" customWidth="1"/>
    <col min="17" max="17" width="10.1796875" style="10" customWidth="1"/>
    <col min="18" max="21" width="9.08984375" style="10" bestFit="1" customWidth="1"/>
    <col min="22" max="260" width="8.7265625" style="10"/>
    <col min="261" max="261" width="10.453125" style="10" customWidth="1"/>
    <col min="262" max="266" width="8.7265625" style="10"/>
    <col min="267" max="267" width="10" style="10" customWidth="1"/>
    <col min="268" max="272" width="8.7265625" style="10"/>
    <col min="273" max="273" width="10.1796875" style="10" customWidth="1"/>
    <col min="274" max="516" width="8.7265625" style="10"/>
    <col min="517" max="517" width="10.453125" style="10" customWidth="1"/>
    <col min="518" max="522" width="8.7265625" style="10"/>
    <col min="523" max="523" width="10" style="10" customWidth="1"/>
    <col min="524" max="528" width="8.7265625" style="10"/>
    <col min="529" max="529" width="10.1796875" style="10" customWidth="1"/>
    <col min="530" max="772" width="8.7265625" style="10"/>
    <col min="773" max="773" width="10.453125" style="10" customWidth="1"/>
    <col min="774" max="778" width="8.7265625" style="10"/>
    <col min="779" max="779" width="10" style="10" customWidth="1"/>
    <col min="780" max="784" width="8.7265625" style="10"/>
    <col min="785" max="785" width="10.1796875" style="10" customWidth="1"/>
    <col min="786" max="1028" width="8.7265625" style="10"/>
    <col min="1029" max="1029" width="10.453125" style="10" customWidth="1"/>
    <col min="1030" max="1034" width="8.7265625" style="10"/>
    <col min="1035" max="1035" width="10" style="10" customWidth="1"/>
    <col min="1036" max="1040" width="8.7265625" style="10"/>
    <col min="1041" max="1041" width="10.1796875" style="10" customWidth="1"/>
    <col min="1042" max="1284" width="8.7265625" style="10"/>
    <col min="1285" max="1285" width="10.453125" style="10" customWidth="1"/>
    <col min="1286" max="1290" width="8.7265625" style="10"/>
    <col min="1291" max="1291" width="10" style="10" customWidth="1"/>
    <col min="1292" max="1296" width="8.7265625" style="10"/>
    <col min="1297" max="1297" width="10.1796875" style="10" customWidth="1"/>
    <col min="1298" max="1540" width="8.7265625" style="10"/>
    <col min="1541" max="1541" width="10.453125" style="10" customWidth="1"/>
    <col min="1542" max="1546" width="8.7265625" style="10"/>
    <col min="1547" max="1547" width="10" style="10" customWidth="1"/>
    <col min="1548" max="1552" width="8.7265625" style="10"/>
    <col min="1553" max="1553" width="10.1796875" style="10" customWidth="1"/>
    <col min="1554" max="1796" width="8.7265625" style="10"/>
    <col min="1797" max="1797" width="10.453125" style="10" customWidth="1"/>
    <col min="1798" max="1802" width="8.7265625" style="10"/>
    <col min="1803" max="1803" width="10" style="10" customWidth="1"/>
    <col min="1804" max="1808" width="8.7265625" style="10"/>
    <col min="1809" max="1809" width="10.1796875" style="10" customWidth="1"/>
    <col min="1810" max="2052" width="8.7265625" style="10"/>
    <col min="2053" max="2053" width="10.453125" style="10" customWidth="1"/>
    <col min="2054" max="2058" width="8.7265625" style="10"/>
    <col min="2059" max="2059" width="10" style="10" customWidth="1"/>
    <col min="2060" max="2064" width="8.7265625" style="10"/>
    <col min="2065" max="2065" width="10.1796875" style="10" customWidth="1"/>
    <col min="2066" max="2308" width="8.7265625" style="10"/>
    <col min="2309" max="2309" width="10.453125" style="10" customWidth="1"/>
    <col min="2310" max="2314" width="8.7265625" style="10"/>
    <col min="2315" max="2315" width="10" style="10" customWidth="1"/>
    <col min="2316" max="2320" width="8.7265625" style="10"/>
    <col min="2321" max="2321" width="10.1796875" style="10" customWidth="1"/>
    <col min="2322" max="2564" width="8.7265625" style="10"/>
    <col min="2565" max="2565" width="10.453125" style="10" customWidth="1"/>
    <col min="2566" max="2570" width="8.7265625" style="10"/>
    <col min="2571" max="2571" width="10" style="10" customWidth="1"/>
    <col min="2572" max="2576" width="8.7265625" style="10"/>
    <col min="2577" max="2577" width="10.1796875" style="10" customWidth="1"/>
    <col min="2578" max="2820" width="8.7265625" style="10"/>
    <col min="2821" max="2821" width="10.453125" style="10" customWidth="1"/>
    <col min="2822" max="2826" width="8.7265625" style="10"/>
    <col min="2827" max="2827" width="10" style="10" customWidth="1"/>
    <col min="2828" max="2832" width="8.7265625" style="10"/>
    <col min="2833" max="2833" width="10.1796875" style="10" customWidth="1"/>
    <col min="2834" max="3076" width="8.7265625" style="10"/>
    <col min="3077" max="3077" width="10.453125" style="10" customWidth="1"/>
    <col min="3078" max="3082" width="8.7265625" style="10"/>
    <col min="3083" max="3083" width="10" style="10" customWidth="1"/>
    <col min="3084" max="3088" width="8.7265625" style="10"/>
    <col min="3089" max="3089" width="10.1796875" style="10" customWidth="1"/>
    <col min="3090" max="3332" width="8.7265625" style="10"/>
    <col min="3333" max="3333" width="10.453125" style="10" customWidth="1"/>
    <col min="3334" max="3338" width="8.7265625" style="10"/>
    <col min="3339" max="3339" width="10" style="10" customWidth="1"/>
    <col min="3340" max="3344" width="8.7265625" style="10"/>
    <col min="3345" max="3345" width="10.1796875" style="10" customWidth="1"/>
    <col min="3346" max="3588" width="8.7265625" style="10"/>
    <col min="3589" max="3589" width="10.453125" style="10" customWidth="1"/>
    <col min="3590" max="3594" width="8.7265625" style="10"/>
    <col min="3595" max="3595" width="10" style="10" customWidth="1"/>
    <col min="3596" max="3600" width="8.7265625" style="10"/>
    <col min="3601" max="3601" width="10.1796875" style="10" customWidth="1"/>
    <col min="3602" max="3844" width="8.7265625" style="10"/>
    <col min="3845" max="3845" width="10.453125" style="10" customWidth="1"/>
    <col min="3846" max="3850" width="8.7265625" style="10"/>
    <col min="3851" max="3851" width="10" style="10" customWidth="1"/>
    <col min="3852" max="3856" width="8.7265625" style="10"/>
    <col min="3857" max="3857" width="10.1796875" style="10" customWidth="1"/>
    <col min="3858" max="4100" width="8.7265625" style="10"/>
    <col min="4101" max="4101" width="10.453125" style="10" customWidth="1"/>
    <col min="4102" max="4106" width="8.7265625" style="10"/>
    <col min="4107" max="4107" width="10" style="10" customWidth="1"/>
    <col min="4108" max="4112" width="8.7265625" style="10"/>
    <col min="4113" max="4113" width="10.1796875" style="10" customWidth="1"/>
    <col min="4114" max="4356" width="8.7265625" style="10"/>
    <col min="4357" max="4357" width="10.453125" style="10" customWidth="1"/>
    <col min="4358" max="4362" width="8.7265625" style="10"/>
    <col min="4363" max="4363" width="10" style="10" customWidth="1"/>
    <col min="4364" max="4368" width="8.7265625" style="10"/>
    <col min="4369" max="4369" width="10.1796875" style="10" customWidth="1"/>
    <col min="4370" max="4612" width="8.7265625" style="10"/>
    <col min="4613" max="4613" width="10.453125" style="10" customWidth="1"/>
    <col min="4614" max="4618" width="8.7265625" style="10"/>
    <col min="4619" max="4619" width="10" style="10" customWidth="1"/>
    <col min="4620" max="4624" width="8.7265625" style="10"/>
    <col min="4625" max="4625" width="10.1796875" style="10" customWidth="1"/>
    <col min="4626" max="4868" width="8.7265625" style="10"/>
    <col min="4869" max="4869" width="10.453125" style="10" customWidth="1"/>
    <col min="4870" max="4874" width="8.7265625" style="10"/>
    <col min="4875" max="4875" width="10" style="10" customWidth="1"/>
    <col min="4876" max="4880" width="8.7265625" style="10"/>
    <col min="4881" max="4881" width="10.1796875" style="10" customWidth="1"/>
    <col min="4882" max="5124" width="8.7265625" style="10"/>
    <col min="5125" max="5125" width="10.453125" style="10" customWidth="1"/>
    <col min="5126" max="5130" width="8.7265625" style="10"/>
    <col min="5131" max="5131" width="10" style="10" customWidth="1"/>
    <col min="5132" max="5136" width="8.7265625" style="10"/>
    <col min="5137" max="5137" width="10.1796875" style="10" customWidth="1"/>
    <col min="5138" max="5380" width="8.7265625" style="10"/>
    <col min="5381" max="5381" width="10.453125" style="10" customWidth="1"/>
    <col min="5382" max="5386" width="8.7265625" style="10"/>
    <col min="5387" max="5387" width="10" style="10" customWidth="1"/>
    <col min="5388" max="5392" width="8.7265625" style="10"/>
    <col min="5393" max="5393" width="10.1796875" style="10" customWidth="1"/>
    <col min="5394" max="5636" width="8.7265625" style="10"/>
    <col min="5637" max="5637" width="10.453125" style="10" customWidth="1"/>
    <col min="5638" max="5642" width="8.7265625" style="10"/>
    <col min="5643" max="5643" width="10" style="10" customWidth="1"/>
    <col min="5644" max="5648" width="8.7265625" style="10"/>
    <col min="5649" max="5649" width="10.1796875" style="10" customWidth="1"/>
    <col min="5650" max="5892" width="8.7265625" style="10"/>
    <col min="5893" max="5893" width="10.453125" style="10" customWidth="1"/>
    <col min="5894" max="5898" width="8.7265625" style="10"/>
    <col min="5899" max="5899" width="10" style="10" customWidth="1"/>
    <col min="5900" max="5904" width="8.7265625" style="10"/>
    <col min="5905" max="5905" width="10.1796875" style="10" customWidth="1"/>
    <col min="5906" max="6148" width="8.7265625" style="10"/>
    <col min="6149" max="6149" width="10.453125" style="10" customWidth="1"/>
    <col min="6150" max="6154" width="8.7265625" style="10"/>
    <col min="6155" max="6155" width="10" style="10" customWidth="1"/>
    <col min="6156" max="6160" width="8.7265625" style="10"/>
    <col min="6161" max="6161" width="10.1796875" style="10" customWidth="1"/>
    <col min="6162" max="6404" width="8.7265625" style="10"/>
    <col min="6405" max="6405" width="10.453125" style="10" customWidth="1"/>
    <col min="6406" max="6410" width="8.7265625" style="10"/>
    <col min="6411" max="6411" width="10" style="10" customWidth="1"/>
    <col min="6412" max="6416" width="8.7265625" style="10"/>
    <col min="6417" max="6417" width="10.1796875" style="10" customWidth="1"/>
    <col min="6418" max="6660" width="8.7265625" style="10"/>
    <col min="6661" max="6661" width="10.453125" style="10" customWidth="1"/>
    <col min="6662" max="6666" width="8.7265625" style="10"/>
    <col min="6667" max="6667" width="10" style="10" customWidth="1"/>
    <col min="6668" max="6672" width="8.7265625" style="10"/>
    <col min="6673" max="6673" width="10.1796875" style="10" customWidth="1"/>
    <col min="6674" max="6916" width="8.7265625" style="10"/>
    <col min="6917" max="6917" width="10.453125" style="10" customWidth="1"/>
    <col min="6918" max="6922" width="8.7265625" style="10"/>
    <col min="6923" max="6923" width="10" style="10" customWidth="1"/>
    <col min="6924" max="6928" width="8.7265625" style="10"/>
    <col min="6929" max="6929" width="10.1796875" style="10" customWidth="1"/>
    <col min="6930" max="7172" width="8.7265625" style="10"/>
    <col min="7173" max="7173" width="10.453125" style="10" customWidth="1"/>
    <col min="7174" max="7178" width="8.7265625" style="10"/>
    <col min="7179" max="7179" width="10" style="10" customWidth="1"/>
    <col min="7180" max="7184" width="8.7265625" style="10"/>
    <col min="7185" max="7185" width="10.1796875" style="10" customWidth="1"/>
    <col min="7186" max="7428" width="8.7265625" style="10"/>
    <col min="7429" max="7429" width="10.453125" style="10" customWidth="1"/>
    <col min="7430" max="7434" width="8.7265625" style="10"/>
    <col min="7435" max="7435" width="10" style="10" customWidth="1"/>
    <col min="7436" max="7440" width="8.7265625" style="10"/>
    <col min="7441" max="7441" width="10.1796875" style="10" customWidth="1"/>
    <col min="7442" max="7684" width="8.7265625" style="10"/>
    <col min="7685" max="7685" width="10.453125" style="10" customWidth="1"/>
    <col min="7686" max="7690" width="8.7265625" style="10"/>
    <col min="7691" max="7691" width="10" style="10" customWidth="1"/>
    <col min="7692" max="7696" width="8.7265625" style="10"/>
    <col min="7697" max="7697" width="10.1796875" style="10" customWidth="1"/>
    <col min="7698" max="7940" width="8.7265625" style="10"/>
    <col min="7941" max="7941" width="10.453125" style="10" customWidth="1"/>
    <col min="7942" max="7946" width="8.7265625" style="10"/>
    <col min="7947" max="7947" width="10" style="10" customWidth="1"/>
    <col min="7948" max="7952" width="8.7265625" style="10"/>
    <col min="7953" max="7953" width="10.1796875" style="10" customWidth="1"/>
    <col min="7954" max="8196" width="8.7265625" style="10"/>
    <col min="8197" max="8197" width="10.453125" style="10" customWidth="1"/>
    <col min="8198" max="8202" width="8.7265625" style="10"/>
    <col min="8203" max="8203" width="10" style="10" customWidth="1"/>
    <col min="8204" max="8208" width="8.7265625" style="10"/>
    <col min="8209" max="8209" width="10.1796875" style="10" customWidth="1"/>
    <col min="8210" max="8452" width="8.7265625" style="10"/>
    <col min="8453" max="8453" width="10.453125" style="10" customWidth="1"/>
    <col min="8454" max="8458" width="8.7265625" style="10"/>
    <col min="8459" max="8459" width="10" style="10" customWidth="1"/>
    <col min="8460" max="8464" width="8.7265625" style="10"/>
    <col min="8465" max="8465" width="10.1796875" style="10" customWidth="1"/>
    <col min="8466" max="8708" width="8.7265625" style="10"/>
    <col min="8709" max="8709" width="10.453125" style="10" customWidth="1"/>
    <col min="8710" max="8714" width="8.7265625" style="10"/>
    <col min="8715" max="8715" width="10" style="10" customWidth="1"/>
    <col min="8716" max="8720" width="8.7265625" style="10"/>
    <col min="8721" max="8721" width="10.1796875" style="10" customWidth="1"/>
    <col min="8722" max="8964" width="8.7265625" style="10"/>
    <col min="8965" max="8965" width="10.453125" style="10" customWidth="1"/>
    <col min="8966" max="8970" width="8.7265625" style="10"/>
    <col min="8971" max="8971" width="10" style="10" customWidth="1"/>
    <col min="8972" max="8976" width="8.7265625" style="10"/>
    <col min="8977" max="8977" width="10.1796875" style="10" customWidth="1"/>
    <col min="8978" max="9220" width="8.7265625" style="10"/>
    <col min="9221" max="9221" width="10.453125" style="10" customWidth="1"/>
    <col min="9222" max="9226" width="8.7265625" style="10"/>
    <col min="9227" max="9227" width="10" style="10" customWidth="1"/>
    <col min="9228" max="9232" width="8.7265625" style="10"/>
    <col min="9233" max="9233" width="10.1796875" style="10" customWidth="1"/>
    <col min="9234" max="9476" width="8.7265625" style="10"/>
    <col min="9477" max="9477" width="10.453125" style="10" customWidth="1"/>
    <col min="9478" max="9482" width="8.7265625" style="10"/>
    <col min="9483" max="9483" width="10" style="10" customWidth="1"/>
    <col min="9484" max="9488" width="8.7265625" style="10"/>
    <col min="9489" max="9489" width="10.1796875" style="10" customWidth="1"/>
    <col min="9490" max="9732" width="8.7265625" style="10"/>
    <col min="9733" max="9733" width="10.453125" style="10" customWidth="1"/>
    <col min="9734" max="9738" width="8.7265625" style="10"/>
    <col min="9739" max="9739" width="10" style="10" customWidth="1"/>
    <col min="9740" max="9744" width="8.7265625" style="10"/>
    <col min="9745" max="9745" width="10.1796875" style="10" customWidth="1"/>
    <col min="9746" max="9988" width="8.7265625" style="10"/>
    <col min="9989" max="9989" width="10.453125" style="10" customWidth="1"/>
    <col min="9990" max="9994" width="8.7265625" style="10"/>
    <col min="9995" max="9995" width="10" style="10" customWidth="1"/>
    <col min="9996" max="10000" width="8.7265625" style="10"/>
    <col min="10001" max="10001" width="10.1796875" style="10" customWidth="1"/>
    <col min="10002" max="10244" width="8.7265625" style="10"/>
    <col min="10245" max="10245" width="10.453125" style="10" customWidth="1"/>
    <col min="10246" max="10250" width="8.7265625" style="10"/>
    <col min="10251" max="10251" width="10" style="10" customWidth="1"/>
    <col min="10252" max="10256" width="8.7265625" style="10"/>
    <col min="10257" max="10257" width="10.1796875" style="10" customWidth="1"/>
    <col min="10258" max="10500" width="8.7265625" style="10"/>
    <col min="10501" max="10501" width="10.453125" style="10" customWidth="1"/>
    <col min="10502" max="10506" width="8.7265625" style="10"/>
    <col min="10507" max="10507" width="10" style="10" customWidth="1"/>
    <col min="10508" max="10512" width="8.7265625" style="10"/>
    <col min="10513" max="10513" width="10.1796875" style="10" customWidth="1"/>
    <col min="10514" max="10756" width="8.7265625" style="10"/>
    <col min="10757" max="10757" width="10.453125" style="10" customWidth="1"/>
    <col min="10758" max="10762" width="8.7265625" style="10"/>
    <col min="10763" max="10763" width="10" style="10" customWidth="1"/>
    <col min="10764" max="10768" width="8.7265625" style="10"/>
    <col min="10769" max="10769" width="10.1796875" style="10" customWidth="1"/>
    <col min="10770" max="11012" width="8.7265625" style="10"/>
    <col min="11013" max="11013" width="10.453125" style="10" customWidth="1"/>
    <col min="11014" max="11018" width="8.7265625" style="10"/>
    <col min="11019" max="11019" width="10" style="10" customWidth="1"/>
    <col min="11020" max="11024" width="8.7265625" style="10"/>
    <col min="11025" max="11025" width="10.1796875" style="10" customWidth="1"/>
    <col min="11026" max="11268" width="8.7265625" style="10"/>
    <col min="11269" max="11269" width="10.453125" style="10" customWidth="1"/>
    <col min="11270" max="11274" width="8.7265625" style="10"/>
    <col min="11275" max="11275" width="10" style="10" customWidth="1"/>
    <col min="11276" max="11280" width="8.7265625" style="10"/>
    <col min="11281" max="11281" width="10.1796875" style="10" customWidth="1"/>
    <col min="11282" max="11524" width="8.7265625" style="10"/>
    <col min="11525" max="11525" width="10.453125" style="10" customWidth="1"/>
    <col min="11526" max="11530" width="8.7265625" style="10"/>
    <col min="11531" max="11531" width="10" style="10" customWidth="1"/>
    <col min="11532" max="11536" width="8.7265625" style="10"/>
    <col min="11537" max="11537" width="10.1796875" style="10" customWidth="1"/>
    <col min="11538" max="11780" width="8.7265625" style="10"/>
    <col min="11781" max="11781" width="10.453125" style="10" customWidth="1"/>
    <col min="11782" max="11786" width="8.7265625" style="10"/>
    <col min="11787" max="11787" width="10" style="10" customWidth="1"/>
    <col min="11788" max="11792" width="8.7265625" style="10"/>
    <col min="11793" max="11793" width="10.1796875" style="10" customWidth="1"/>
    <col min="11794" max="12036" width="8.7265625" style="10"/>
    <col min="12037" max="12037" width="10.453125" style="10" customWidth="1"/>
    <col min="12038" max="12042" width="8.7265625" style="10"/>
    <col min="12043" max="12043" width="10" style="10" customWidth="1"/>
    <col min="12044" max="12048" width="8.7265625" style="10"/>
    <col min="12049" max="12049" width="10.1796875" style="10" customWidth="1"/>
    <col min="12050" max="12292" width="8.7265625" style="10"/>
    <col min="12293" max="12293" width="10.453125" style="10" customWidth="1"/>
    <col min="12294" max="12298" width="8.7265625" style="10"/>
    <col min="12299" max="12299" width="10" style="10" customWidth="1"/>
    <col min="12300" max="12304" width="8.7265625" style="10"/>
    <col min="12305" max="12305" width="10.1796875" style="10" customWidth="1"/>
    <col min="12306" max="12548" width="8.7265625" style="10"/>
    <col min="12549" max="12549" width="10.453125" style="10" customWidth="1"/>
    <col min="12550" max="12554" width="8.7265625" style="10"/>
    <col min="12555" max="12555" width="10" style="10" customWidth="1"/>
    <col min="12556" max="12560" width="8.7265625" style="10"/>
    <col min="12561" max="12561" width="10.1796875" style="10" customWidth="1"/>
    <col min="12562" max="12804" width="8.7265625" style="10"/>
    <col min="12805" max="12805" width="10.453125" style="10" customWidth="1"/>
    <col min="12806" max="12810" width="8.7265625" style="10"/>
    <col min="12811" max="12811" width="10" style="10" customWidth="1"/>
    <col min="12812" max="12816" width="8.7265625" style="10"/>
    <col min="12817" max="12817" width="10.1796875" style="10" customWidth="1"/>
    <col min="12818" max="13060" width="8.7265625" style="10"/>
    <col min="13061" max="13061" width="10.453125" style="10" customWidth="1"/>
    <col min="13062" max="13066" width="8.7265625" style="10"/>
    <col min="13067" max="13067" width="10" style="10" customWidth="1"/>
    <col min="13068" max="13072" width="8.7265625" style="10"/>
    <col min="13073" max="13073" width="10.1796875" style="10" customWidth="1"/>
    <col min="13074" max="13316" width="8.7265625" style="10"/>
    <col min="13317" max="13317" width="10.453125" style="10" customWidth="1"/>
    <col min="13318" max="13322" width="8.7265625" style="10"/>
    <col min="13323" max="13323" width="10" style="10" customWidth="1"/>
    <col min="13324" max="13328" width="8.7265625" style="10"/>
    <col min="13329" max="13329" width="10.1796875" style="10" customWidth="1"/>
    <col min="13330" max="13572" width="8.7265625" style="10"/>
    <col min="13573" max="13573" width="10.453125" style="10" customWidth="1"/>
    <col min="13574" max="13578" width="8.7265625" style="10"/>
    <col min="13579" max="13579" width="10" style="10" customWidth="1"/>
    <col min="13580" max="13584" width="8.7265625" style="10"/>
    <col min="13585" max="13585" width="10.1796875" style="10" customWidth="1"/>
    <col min="13586" max="13828" width="8.7265625" style="10"/>
    <col min="13829" max="13829" width="10.453125" style="10" customWidth="1"/>
    <col min="13830" max="13834" width="8.7265625" style="10"/>
    <col min="13835" max="13835" width="10" style="10" customWidth="1"/>
    <col min="13836" max="13840" width="8.7265625" style="10"/>
    <col min="13841" max="13841" width="10.1796875" style="10" customWidth="1"/>
    <col min="13842" max="14084" width="8.7265625" style="10"/>
    <col min="14085" max="14085" width="10.453125" style="10" customWidth="1"/>
    <col min="14086" max="14090" width="8.7265625" style="10"/>
    <col min="14091" max="14091" width="10" style="10" customWidth="1"/>
    <col min="14092" max="14096" width="8.7265625" style="10"/>
    <col min="14097" max="14097" width="10.1796875" style="10" customWidth="1"/>
    <col min="14098" max="14340" width="8.7265625" style="10"/>
    <col min="14341" max="14341" width="10.453125" style="10" customWidth="1"/>
    <col min="14342" max="14346" width="8.7265625" style="10"/>
    <col min="14347" max="14347" width="10" style="10" customWidth="1"/>
    <col min="14348" max="14352" width="8.7265625" style="10"/>
    <col min="14353" max="14353" width="10.1796875" style="10" customWidth="1"/>
    <col min="14354" max="14596" width="8.7265625" style="10"/>
    <col min="14597" max="14597" width="10.453125" style="10" customWidth="1"/>
    <col min="14598" max="14602" width="8.7265625" style="10"/>
    <col min="14603" max="14603" width="10" style="10" customWidth="1"/>
    <col min="14604" max="14608" width="8.7265625" style="10"/>
    <col min="14609" max="14609" width="10.1796875" style="10" customWidth="1"/>
    <col min="14610" max="14852" width="8.7265625" style="10"/>
    <col min="14853" max="14853" width="10.453125" style="10" customWidth="1"/>
    <col min="14854" max="14858" width="8.7265625" style="10"/>
    <col min="14859" max="14859" width="10" style="10" customWidth="1"/>
    <col min="14860" max="14864" width="8.7265625" style="10"/>
    <col min="14865" max="14865" width="10.1796875" style="10" customWidth="1"/>
    <col min="14866" max="15108" width="8.7265625" style="10"/>
    <col min="15109" max="15109" width="10.453125" style="10" customWidth="1"/>
    <col min="15110" max="15114" width="8.7265625" style="10"/>
    <col min="15115" max="15115" width="10" style="10" customWidth="1"/>
    <col min="15116" max="15120" width="8.7265625" style="10"/>
    <col min="15121" max="15121" width="10.1796875" style="10" customWidth="1"/>
    <col min="15122" max="15364" width="8.7265625" style="10"/>
    <col min="15365" max="15365" width="10.453125" style="10" customWidth="1"/>
    <col min="15366" max="15370" width="8.7265625" style="10"/>
    <col min="15371" max="15371" width="10" style="10" customWidth="1"/>
    <col min="15372" max="15376" width="8.7265625" style="10"/>
    <col min="15377" max="15377" width="10.1796875" style="10" customWidth="1"/>
    <col min="15378" max="15620" width="8.7265625" style="10"/>
    <col min="15621" max="15621" width="10.453125" style="10" customWidth="1"/>
    <col min="15622" max="15626" width="8.7265625" style="10"/>
    <col min="15627" max="15627" width="10" style="10" customWidth="1"/>
    <col min="15628" max="15632" width="8.7265625" style="10"/>
    <col min="15633" max="15633" width="10.1796875" style="10" customWidth="1"/>
    <col min="15634" max="15876" width="8.7265625" style="10"/>
    <col min="15877" max="15877" width="10.453125" style="10" customWidth="1"/>
    <col min="15878" max="15882" width="8.7265625" style="10"/>
    <col min="15883" max="15883" width="10" style="10" customWidth="1"/>
    <col min="15884" max="15888" width="8.7265625" style="10"/>
    <col min="15889" max="15889" width="10.1796875" style="10" customWidth="1"/>
    <col min="15890" max="16132" width="8.7265625" style="10"/>
    <col min="16133" max="16133" width="10.453125" style="10" customWidth="1"/>
    <col min="16134" max="16138" width="8.7265625" style="10"/>
    <col min="16139" max="16139" width="10" style="10" customWidth="1"/>
    <col min="16140" max="16144" width="8.7265625" style="10"/>
    <col min="16145" max="16145" width="10.1796875" style="10" customWidth="1"/>
    <col min="16146" max="16384" width="8.7265625" style="10"/>
  </cols>
  <sheetData>
    <row r="4" spans="1:14">
      <c r="A4" s="9" t="s">
        <v>7</v>
      </c>
      <c r="B4" s="10" t="s">
        <v>8</v>
      </c>
      <c r="I4" s="10" t="s">
        <v>9</v>
      </c>
    </row>
    <row r="5" spans="1:14">
      <c r="B5" s="10" t="s">
        <v>10</v>
      </c>
      <c r="C5" s="10" t="s">
        <v>11</v>
      </c>
      <c r="D5" s="10" t="s">
        <v>12</v>
      </c>
      <c r="I5" s="10" t="s">
        <v>10</v>
      </c>
      <c r="J5" s="10" t="s">
        <v>11</v>
      </c>
      <c r="K5" s="10" t="s">
        <v>12</v>
      </c>
    </row>
    <row r="6" spans="1:14">
      <c r="B6" s="11">
        <v>35.553729090476615</v>
      </c>
      <c r="C6" s="11">
        <v>26.961371305914099</v>
      </c>
      <c r="D6" s="11">
        <v>27.498609716550298</v>
      </c>
      <c r="E6" s="10">
        <f>AVERAGE(B6:B8)</f>
        <v>37.086968920584759</v>
      </c>
      <c r="F6" s="10">
        <f>AVERAGE(C6:C8)</f>
        <v>27.018890024767433</v>
      </c>
      <c r="G6" s="10">
        <f>AVERAGE(D6:D8)</f>
        <v>27.746321453992902</v>
      </c>
      <c r="I6" s="11">
        <v>32.637878907414802</v>
      </c>
      <c r="J6" s="12">
        <v>32.545475588450351</v>
      </c>
      <c r="K6" s="12">
        <v>33.491833252333386</v>
      </c>
      <c r="L6" s="10">
        <f>AVERAGE(I6:I8)</f>
        <v>32.710437618804988</v>
      </c>
      <c r="M6" s="10">
        <f>AVERAGE(J6:J8)</f>
        <v>32.908469296406992</v>
      </c>
      <c r="N6" s="10">
        <f>AVERAGE(K6,K8)</f>
        <v>33.709525970865307</v>
      </c>
    </row>
    <row r="7" spans="1:14">
      <c r="B7" s="11">
        <v>35.83084731471213</v>
      </c>
      <c r="C7" s="11">
        <v>27.007674983219498</v>
      </c>
      <c r="D7" s="11">
        <v>27.807977095352499</v>
      </c>
      <c r="G7" s="9">
        <f>2^-(F6-G6)</f>
        <v>1.6556886818173602</v>
      </c>
      <c r="I7" s="11">
        <v>32.98307023620994</v>
      </c>
      <c r="J7" s="12">
        <v>33.478808492138697</v>
      </c>
      <c r="K7" s="12">
        <v>34.997853014970808</v>
      </c>
      <c r="N7" s="9">
        <f>2^-(M6-N6)</f>
        <v>1.7423768300202012</v>
      </c>
    </row>
    <row r="8" spans="1:14">
      <c r="A8" s="10" t="s">
        <v>13</v>
      </c>
      <c r="B8" s="11">
        <v>39.876330356565532</v>
      </c>
      <c r="C8" s="11">
        <v>27.087623785168699</v>
      </c>
      <c r="D8" s="11">
        <v>27.932377550075898</v>
      </c>
      <c r="I8" s="11">
        <v>32.510363712790223</v>
      </c>
      <c r="J8" s="12">
        <v>32.701123808631934</v>
      </c>
      <c r="K8" s="12">
        <v>33.927218689397229</v>
      </c>
    </row>
    <row r="9" spans="1:14">
      <c r="B9" s="13">
        <v>35.402963511639797</v>
      </c>
      <c r="C9" s="11">
        <v>44.797074760943197</v>
      </c>
      <c r="D9" s="11">
        <v>35.558971260251198</v>
      </c>
      <c r="E9" s="10">
        <f>AVERAGE(B9:B11)</f>
        <v>34.899236080139332</v>
      </c>
      <c r="F9" s="10">
        <f>AVERAGE(C9:C11)</f>
        <v>41.449779313086971</v>
      </c>
      <c r="G9" s="10">
        <f>AVERAGE(D9:D11)</f>
        <v>36.265462277219491</v>
      </c>
      <c r="I9" s="11">
        <v>32.637878907414802</v>
      </c>
      <c r="J9" s="12">
        <v>35.612424563049998</v>
      </c>
      <c r="K9" s="12">
        <v>33.432228136745906</v>
      </c>
      <c r="L9" s="10">
        <f>AVERAGE(I9:I11)</f>
        <v>32.710437618804988</v>
      </c>
      <c r="M9" s="10">
        <f>AVERAGE(J9:J11)</f>
        <v>35.60952444112467</v>
      </c>
      <c r="N9" s="10">
        <f>AVERAGE(K9:K11)</f>
        <v>33.501984315472846</v>
      </c>
    </row>
    <row r="10" spans="1:14">
      <c r="B10" s="13">
        <v>34.886895694768498</v>
      </c>
      <c r="C10" s="11">
        <v>40.649277107046302</v>
      </c>
      <c r="D10" s="11">
        <v>36.194339660787499</v>
      </c>
      <c r="G10" s="9">
        <f>2^-(F9-G9)</f>
        <v>2.7502049865047548E-2</v>
      </c>
      <c r="I10" s="11">
        <v>32.98307023620994</v>
      </c>
      <c r="J10" s="12">
        <v>35.691195909528695</v>
      </c>
      <c r="K10" s="12">
        <v>33.465106559038908</v>
      </c>
      <c r="N10" s="9">
        <f>2^-(M9-N9)</f>
        <v>0.23204232328237379</v>
      </c>
    </row>
    <row r="11" spans="1:14">
      <c r="A11" s="10" t="s">
        <v>14</v>
      </c>
      <c r="B11" s="13">
        <v>34.407849034009701</v>
      </c>
      <c r="C11" s="11">
        <v>38.9029860712714</v>
      </c>
      <c r="D11" s="11">
        <v>37.043075910619798</v>
      </c>
      <c r="G11" s="10">
        <f>F10/G10</f>
        <v>0</v>
      </c>
      <c r="I11" s="11">
        <v>32.510363712790223</v>
      </c>
      <c r="J11" s="12">
        <v>35.524952850795295</v>
      </c>
      <c r="K11" s="12">
        <v>33.608618250633725</v>
      </c>
    </row>
    <row r="12" spans="1:14">
      <c r="B12" s="10">
        <v>13.779502868652344</v>
      </c>
      <c r="C12" s="10">
        <v>14.234923362731934</v>
      </c>
      <c r="D12" s="10">
        <v>17.30567741394043</v>
      </c>
      <c r="E12" s="10">
        <f>AVERAGE(B12:B14)</f>
        <v>13.79222297668457</v>
      </c>
      <c r="F12" s="10">
        <f>AVERAGE(C12:C14)</f>
        <v>14.246906598409018</v>
      </c>
      <c r="G12" s="10">
        <f>AVERAGE(D12:D14)</f>
        <v>17.978344599405926</v>
      </c>
      <c r="I12" s="10">
        <v>12.9775028686523</v>
      </c>
      <c r="J12" s="10">
        <v>13.5065873698272</v>
      </c>
      <c r="K12" s="10">
        <v>16.15382194519043</v>
      </c>
      <c r="L12" s="10">
        <f>AVERAGE(I12:I14)</f>
        <v>12.567222976684533</v>
      </c>
      <c r="M12" s="10">
        <f>AVERAGE(J12:J14)</f>
        <v>13.444574290835833</v>
      </c>
      <c r="N12" s="10">
        <f>AVERAGE(K12:K14)</f>
        <v>15.961965560913086</v>
      </c>
    </row>
    <row r="13" spans="1:14">
      <c r="B13" s="10">
        <v>13.756354331970215</v>
      </c>
      <c r="C13" s="10">
        <v>14.265042304992676</v>
      </c>
      <c r="D13" s="10">
        <v>19.615631103515625</v>
      </c>
      <c r="G13" s="9">
        <f>2^-(F12-G12)</f>
        <v>13.282345266182228</v>
      </c>
      <c r="I13" s="10">
        <v>12.635754331970199</v>
      </c>
      <c r="J13" s="10">
        <v>13.433017375596201</v>
      </c>
      <c r="K13" s="10">
        <v>15.927182197570801</v>
      </c>
      <c r="N13" s="9">
        <f>2^-(M12-N12)</f>
        <v>5.7254586583120179</v>
      </c>
    </row>
    <row r="14" spans="1:14">
      <c r="A14" s="10" t="s">
        <v>15</v>
      </c>
      <c r="B14" s="10">
        <v>13.840811729431152</v>
      </c>
      <c r="C14" s="10">
        <v>14.240754127502441</v>
      </c>
      <c r="D14" s="10">
        <v>17.013725280761719</v>
      </c>
      <c r="I14" s="10">
        <v>12.088411729431099</v>
      </c>
      <c r="J14" s="10">
        <v>13.3941181270841</v>
      </c>
      <c r="K14" s="10">
        <v>15.804892539978027</v>
      </c>
    </row>
    <row r="17" spans="1:13">
      <c r="E17" s="14"/>
    </row>
    <row r="18" spans="1:13">
      <c r="E18" s="14"/>
    </row>
    <row r="19" spans="1:13">
      <c r="E19" s="14"/>
    </row>
    <row r="20" spans="1:13">
      <c r="E20" s="14"/>
    </row>
    <row r="21" spans="1:13">
      <c r="E21" s="14"/>
    </row>
    <row r="22" spans="1:13">
      <c r="E22" s="14"/>
    </row>
    <row r="23" spans="1:13">
      <c r="E23" s="14"/>
    </row>
    <row r="26" spans="1:13" s="15" customFormat="1"/>
    <row r="28" spans="1:13">
      <c r="A28" s="16" t="s">
        <v>16</v>
      </c>
      <c r="B28" s="1"/>
      <c r="C28" s="1" t="s">
        <v>17</v>
      </c>
      <c r="D28" s="1"/>
      <c r="E28" s="1"/>
      <c r="F28" s="1"/>
      <c r="G28" s="1"/>
      <c r="H28" s="1"/>
      <c r="I28" s="1"/>
      <c r="J28" s="1" t="s">
        <v>18</v>
      </c>
      <c r="K28" s="1"/>
      <c r="L28" s="1"/>
      <c r="M28" s="1"/>
    </row>
    <row r="29" spans="1:13">
      <c r="A29" s="1"/>
      <c r="B29" s="1"/>
      <c r="C29" s="1" t="s">
        <v>2</v>
      </c>
      <c r="D29" s="1">
        <v>33.151396573576996</v>
      </c>
      <c r="E29" s="1"/>
      <c r="F29" s="1" t="s">
        <v>2</v>
      </c>
      <c r="G29" s="1"/>
      <c r="H29" s="17"/>
      <c r="I29" s="17" t="s">
        <v>2</v>
      </c>
      <c r="J29" s="18">
        <v>32.568564305735741</v>
      </c>
      <c r="K29" s="19"/>
      <c r="L29" s="20" t="s">
        <v>2</v>
      </c>
      <c r="M29" s="18"/>
    </row>
    <row r="30" spans="1:13">
      <c r="A30" s="1"/>
      <c r="B30" s="1"/>
      <c r="C30" s="1"/>
      <c r="D30" s="1">
        <v>33.721510291364162</v>
      </c>
      <c r="E30" s="1">
        <v>33.436453432470579</v>
      </c>
      <c r="F30" s="1" t="s">
        <v>2</v>
      </c>
      <c r="G30" s="1"/>
      <c r="H30" s="17"/>
      <c r="I30" s="17" t="s">
        <v>2</v>
      </c>
      <c r="J30" s="18">
        <v>32.301492075082862</v>
      </c>
      <c r="K30" s="19"/>
      <c r="L30" s="20" t="s">
        <v>2</v>
      </c>
      <c r="M30" s="18"/>
    </row>
    <row r="31" spans="1:13">
      <c r="A31" s="1"/>
      <c r="B31" s="1"/>
      <c r="C31" s="17" t="s">
        <v>19</v>
      </c>
      <c r="D31" s="1">
        <v>34.23497047760317</v>
      </c>
      <c r="E31" s="1"/>
      <c r="F31" s="1" t="s">
        <v>2</v>
      </c>
      <c r="G31" s="1"/>
      <c r="H31" s="17"/>
      <c r="I31" s="17" t="s">
        <v>19</v>
      </c>
      <c r="J31" s="18">
        <v>32.500074283477737</v>
      </c>
      <c r="K31" s="19">
        <f>AVERAGE(J29:J31)</f>
        <v>32.456710221432111</v>
      </c>
      <c r="L31" s="20" t="s">
        <v>2</v>
      </c>
      <c r="M31" s="18"/>
    </row>
    <row r="32" spans="1:13">
      <c r="A32" s="1"/>
      <c r="B32" s="1"/>
      <c r="C32" s="17" t="s">
        <v>2</v>
      </c>
      <c r="D32" s="1">
        <v>34.57141244345889</v>
      </c>
      <c r="E32" s="1"/>
      <c r="F32" s="1" t="s">
        <v>2</v>
      </c>
      <c r="G32" s="1"/>
      <c r="H32" s="17"/>
      <c r="I32" s="17" t="s">
        <v>2</v>
      </c>
      <c r="J32" s="18">
        <v>34.29453295182207</v>
      </c>
      <c r="K32" s="19"/>
      <c r="L32" s="20" t="s">
        <v>2</v>
      </c>
      <c r="M32" s="18"/>
    </row>
    <row r="33" spans="1:18">
      <c r="A33" s="1"/>
      <c r="C33" s="17" t="s">
        <v>2</v>
      </c>
      <c r="D33" s="1">
        <v>40.066039609695657</v>
      </c>
      <c r="E33" s="1">
        <v>34.403191460531033</v>
      </c>
      <c r="F33" s="1">
        <v>-0.96673802806045472</v>
      </c>
      <c r="G33" s="16">
        <v>1.9544166076408325</v>
      </c>
      <c r="H33" s="17"/>
      <c r="I33" s="17" t="s">
        <v>2</v>
      </c>
      <c r="J33" s="18">
        <v>35.227485215345475</v>
      </c>
      <c r="K33" s="19"/>
      <c r="L33" s="20" t="s">
        <v>2</v>
      </c>
      <c r="M33" s="18"/>
    </row>
    <row r="34" spans="1:18">
      <c r="A34" s="1"/>
      <c r="B34" s="1" t="s">
        <v>20</v>
      </c>
      <c r="C34" s="17" t="s">
        <v>12</v>
      </c>
      <c r="D34" s="1">
        <v>31.952003683516804</v>
      </c>
      <c r="E34" s="1"/>
      <c r="F34" s="1" t="s">
        <v>2</v>
      </c>
      <c r="G34" s="1"/>
      <c r="H34" s="17" t="s">
        <v>20</v>
      </c>
      <c r="I34" s="17" t="s">
        <v>12</v>
      </c>
      <c r="J34" s="18">
        <v>34.87046816422739</v>
      </c>
      <c r="K34" s="19">
        <f>AVERAGE(J32,J34)</f>
        <v>34.582500558024734</v>
      </c>
      <c r="L34" s="20">
        <f>K31-K34</f>
        <v>-2.1257903365926225</v>
      </c>
      <c r="M34" s="21">
        <f>2^-L34</f>
        <v>4.3644211912732116</v>
      </c>
    </row>
    <row r="35" spans="1:18">
      <c r="A35" s="1"/>
      <c r="B35" s="1"/>
      <c r="C35" s="17" t="s">
        <v>2</v>
      </c>
      <c r="D35" s="1">
        <v>29.329175745175949</v>
      </c>
      <c r="E35" s="1"/>
      <c r="F35" s="1" t="s">
        <v>2</v>
      </c>
      <c r="G35" s="1"/>
      <c r="H35" s="17"/>
      <c r="I35" s="17" t="s">
        <v>2</v>
      </c>
      <c r="J35" s="18">
        <v>28.249280324991101</v>
      </c>
      <c r="K35" s="19"/>
      <c r="L35" s="20" t="s">
        <v>2</v>
      </c>
      <c r="M35" s="18"/>
    </row>
    <row r="36" spans="1:18">
      <c r="A36" s="1"/>
      <c r="B36" s="1"/>
      <c r="C36" s="17" t="s">
        <v>2</v>
      </c>
      <c r="D36" s="1">
        <v>29.868353804100177</v>
      </c>
      <c r="E36" s="1">
        <v>29.557347817396479</v>
      </c>
      <c r="F36" s="1" t="s">
        <v>2</v>
      </c>
      <c r="G36" s="1"/>
      <c r="H36" s="17"/>
      <c r="I36" s="17" t="s">
        <v>2</v>
      </c>
      <c r="J36" s="18">
        <v>27.819432915718572</v>
      </c>
      <c r="K36" s="19"/>
      <c r="L36" s="20" t="s">
        <v>2</v>
      </c>
      <c r="M36" s="18"/>
    </row>
    <row r="37" spans="1:18">
      <c r="A37" s="1"/>
      <c r="B37" s="1"/>
      <c r="C37" s="17" t="s">
        <v>19</v>
      </c>
      <c r="D37" s="1">
        <v>29.705337115974999</v>
      </c>
      <c r="E37" s="1"/>
      <c r="F37" s="1" t="s">
        <v>2</v>
      </c>
      <c r="G37" s="1"/>
      <c r="H37" s="17"/>
      <c r="I37" s="17" t="s">
        <v>19</v>
      </c>
      <c r="J37" s="18">
        <v>27.992447831975912</v>
      </c>
      <c r="K37" s="19">
        <f>AVERAGE(J35,J37)</f>
        <v>28.120864078483507</v>
      </c>
      <c r="L37" s="20" t="s">
        <v>2</v>
      </c>
      <c r="M37" s="18"/>
    </row>
    <row r="38" spans="1:18">
      <c r="A38" s="1"/>
      <c r="B38" s="1"/>
      <c r="C38" s="17" t="s">
        <v>2</v>
      </c>
      <c r="D38" s="1">
        <v>29.274589340335176</v>
      </c>
      <c r="E38" s="1"/>
      <c r="F38" s="1" t="s">
        <v>2</v>
      </c>
      <c r="G38" s="1"/>
      <c r="H38" s="17"/>
      <c r="I38" s="17" t="s">
        <v>2</v>
      </c>
      <c r="J38" s="18">
        <v>27.607604305461201</v>
      </c>
      <c r="K38" s="19"/>
      <c r="L38" s="20" t="s">
        <v>2</v>
      </c>
      <c r="M38" s="18"/>
    </row>
    <row r="39" spans="1:18">
      <c r="A39" s="1"/>
      <c r="C39" s="17" t="s">
        <v>2</v>
      </c>
      <c r="D39" s="1">
        <v>29.502741778906497</v>
      </c>
      <c r="E39" s="1">
        <v>29.494222745072221</v>
      </c>
      <c r="F39" s="1">
        <v>6.3125072324258014E-2</v>
      </c>
      <c r="G39" s="16">
        <v>0.95718847255165806</v>
      </c>
      <c r="H39" s="17"/>
      <c r="I39" s="17" t="s">
        <v>2</v>
      </c>
      <c r="J39" s="18">
        <v>29.6415051599189</v>
      </c>
      <c r="K39" s="19"/>
      <c r="L39" s="20" t="s">
        <v>2</v>
      </c>
      <c r="M39" s="18"/>
    </row>
    <row r="40" spans="1:18">
      <c r="A40" s="1"/>
      <c r="B40" s="1" t="s">
        <v>14</v>
      </c>
      <c r="C40" s="17" t="s">
        <v>12</v>
      </c>
      <c r="D40" s="1"/>
      <c r="E40" s="1"/>
      <c r="F40" s="1"/>
      <c r="G40" s="1"/>
      <c r="H40" s="17" t="s">
        <v>14</v>
      </c>
      <c r="I40" s="17" t="s">
        <v>12</v>
      </c>
      <c r="J40" s="18">
        <v>28.761519049380901</v>
      </c>
      <c r="K40" s="19">
        <f>AVERAGE(J38,J40)</f>
        <v>28.184561677421051</v>
      </c>
      <c r="L40" s="20">
        <f>K37-K40</f>
        <v>-6.3697598937544342E-2</v>
      </c>
      <c r="M40" s="21">
        <f>2^-L40</f>
        <v>1.0451410068640183</v>
      </c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8">
      <c r="A42" s="1"/>
      <c r="B42" s="3" t="s">
        <v>2</v>
      </c>
      <c r="D42" s="4">
        <v>12.539852438500001</v>
      </c>
      <c r="E42" s="22"/>
      <c r="F42" s="23" t="s">
        <v>2</v>
      </c>
      <c r="G42" s="4"/>
      <c r="H42" s="3" t="s">
        <v>2</v>
      </c>
      <c r="J42" s="4">
        <v>15.2405398524385</v>
      </c>
      <c r="K42" s="22"/>
      <c r="L42" s="23" t="s">
        <v>2</v>
      </c>
      <c r="M42" s="4"/>
    </row>
    <row r="43" spans="1:18">
      <c r="A43" s="1"/>
      <c r="C43" s="3" t="s">
        <v>21</v>
      </c>
      <c r="D43" s="4">
        <v>12.17025724818</v>
      </c>
      <c r="E43" s="22">
        <f>AVERAGE(D41:D43)</f>
        <v>12.35505484334</v>
      </c>
      <c r="F43" s="23" t="s">
        <v>2</v>
      </c>
      <c r="G43" s="4"/>
      <c r="I43" s="3" t="s">
        <v>21</v>
      </c>
      <c r="J43" s="4">
        <v>15.176002572481799</v>
      </c>
      <c r="K43" s="22">
        <f>AVERAGE(J41:J43)</f>
        <v>15.208271212460151</v>
      </c>
      <c r="L43" s="23" t="s">
        <v>2</v>
      </c>
      <c r="M43" s="4"/>
    </row>
    <row r="44" spans="1:18">
      <c r="A44" s="1"/>
      <c r="C44" s="3" t="s">
        <v>2</v>
      </c>
      <c r="D44" s="4">
        <v>15.474840526139999</v>
      </c>
      <c r="E44" s="22"/>
      <c r="F44" s="23" t="s">
        <v>2</v>
      </c>
      <c r="G44" s="4"/>
      <c r="I44" s="3" t="s">
        <v>2</v>
      </c>
      <c r="J44" s="4">
        <v>18.4784484052614</v>
      </c>
      <c r="K44" s="22"/>
      <c r="L44" s="23" t="s">
        <v>2</v>
      </c>
      <c r="M44" s="4"/>
    </row>
    <row r="45" spans="1:18">
      <c r="A45" s="1"/>
      <c r="C45" s="3" t="s">
        <v>2</v>
      </c>
      <c r="D45" s="4">
        <v>15.449204776</v>
      </c>
      <c r="E45" s="22"/>
      <c r="F45" s="23" t="s">
        <v>2</v>
      </c>
      <c r="G45" s="4"/>
      <c r="I45" s="3" t="s">
        <v>2</v>
      </c>
      <c r="J45" s="4">
        <v>18.7876449204776</v>
      </c>
      <c r="K45" s="22"/>
      <c r="L45" s="23" t="s">
        <v>2</v>
      </c>
      <c r="M45" s="4"/>
    </row>
    <row r="46" spans="1:18">
      <c r="A46" s="1"/>
      <c r="B46" s="10" t="s">
        <v>22</v>
      </c>
      <c r="C46" s="3" t="s">
        <v>23</v>
      </c>
      <c r="D46" s="4">
        <v>15.948312377400001</v>
      </c>
      <c r="E46" s="22">
        <f>AVERAGE(D44:D46)</f>
        <v>15.624119226513335</v>
      </c>
      <c r="F46" s="23">
        <f>E43-E46</f>
        <v>-3.269064383173335</v>
      </c>
      <c r="G46" s="4">
        <f>2^-F46</f>
        <v>9.6402087240988905</v>
      </c>
      <c r="H46" s="10" t="s">
        <v>24</v>
      </c>
      <c r="I46" s="3" t="s">
        <v>23</v>
      </c>
      <c r="J46" s="4">
        <v>18.809483123774001</v>
      </c>
      <c r="K46" s="22">
        <f>AVERAGE(J44:J46)</f>
        <v>18.691858816504332</v>
      </c>
      <c r="L46" s="23">
        <f>K43-K46</f>
        <v>-3.4835876040441818</v>
      </c>
      <c r="M46" s="4">
        <f>2^-L46</f>
        <v>11.185730751493312</v>
      </c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2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15A1-6B75-4B26-BA46-F80DF74F4A59}">
  <dimension ref="A1:N41"/>
  <sheetViews>
    <sheetView workbookViewId="0">
      <selection sqref="A1:XFD1048576"/>
    </sheetView>
  </sheetViews>
  <sheetFormatPr defaultRowHeight="15.5"/>
  <cols>
    <col min="1" max="1" width="16.7265625" style="1" customWidth="1"/>
    <col min="2" max="2" width="16" style="1" customWidth="1"/>
    <col min="3" max="3" width="8.90625" style="1" bestFit="1" customWidth="1"/>
    <col min="4" max="4" width="9.90625" style="1" bestFit="1" customWidth="1"/>
    <col min="5" max="5" width="21.453125" style="1" bestFit="1" customWidth="1"/>
    <col min="6" max="6" width="20.1796875" style="1" bestFit="1" customWidth="1"/>
    <col min="7" max="7" width="8.90625" style="1" bestFit="1" customWidth="1"/>
    <col min="8" max="8" width="14" style="1" bestFit="1" customWidth="1"/>
    <col min="9" max="10" width="8.90625" style="1" bestFit="1" customWidth="1"/>
    <col min="11" max="11" width="14.54296875" style="1" bestFit="1" customWidth="1"/>
    <col min="12" max="12" width="20.90625" style="1" bestFit="1" customWidth="1"/>
    <col min="13" max="13" width="20.1796875" style="1" bestFit="1" customWidth="1"/>
    <col min="14" max="14" width="8.90625" style="1" bestFit="1" customWidth="1"/>
    <col min="15" max="15" width="8.7265625" style="1"/>
    <col min="16" max="16" width="21.26953125" style="1" customWidth="1"/>
    <col min="17" max="17" width="8.90625" style="1" bestFit="1" customWidth="1"/>
    <col min="18" max="18" width="9.90625" style="1" bestFit="1" customWidth="1"/>
    <col min="19" max="19" width="23.90625" style="1" bestFit="1" customWidth="1"/>
    <col min="20" max="20" width="20.1796875" style="1" bestFit="1" customWidth="1"/>
    <col min="21" max="21" width="8.90625" style="1" bestFit="1" customWidth="1"/>
    <col min="22" max="16384" width="8.7265625" style="1"/>
  </cols>
  <sheetData>
    <row r="1" spans="1:14" s="25" customFormat="1"/>
    <row r="2" spans="1:14">
      <c r="A2" s="16" t="s">
        <v>25</v>
      </c>
      <c r="C2" s="1" t="s">
        <v>26</v>
      </c>
      <c r="J2" s="1" t="s">
        <v>14</v>
      </c>
    </row>
    <row r="3" spans="1:14">
      <c r="C3" s="26">
        <v>30.471122381943356</v>
      </c>
      <c r="J3" s="26">
        <v>30.228967443200055</v>
      </c>
    </row>
    <row r="4" spans="1:14">
      <c r="C4" s="26">
        <v>30.476333599299021</v>
      </c>
      <c r="J4" s="26">
        <v>30.591170416119695</v>
      </c>
    </row>
    <row r="5" spans="1:14">
      <c r="A5" s="26" t="s">
        <v>27</v>
      </c>
      <c r="B5" s="26" t="s">
        <v>20</v>
      </c>
      <c r="C5" s="26">
        <v>29.856479485326442</v>
      </c>
      <c r="D5" s="26">
        <f>AVERAGE(C3:C5)</f>
        <v>30.267978488856272</v>
      </c>
      <c r="H5" s="26" t="s">
        <v>27</v>
      </c>
      <c r="I5" s="26" t="s">
        <v>14</v>
      </c>
      <c r="J5" s="26">
        <v>31.332314410851325</v>
      </c>
      <c r="K5" s="26">
        <f>AVERAGE(J3:J4)</f>
        <v>30.410068929659875</v>
      </c>
    </row>
    <row r="6" spans="1:14">
      <c r="A6" s="26"/>
      <c r="B6" s="26" t="s">
        <v>2</v>
      </c>
      <c r="C6" s="26">
        <v>29.547421273881962</v>
      </c>
      <c r="D6" s="26"/>
      <c r="H6" s="26"/>
      <c r="I6" s="26" t="s">
        <v>2</v>
      </c>
      <c r="J6" s="26">
        <v>31.89727436034287</v>
      </c>
      <c r="K6" s="26"/>
    </row>
    <row r="7" spans="1:14">
      <c r="A7" s="26"/>
      <c r="C7" s="26">
        <v>29.287598486026191</v>
      </c>
      <c r="D7" s="26"/>
      <c r="H7" s="26"/>
      <c r="I7" s="26" t="s">
        <v>2</v>
      </c>
      <c r="J7" s="26">
        <v>31.001909731239788</v>
      </c>
      <c r="K7" s="26"/>
    </row>
    <row r="8" spans="1:14">
      <c r="A8" s="26" t="s">
        <v>28</v>
      </c>
      <c r="B8" s="26" t="s">
        <v>20</v>
      </c>
      <c r="C8" s="26">
        <v>28.9624566409423</v>
      </c>
      <c r="D8" s="26">
        <f>AVERAGE(C6:C8)</f>
        <v>29.265825466950151</v>
      </c>
      <c r="F8" s="27"/>
      <c r="G8" s="27"/>
      <c r="H8" s="26" t="s">
        <v>28</v>
      </c>
      <c r="I8" s="26" t="s">
        <v>14</v>
      </c>
      <c r="J8" s="26">
        <v>32.01621126226599</v>
      </c>
      <c r="K8" s="26">
        <f>AVERAGE(J6:J7)</f>
        <v>31.449592045791327</v>
      </c>
      <c r="M8" s="27"/>
      <c r="N8" s="27"/>
    </row>
    <row r="9" spans="1:14">
      <c r="A9" s="26"/>
      <c r="C9" s="26">
        <v>29.643889442082727</v>
      </c>
      <c r="D9" s="26"/>
      <c r="E9" s="16">
        <f>2^-(D11-D8)</f>
        <v>0.80938548561953227</v>
      </c>
      <c r="F9" s="28"/>
      <c r="G9" s="27"/>
      <c r="H9" s="26"/>
      <c r="I9" s="26" t="s">
        <v>2</v>
      </c>
      <c r="J9" s="26">
        <v>31.235716844569872</v>
      </c>
      <c r="K9" s="26"/>
      <c r="L9" s="16">
        <f>2^-(K11-K8)</f>
        <v>1.1529873291737947</v>
      </c>
      <c r="M9" s="29"/>
      <c r="N9" s="27"/>
    </row>
    <row r="10" spans="1:14">
      <c r="A10" s="26"/>
      <c r="C10" s="26">
        <v>29.315824286511859</v>
      </c>
      <c r="D10" s="26"/>
      <c r="F10" s="29"/>
      <c r="G10" s="27"/>
      <c r="H10" s="26"/>
      <c r="I10" s="26" t="s">
        <v>2</v>
      </c>
      <c r="J10" s="26">
        <v>31.192159045392799</v>
      </c>
      <c r="K10" s="26"/>
      <c r="M10" s="29"/>
      <c r="N10" s="27"/>
    </row>
    <row r="11" spans="1:14">
      <c r="A11" s="26" t="s">
        <v>29</v>
      </c>
      <c r="B11" s="26" t="s">
        <v>20</v>
      </c>
      <c r="C11" s="26">
        <v>29.753066022988882</v>
      </c>
      <c r="D11" s="26">
        <f>AVERAGE(C9:C11)</f>
        <v>29.570926583861155</v>
      </c>
      <c r="F11" s="27"/>
      <c r="G11" s="27"/>
      <c r="H11" s="26" t="s">
        <v>29</v>
      </c>
      <c r="I11" s="26" t="s">
        <v>14</v>
      </c>
      <c r="J11" s="26">
        <v>31.304770271942449</v>
      </c>
      <c r="K11" s="26">
        <f>AVERAGE(J9:J11)</f>
        <v>31.244215387301708</v>
      </c>
      <c r="M11" s="27"/>
    </row>
    <row r="12" spans="1:14">
      <c r="B12" s="26" t="s">
        <v>2</v>
      </c>
      <c r="C12" s="26">
        <v>31.730008552231126</v>
      </c>
      <c r="J12" s="26">
        <v>30.228967443200055</v>
      </c>
    </row>
    <row r="13" spans="1:14">
      <c r="C13" s="26">
        <v>31.89</v>
      </c>
      <c r="J13" s="26">
        <v>30.591170416119695</v>
      </c>
    </row>
    <row r="14" spans="1:14">
      <c r="A14" s="26" t="s">
        <v>30</v>
      </c>
      <c r="B14" s="26" t="s">
        <v>20</v>
      </c>
      <c r="C14" s="26">
        <v>33.029569131188239</v>
      </c>
      <c r="D14" s="26">
        <f>AVERAGE(C12:C14)</f>
        <v>32.216525894473122</v>
      </c>
      <c r="H14" s="26" t="s">
        <v>30</v>
      </c>
      <c r="I14" s="26" t="s">
        <v>14</v>
      </c>
      <c r="J14" s="26">
        <v>31.332314410851325</v>
      </c>
      <c r="K14" s="26">
        <f>AVERAGE(J12:J13)</f>
        <v>30.410068929659875</v>
      </c>
    </row>
    <row r="15" spans="1:14">
      <c r="A15" s="26"/>
      <c r="B15" s="26" t="s">
        <v>2</v>
      </c>
      <c r="C15" s="26">
        <v>32.028854219196397</v>
      </c>
      <c r="D15" s="26"/>
      <c r="H15" s="26"/>
      <c r="J15" s="26">
        <v>31.585193937714156</v>
      </c>
      <c r="K15" s="26"/>
    </row>
    <row r="16" spans="1:14">
      <c r="A16" s="26"/>
      <c r="C16" s="26">
        <v>32.117417839173598</v>
      </c>
      <c r="H16" s="26"/>
      <c r="J16" s="26">
        <v>31.003388103068655</v>
      </c>
    </row>
    <row r="17" spans="1:14">
      <c r="A17" s="26" t="s">
        <v>31</v>
      </c>
      <c r="B17" s="26" t="s">
        <v>20</v>
      </c>
      <c r="C17" s="26">
        <v>32.36134495646197</v>
      </c>
      <c r="D17" s="26">
        <f>AVERAGE(C15:C17)</f>
        <v>32.169205671610655</v>
      </c>
      <c r="F17" s="27"/>
      <c r="G17" s="27"/>
      <c r="H17" s="26" t="s">
        <v>31</v>
      </c>
      <c r="I17" s="26" t="s">
        <v>14</v>
      </c>
      <c r="J17" s="26">
        <v>32.166110865443578</v>
      </c>
      <c r="K17" s="26">
        <f>AVERAGE(J15:J16)</f>
        <v>31.294291020391405</v>
      </c>
      <c r="M17" s="27"/>
      <c r="N17" s="27"/>
    </row>
    <row r="18" spans="1:14">
      <c r="A18" s="26"/>
      <c r="C18" s="26">
        <v>32.594675477255059</v>
      </c>
      <c r="E18" s="16">
        <f>2^-(D20-D17)</f>
        <v>0.67872692927395173</v>
      </c>
      <c r="F18" s="29"/>
      <c r="G18" s="27"/>
      <c r="H18" s="26"/>
      <c r="J18" s="26">
        <v>30.9794038546145</v>
      </c>
      <c r="L18" s="16">
        <f>2^-(K20-K17)</f>
        <v>1.2178905101114517</v>
      </c>
      <c r="M18" s="29"/>
      <c r="N18" s="27"/>
    </row>
    <row r="19" spans="1:14">
      <c r="A19" s="26"/>
      <c r="C19" s="26">
        <v>32.671924738607096</v>
      </c>
      <c r="F19" s="29"/>
      <c r="G19" s="27"/>
      <c r="H19" s="26"/>
      <c r="J19" s="26">
        <v>31.040409308217502</v>
      </c>
      <c r="M19" s="29"/>
      <c r="N19" s="27"/>
    </row>
    <row r="20" spans="1:14">
      <c r="A20" s="26" t="s">
        <v>32</v>
      </c>
      <c r="B20" s="26" t="s">
        <v>20</v>
      </c>
      <c r="C20" s="26">
        <v>32.918307319080824</v>
      </c>
      <c r="D20" s="26">
        <f>AVERAGE(C18:C20)</f>
        <v>32.728302511647662</v>
      </c>
      <c r="F20" s="27"/>
      <c r="G20" s="27"/>
      <c r="H20" s="26" t="s">
        <v>32</v>
      </c>
      <c r="I20" s="26" t="s">
        <v>14</v>
      </c>
      <c r="J20" s="26">
        <v>31.85027513774774</v>
      </c>
      <c r="K20" s="26">
        <f>AVERAGE(J18:J19)</f>
        <v>31.009906581416001</v>
      </c>
      <c r="M20" s="27"/>
      <c r="N20" s="27"/>
    </row>
    <row r="22" spans="1:14" s="7" customFormat="1"/>
    <row r="24" spans="1:14">
      <c r="A24" s="1" t="s">
        <v>33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4">
      <c r="B25" s="26"/>
      <c r="C25" s="30" t="s">
        <v>34</v>
      </c>
      <c r="D25" s="26"/>
      <c r="E25" s="26"/>
      <c r="F25" s="30"/>
      <c r="G25" s="26"/>
      <c r="H25" s="26"/>
      <c r="I25" s="30" t="s">
        <v>20</v>
      </c>
      <c r="J25" s="26"/>
      <c r="K25" s="26"/>
    </row>
    <row r="26" spans="1:14">
      <c r="B26" s="30" t="s">
        <v>35</v>
      </c>
      <c r="C26" s="26"/>
      <c r="D26" s="26"/>
      <c r="E26" s="26"/>
      <c r="F26" s="26"/>
      <c r="G26" s="26"/>
      <c r="H26" s="30" t="s">
        <v>35</v>
      </c>
      <c r="I26" s="26">
        <v>23.882913999840401</v>
      </c>
      <c r="J26" s="26"/>
      <c r="K26" s="26"/>
    </row>
    <row r="27" spans="1:14">
      <c r="B27" s="26"/>
      <c r="C27" s="26">
        <v>38.596366417645001</v>
      </c>
      <c r="D27" s="26"/>
      <c r="E27" s="26"/>
      <c r="F27" s="26"/>
      <c r="G27" s="26"/>
      <c r="H27" s="26"/>
      <c r="I27" s="26">
        <v>23.599703540496201</v>
      </c>
      <c r="J27" s="26"/>
      <c r="K27" s="26"/>
    </row>
    <row r="28" spans="1:14">
      <c r="B28" s="26"/>
      <c r="C28" s="26"/>
      <c r="D28" s="26">
        <f>AVERAGE(C27,C28)</f>
        <v>38.596366417645001</v>
      </c>
      <c r="E28" s="26">
        <f>D28-D31</f>
        <v>5.4885919657109383</v>
      </c>
      <c r="F28" s="26"/>
      <c r="G28" s="26"/>
      <c r="H28" s="26"/>
      <c r="I28" s="26">
        <v>23.7313693648297</v>
      </c>
      <c r="J28" s="26">
        <f>AVERAGE(I26:I28)</f>
        <v>23.737995635055437</v>
      </c>
      <c r="K28" s="26">
        <f>J28-J31</f>
        <v>-0.52524330577222855</v>
      </c>
    </row>
    <row r="29" spans="1:14">
      <c r="B29" s="30" t="s">
        <v>36</v>
      </c>
      <c r="C29" s="26">
        <v>33.113036214074903</v>
      </c>
      <c r="D29" s="26"/>
      <c r="E29" s="31">
        <f>2^-E28</f>
        <v>2.2272511116050955E-2</v>
      </c>
      <c r="F29" s="26"/>
      <c r="G29" s="26"/>
      <c r="H29" s="30" t="s">
        <v>36</v>
      </c>
      <c r="I29" s="26">
        <v>24.250340694876598</v>
      </c>
      <c r="J29" s="26"/>
      <c r="K29" s="31">
        <f>2^-K28</f>
        <v>1.4391762718890648</v>
      </c>
    </row>
    <row r="30" spans="1:14">
      <c r="B30" s="26"/>
      <c r="C30" s="26">
        <v>33.142345191277201</v>
      </c>
      <c r="D30" s="26"/>
      <c r="E30" s="26"/>
      <c r="F30" s="26"/>
      <c r="G30" s="26"/>
      <c r="H30" s="26"/>
      <c r="I30" s="26">
        <v>24.289702269004199</v>
      </c>
      <c r="J30" s="26"/>
      <c r="K30" s="26"/>
    </row>
    <row r="31" spans="1:14">
      <c r="B31" s="26"/>
      <c r="C31" s="26">
        <v>33.067941950450098</v>
      </c>
      <c r="D31" s="26">
        <f>AVERAGE(C29:C31)</f>
        <v>33.107774451934063</v>
      </c>
      <c r="E31" s="26"/>
      <c r="F31" s="26"/>
      <c r="G31" s="26"/>
      <c r="H31" s="26"/>
      <c r="I31" s="26">
        <v>24.2496738586022</v>
      </c>
      <c r="J31" s="26">
        <f>AVERAGE(I29:I31)</f>
        <v>24.263238940827666</v>
      </c>
      <c r="K31" s="26"/>
    </row>
    <row r="32" spans="1:14">
      <c r="B32" s="30" t="s">
        <v>37</v>
      </c>
      <c r="C32" s="26">
        <v>35.617337349833903</v>
      </c>
      <c r="D32" s="26"/>
      <c r="E32" s="26"/>
      <c r="F32" s="26"/>
      <c r="G32" s="26"/>
      <c r="H32" s="30" t="s">
        <v>37</v>
      </c>
      <c r="I32" s="26">
        <v>24.014402373529901</v>
      </c>
      <c r="J32" s="26"/>
      <c r="K32" s="26"/>
    </row>
    <row r="33" spans="2:11">
      <c r="B33" s="26"/>
      <c r="C33" s="26">
        <v>34.274018946906502</v>
      </c>
      <c r="D33" s="26"/>
      <c r="E33" s="26"/>
      <c r="F33" s="26"/>
      <c r="G33" s="26"/>
      <c r="H33" s="26"/>
      <c r="I33" s="26">
        <v>23.8990189117388</v>
      </c>
      <c r="J33" s="26"/>
      <c r="K33" s="26"/>
    </row>
    <row r="34" spans="2:11">
      <c r="B34" s="26"/>
      <c r="C34" s="26">
        <v>35.2512526852869</v>
      </c>
      <c r="D34" s="26">
        <f>AVERAGE(C32:C34)</f>
        <v>35.047536327342435</v>
      </c>
      <c r="E34" s="26">
        <f>D34-D37</f>
        <v>1.1350067025268373</v>
      </c>
      <c r="F34" s="26"/>
      <c r="G34" s="26"/>
      <c r="H34" s="26"/>
      <c r="I34" s="26">
        <v>22.996357450714701</v>
      </c>
      <c r="J34" s="26">
        <f>AVERAGE(I32:I33)</f>
        <v>23.956710642634349</v>
      </c>
      <c r="K34" s="26">
        <f>J34-J37</f>
        <v>-0.71727886369948735</v>
      </c>
    </row>
    <row r="35" spans="2:11">
      <c r="B35" s="30" t="s">
        <v>38</v>
      </c>
      <c r="C35" s="26">
        <v>33.472169300237397</v>
      </c>
      <c r="D35" s="26"/>
      <c r="E35" s="31">
        <f>2^-E34</f>
        <v>0.45533280138883531</v>
      </c>
      <c r="F35" s="26"/>
      <c r="G35" s="26"/>
      <c r="H35" s="30" t="s">
        <v>38</v>
      </c>
      <c r="I35" s="26">
        <v>24.6716686429336</v>
      </c>
      <c r="J35" s="26"/>
      <c r="K35" s="31">
        <f>2^-K34</f>
        <v>1.6440781336381769</v>
      </c>
    </row>
    <row r="36" spans="2:11">
      <c r="B36" s="26"/>
      <c r="C36" s="26">
        <v>34.352889949393798</v>
      </c>
      <c r="D36" s="26"/>
      <c r="E36" s="26"/>
      <c r="F36" s="26"/>
      <c r="G36" s="26"/>
      <c r="H36" s="26"/>
      <c r="I36" s="26">
        <v>24.831476658769201</v>
      </c>
      <c r="J36" s="26"/>
      <c r="K36" s="26"/>
    </row>
    <row r="37" spans="2:11">
      <c r="B37" s="26"/>
      <c r="C37" s="26">
        <v>36.626419414472501</v>
      </c>
      <c r="D37" s="26">
        <f>AVERAGE(C35:C36)</f>
        <v>33.912529624815598</v>
      </c>
      <c r="E37" s="26"/>
      <c r="F37" s="26"/>
      <c r="G37" s="26"/>
      <c r="H37" s="26"/>
      <c r="I37" s="26">
        <v>24.518823217298699</v>
      </c>
      <c r="J37" s="26">
        <f>AVERAGE(I35:I37)</f>
        <v>24.673989506333836</v>
      </c>
      <c r="K37" s="26"/>
    </row>
    <row r="38" spans="2:11">
      <c r="B38" s="30" t="s">
        <v>39</v>
      </c>
      <c r="C38" s="26">
        <v>31.2918654383312</v>
      </c>
      <c r="D38" s="26"/>
      <c r="E38" s="26"/>
      <c r="F38" s="26"/>
      <c r="G38" s="26"/>
      <c r="H38" s="30" t="s">
        <v>39</v>
      </c>
      <c r="I38" s="26">
        <v>24.805290869395101</v>
      </c>
      <c r="J38" s="26"/>
      <c r="K38" s="26"/>
    </row>
    <row r="39" spans="2:11">
      <c r="B39" s="26"/>
      <c r="C39" s="26">
        <v>31.7397217947989</v>
      </c>
      <c r="D39" s="26"/>
      <c r="E39" s="26"/>
      <c r="F39" s="26"/>
      <c r="G39" s="26"/>
      <c r="H39" s="26"/>
      <c r="I39" s="26">
        <v>24.691797285912301</v>
      </c>
      <c r="J39" s="26"/>
      <c r="K39" s="26"/>
    </row>
    <row r="40" spans="2:11">
      <c r="B40" s="26"/>
      <c r="C40" s="26">
        <v>31.838759368479899</v>
      </c>
      <c r="D40" s="26">
        <f>AVERAGE(C39:C40)</f>
        <v>31.789240581639397</v>
      </c>
      <c r="E40" s="26"/>
      <c r="F40" s="26"/>
      <c r="G40" s="26"/>
      <c r="H40" s="26"/>
      <c r="I40" s="26">
        <v>25.021307083082601</v>
      </c>
      <c r="J40" s="26">
        <f>AVERAGE(I38:I40)</f>
        <v>24.839465079463334</v>
      </c>
      <c r="K40" s="26"/>
    </row>
    <row r="41" spans="2:11">
      <c r="B41" s="26"/>
      <c r="C41" s="26"/>
      <c r="D41" s="26"/>
      <c r="E41" s="26"/>
      <c r="F41" s="26"/>
      <c r="G41" s="26"/>
      <c r="H41" s="26"/>
      <c r="I41" s="26"/>
      <c r="J41" s="26"/>
      <c r="K4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3C56-78FC-4F5D-9405-FE4ADCB5A250}">
  <dimension ref="A1:T64"/>
  <sheetViews>
    <sheetView tabSelected="1" workbookViewId="0">
      <selection sqref="A1:XFD1048576"/>
    </sheetView>
  </sheetViews>
  <sheetFormatPr defaultRowHeight="15.5"/>
  <cols>
    <col min="1" max="1" width="17.1796875" style="33" customWidth="1"/>
    <col min="2" max="2" width="8.7265625" style="33"/>
    <col min="3" max="3" width="8.81640625" style="33" bestFit="1" customWidth="1"/>
    <col min="4" max="5" width="13.54296875" style="33" bestFit="1" customWidth="1"/>
    <col min="6" max="6" width="8.81640625" style="33" bestFit="1" customWidth="1"/>
    <col min="7" max="7" width="13.54296875" style="33" bestFit="1" customWidth="1"/>
    <col min="8" max="8" width="12.26953125" style="33" bestFit="1" customWidth="1"/>
    <col min="9" max="9" width="13.54296875" style="33" bestFit="1" customWidth="1"/>
    <col min="10" max="10" width="8.7265625" style="33"/>
    <col min="11" max="11" width="8.7265625" style="37"/>
    <col min="12" max="13" width="8.7265625" style="33"/>
    <col min="14" max="14" width="8.81640625" style="33" bestFit="1" customWidth="1"/>
    <col min="15" max="16" width="13.54296875" style="33" bestFit="1" customWidth="1"/>
    <col min="17" max="17" width="8.81640625" style="33" bestFit="1" customWidth="1"/>
    <col min="18" max="18" width="13.54296875" style="33" bestFit="1" customWidth="1"/>
    <col min="19" max="16384" width="8.7265625" style="33"/>
  </cols>
  <sheetData>
    <row r="1" spans="1:20" ht="16" thickBot="1">
      <c r="A1" s="32" t="s">
        <v>40</v>
      </c>
      <c r="E1" s="32"/>
      <c r="F1" s="32"/>
      <c r="G1" s="32"/>
      <c r="J1" s="32"/>
      <c r="K1" s="34" t="s">
        <v>41</v>
      </c>
      <c r="L1" s="32"/>
      <c r="M1" s="32"/>
      <c r="N1" s="35">
        <v>14.83</v>
      </c>
      <c r="O1" s="32"/>
      <c r="P1" s="32"/>
      <c r="Q1" s="32"/>
      <c r="R1" s="32"/>
      <c r="S1" s="32"/>
      <c r="T1" s="32"/>
    </row>
    <row r="2" spans="1:20" ht="16" thickBot="1">
      <c r="A2" s="32"/>
      <c r="B2" s="32"/>
      <c r="C2" s="35">
        <v>11.28</v>
      </c>
      <c r="D2" s="32"/>
      <c r="E2" s="32"/>
      <c r="F2" s="32"/>
      <c r="G2" s="32"/>
      <c r="H2" s="32"/>
      <c r="I2" s="32"/>
      <c r="J2" s="32"/>
      <c r="K2" s="34"/>
      <c r="L2" s="32"/>
      <c r="M2" s="32"/>
      <c r="N2" s="35">
        <v>14.75</v>
      </c>
      <c r="O2" s="32"/>
      <c r="P2" s="32"/>
      <c r="Q2" s="32"/>
      <c r="R2" s="32"/>
      <c r="S2" s="32"/>
      <c r="T2" s="32"/>
    </row>
    <row r="3" spans="1:20" ht="16" thickBot="1">
      <c r="A3" s="32"/>
      <c r="B3" s="32" t="s">
        <v>42</v>
      </c>
      <c r="C3" s="35">
        <v>10.61</v>
      </c>
      <c r="D3" s="35">
        <f>AVERAGE(C2:C3)</f>
        <v>10.945</v>
      </c>
      <c r="E3" s="32"/>
      <c r="F3" s="32"/>
      <c r="G3" s="32"/>
      <c r="H3" s="32"/>
      <c r="I3" s="32"/>
      <c r="J3" s="32"/>
      <c r="K3" s="34"/>
      <c r="L3" s="32"/>
      <c r="M3" s="32" t="s">
        <v>43</v>
      </c>
      <c r="N3" s="35">
        <v>13.72</v>
      </c>
      <c r="O3" s="35">
        <f>AVERAGE(N1:N3)</f>
        <v>14.433333333333332</v>
      </c>
      <c r="P3" s="32"/>
      <c r="Q3" s="32"/>
      <c r="R3" s="32"/>
      <c r="S3" s="32"/>
      <c r="T3" s="32"/>
    </row>
    <row r="4" spans="1:20" ht="16" thickBot="1">
      <c r="A4" s="32"/>
      <c r="B4" s="32"/>
      <c r="C4" s="35">
        <v>11.62</v>
      </c>
      <c r="D4" s="32"/>
      <c r="E4" s="32"/>
      <c r="F4" s="32"/>
      <c r="G4" s="32"/>
      <c r="H4" s="32"/>
      <c r="I4" s="32"/>
      <c r="J4" s="32"/>
      <c r="K4" s="34"/>
      <c r="L4" s="32"/>
      <c r="M4" s="32"/>
      <c r="N4" s="35">
        <v>15.49</v>
      </c>
      <c r="O4" s="32"/>
      <c r="P4" s="32"/>
      <c r="Q4" s="32"/>
      <c r="R4" s="32"/>
      <c r="S4" s="32"/>
      <c r="T4" s="32"/>
    </row>
    <row r="5" spans="1:20" ht="16" thickBot="1">
      <c r="A5" s="32" t="s">
        <v>14</v>
      </c>
      <c r="B5" s="32"/>
      <c r="C5" s="35">
        <v>11.53</v>
      </c>
      <c r="D5" s="32"/>
      <c r="E5" s="32"/>
      <c r="F5" s="32"/>
      <c r="G5" s="32"/>
      <c r="H5" s="32"/>
      <c r="I5" s="32"/>
      <c r="J5" s="32"/>
      <c r="K5" s="34"/>
      <c r="L5" s="32"/>
      <c r="M5" s="32"/>
      <c r="N5" s="35">
        <v>15.65</v>
      </c>
      <c r="O5" s="32"/>
      <c r="P5" s="32"/>
      <c r="Q5" s="32"/>
      <c r="R5" s="32"/>
      <c r="S5" s="32"/>
      <c r="T5" s="32"/>
    </row>
    <row r="6" spans="1:20" ht="16" thickBot="1">
      <c r="A6" s="32"/>
      <c r="B6" s="32" t="s">
        <v>44</v>
      </c>
      <c r="C6" s="35">
        <v>16.11</v>
      </c>
      <c r="D6" s="35">
        <f>AVERAGE(C4:C5)</f>
        <v>11.574999999999999</v>
      </c>
      <c r="E6" s="35">
        <f>D6-D3</f>
        <v>0.62999999999999901</v>
      </c>
      <c r="F6" s="32"/>
      <c r="G6" s="32"/>
      <c r="H6" s="32"/>
      <c r="I6" s="32"/>
      <c r="J6" s="32"/>
      <c r="K6" s="34"/>
      <c r="L6" s="32" t="s">
        <v>14</v>
      </c>
      <c r="M6" s="32" t="s">
        <v>44</v>
      </c>
      <c r="N6" s="35">
        <v>15.39</v>
      </c>
      <c r="O6" s="35">
        <f>AVERAGE(N4:N6)</f>
        <v>15.51</v>
      </c>
      <c r="P6" s="35">
        <f>O6-O3</f>
        <v>1.076666666666668</v>
      </c>
      <c r="Q6" s="32"/>
      <c r="R6" s="32"/>
      <c r="S6" s="32"/>
      <c r="T6" s="32"/>
    </row>
    <row r="7" spans="1:20" ht="16" thickBot="1">
      <c r="A7" s="32"/>
      <c r="B7" s="32"/>
      <c r="C7" s="35">
        <v>27.68</v>
      </c>
      <c r="D7" s="32"/>
      <c r="E7" s="32"/>
      <c r="F7" s="32"/>
      <c r="G7" s="32"/>
      <c r="H7" s="32"/>
      <c r="I7" s="32"/>
      <c r="J7" s="32"/>
      <c r="K7" s="34"/>
      <c r="L7" s="32"/>
      <c r="M7" s="32"/>
      <c r="N7" s="35">
        <v>23.16</v>
      </c>
      <c r="O7" s="32"/>
      <c r="P7" s="32"/>
      <c r="Q7" s="32"/>
      <c r="R7" s="32"/>
      <c r="S7" s="32"/>
      <c r="T7" s="32"/>
    </row>
    <row r="8" spans="1:20" ht="16" thickBot="1">
      <c r="A8" s="32"/>
      <c r="B8" s="32"/>
      <c r="C8" s="35">
        <v>27.97</v>
      </c>
      <c r="D8" s="32"/>
      <c r="E8" s="32"/>
      <c r="F8" s="32"/>
      <c r="G8" s="32"/>
      <c r="H8" s="32"/>
      <c r="I8" s="32"/>
      <c r="J8" s="32"/>
      <c r="K8" s="34"/>
      <c r="L8" s="32"/>
      <c r="M8" s="32"/>
      <c r="N8" s="35">
        <v>23.16</v>
      </c>
      <c r="O8" s="32"/>
      <c r="P8" s="32"/>
      <c r="Q8" s="32"/>
      <c r="R8" s="32"/>
      <c r="S8" s="32"/>
      <c r="T8" s="32"/>
    </row>
    <row r="9" spans="1:20" ht="16" thickBot="1">
      <c r="A9" s="32"/>
      <c r="B9" s="32" t="s">
        <v>42</v>
      </c>
      <c r="C9" s="35">
        <v>27.73</v>
      </c>
      <c r="D9" s="35">
        <f>AVERAGE(C7:C9)</f>
        <v>27.793333333333333</v>
      </c>
      <c r="E9" s="32"/>
      <c r="F9" s="32"/>
      <c r="G9" s="32"/>
      <c r="H9" s="32"/>
      <c r="I9" s="32"/>
      <c r="J9" s="32"/>
      <c r="K9" s="34"/>
      <c r="L9" s="32"/>
      <c r="M9" s="32" t="s">
        <v>43</v>
      </c>
      <c r="N9" s="35">
        <v>23.28</v>
      </c>
      <c r="O9" s="35">
        <f>AVERAGE(N7:N9)</f>
        <v>23.2</v>
      </c>
      <c r="P9" s="32"/>
      <c r="Q9" s="32"/>
      <c r="R9" s="32"/>
      <c r="S9" s="32"/>
      <c r="T9" s="32"/>
    </row>
    <row r="10" spans="1:20" ht="16" thickBot="1">
      <c r="A10" s="32"/>
      <c r="B10" s="32"/>
      <c r="C10" s="35">
        <v>28.65</v>
      </c>
      <c r="D10" s="32"/>
      <c r="E10" s="32"/>
      <c r="F10" s="32"/>
      <c r="G10" s="32"/>
      <c r="H10" s="32"/>
      <c r="I10" s="32"/>
      <c r="J10" s="32"/>
      <c r="K10" s="34"/>
      <c r="L10" s="32"/>
      <c r="M10" s="32"/>
      <c r="N10" s="35">
        <v>24.36</v>
      </c>
      <c r="O10" s="32"/>
      <c r="P10" s="32"/>
      <c r="Q10" s="32"/>
      <c r="R10" s="32"/>
      <c r="S10" s="32"/>
      <c r="T10" s="32"/>
    </row>
    <row r="11" spans="1:20" ht="16" thickBot="1">
      <c r="A11" s="32" t="s">
        <v>19</v>
      </c>
      <c r="B11" s="32"/>
      <c r="C11" s="35">
        <v>28.64</v>
      </c>
      <c r="D11" s="32"/>
      <c r="E11" s="32"/>
      <c r="F11" s="32"/>
      <c r="G11" s="32"/>
      <c r="H11" s="32"/>
      <c r="I11" s="32"/>
      <c r="J11" s="32"/>
      <c r="K11" s="34"/>
      <c r="L11" s="32"/>
      <c r="M11" s="32"/>
      <c r="N11" s="35">
        <v>24.34</v>
      </c>
      <c r="O11" s="32"/>
      <c r="P11" s="32"/>
      <c r="Q11" s="32"/>
      <c r="R11" s="32"/>
      <c r="S11" s="32"/>
      <c r="T11" s="32"/>
    </row>
    <row r="12" spans="1:20" ht="16" thickBot="1">
      <c r="A12" s="32"/>
      <c r="B12" s="32" t="s">
        <v>44</v>
      </c>
      <c r="C12" s="35">
        <v>28.58</v>
      </c>
      <c r="D12" s="35">
        <f>AVERAGE(C10:C12)</f>
        <v>28.623333333333335</v>
      </c>
      <c r="E12" s="35">
        <f>D12-D9</f>
        <v>0.83000000000000185</v>
      </c>
      <c r="F12" s="35">
        <f>E12-$E$6</f>
        <v>0.20000000000000284</v>
      </c>
      <c r="G12" s="36">
        <f>2^-F12</f>
        <v>0.87055056329612235</v>
      </c>
      <c r="H12" s="32"/>
      <c r="I12" s="32"/>
      <c r="J12" s="32"/>
      <c r="K12" s="34"/>
      <c r="L12" s="32" t="s">
        <v>19</v>
      </c>
      <c r="M12" s="32" t="s">
        <v>44</v>
      </c>
      <c r="N12" s="35">
        <v>24.16</v>
      </c>
      <c r="O12" s="35">
        <f>AVERAGE(N10:N12)</f>
        <v>24.286666666666665</v>
      </c>
      <c r="P12" s="35">
        <f>O12-O9</f>
        <v>1.086666666666666</v>
      </c>
      <c r="Q12" s="35">
        <f>P12-$P$6</f>
        <v>9.9999999999980105E-3</v>
      </c>
      <c r="R12" s="36">
        <f>2^-Q12</f>
        <v>0.99309249543703737</v>
      </c>
      <c r="S12" s="32"/>
      <c r="T12" s="32"/>
    </row>
    <row r="13" spans="1:20" ht="16" thickBot="1">
      <c r="A13" s="32"/>
      <c r="B13" s="32"/>
      <c r="C13" s="35">
        <v>28.54</v>
      </c>
      <c r="D13" s="32"/>
      <c r="E13" s="32"/>
      <c r="F13" s="32"/>
      <c r="G13" s="32"/>
      <c r="H13" s="32"/>
      <c r="I13" s="32"/>
      <c r="J13" s="32"/>
      <c r="K13" s="34"/>
      <c r="L13" s="32"/>
      <c r="M13" s="32"/>
      <c r="N13" s="35">
        <v>24.36</v>
      </c>
      <c r="O13" s="32"/>
      <c r="P13" s="32"/>
      <c r="Q13" s="32"/>
      <c r="R13" s="32"/>
      <c r="S13" s="32"/>
      <c r="T13" s="32"/>
    </row>
    <row r="14" spans="1:20" ht="16" thickBot="1">
      <c r="A14" s="32"/>
      <c r="B14" s="32"/>
      <c r="C14" s="35">
        <v>29.09</v>
      </c>
      <c r="D14" s="32"/>
      <c r="E14" s="32"/>
      <c r="F14" s="32"/>
      <c r="G14" s="32"/>
      <c r="H14" s="32"/>
      <c r="I14" s="32"/>
      <c r="J14" s="32"/>
      <c r="K14" s="34"/>
      <c r="L14" s="32"/>
      <c r="M14" s="32"/>
      <c r="N14" s="35">
        <v>24.36</v>
      </c>
      <c r="O14" s="32"/>
      <c r="P14" s="32"/>
      <c r="Q14" s="32"/>
      <c r="R14" s="32"/>
      <c r="S14" s="32"/>
      <c r="T14" s="32"/>
    </row>
    <row r="15" spans="1:20" ht="16" thickBot="1">
      <c r="A15" s="32"/>
      <c r="B15" s="32" t="s">
        <v>42</v>
      </c>
      <c r="C15" s="35">
        <v>29.34</v>
      </c>
      <c r="D15" s="35">
        <f>AVERAGE(C13:C15)</f>
        <v>28.99</v>
      </c>
      <c r="E15" s="32"/>
      <c r="F15" s="32"/>
      <c r="G15" s="32"/>
      <c r="H15" s="32"/>
      <c r="I15" s="32"/>
      <c r="J15" s="32"/>
      <c r="K15" s="34"/>
      <c r="L15" s="32"/>
      <c r="M15" s="32" t="s">
        <v>43</v>
      </c>
      <c r="N15" s="35">
        <v>24.4</v>
      </c>
      <c r="O15" s="35">
        <f>AVERAGE(N13:N15)</f>
        <v>24.373333333333335</v>
      </c>
      <c r="P15" s="32"/>
      <c r="Q15" s="32"/>
      <c r="R15" s="32"/>
      <c r="S15" s="32"/>
      <c r="T15" s="32"/>
    </row>
    <row r="16" spans="1:20" ht="16" thickBot="1">
      <c r="A16" s="32"/>
      <c r="B16" s="32"/>
      <c r="C16" s="35">
        <v>31.81</v>
      </c>
      <c r="D16" s="32"/>
      <c r="E16" s="32"/>
      <c r="F16" s="32"/>
      <c r="G16" s="32"/>
      <c r="H16" s="32"/>
      <c r="I16" s="32"/>
      <c r="J16" s="32"/>
      <c r="K16" s="34"/>
      <c r="L16" s="32"/>
      <c r="M16" s="32"/>
      <c r="N16" s="35">
        <v>26.57</v>
      </c>
      <c r="O16" s="32"/>
      <c r="P16" s="32"/>
      <c r="Q16" s="32"/>
      <c r="R16" s="32"/>
      <c r="S16" s="32"/>
      <c r="T16" s="32"/>
    </row>
    <row r="17" spans="1:20" ht="16" thickBot="1">
      <c r="A17" s="32" t="s">
        <v>45</v>
      </c>
      <c r="B17" s="32"/>
      <c r="C17" s="35">
        <v>31.49</v>
      </c>
      <c r="D17" s="32"/>
      <c r="E17" s="32"/>
      <c r="F17" s="32"/>
      <c r="G17" s="32"/>
      <c r="H17" s="32"/>
      <c r="I17" s="32"/>
      <c r="J17" s="32"/>
      <c r="K17" s="34"/>
      <c r="L17" s="32"/>
      <c r="M17" s="32"/>
      <c r="N17" s="35">
        <v>26.37</v>
      </c>
      <c r="O17" s="32"/>
      <c r="P17" s="32"/>
      <c r="Q17" s="32"/>
      <c r="R17" s="32"/>
      <c r="S17" s="32"/>
      <c r="T17" s="32"/>
    </row>
    <row r="18" spans="1:20" ht="31.5" thickBot="1">
      <c r="A18" s="32"/>
      <c r="B18" s="32" t="s">
        <v>44</v>
      </c>
      <c r="C18" s="35">
        <v>31.41</v>
      </c>
      <c r="D18" s="35">
        <f>AVERAGE(C16:C18)</f>
        <v>31.569999999999997</v>
      </c>
      <c r="E18" s="35">
        <f>D18-D15</f>
        <v>2.5799999999999983</v>
      </c>
      <c r="F18" s="35">
        <f>E18-$E$6</f>
        <v>1.9499999999999993</v>
      </c>
      <c r="G18" s="36">
        <f>2^-F18</f>
        <v>0.25881623096034451</v>
      </c>
      <c r="H18" s="35"/>
      <c r="I18" s="35"/>
      <c r="J18" s="32"/>
      <c r="K18" s="34"/>
      <c r="L18" s="32" t="s">
        <v>46</v>
      </c>
      <c r="M18" s="32" t="s">
        <v>44</v>
      </c>
      <c r="N18" s="35">
        <v>26.41</v>
      </c>
      <c r="O18" s="35">
        <f>AVERAGE(N16:N18)</f>
        <v>26.45</v>
      </c>
      <c r="P18" s="35">
        <f>O18-O15</f>
        <v>2.0766666666666644</v>
      </c>
      <c r="Q18" s="35">
        <f>P18-$P$6</f>
        <v>0.99999999999999645</v>
      </c>
      <c r="R18" s="36">
        <f>2^-Q18</f>
        <v>0.50000000000000122</v>
      </c>
      <c r="S18" s="32"/>
      <c r="T18" s="32"/>
    </row>
    <row r="19" spans="1:20" ht="16" thickBot="1">
      <c r="A19" s="32"/>
      <c r="B19" s="32"/>
      <c r="C19" s="35">
        <v>29.92</v>
      </c>
      <c r="D19" s="32"/>
      <c r="E19" s="32"/>
      <c r="F19" s="32"/>
      <c r="G19" s="32"/>
      <c r="H19" s="32"/>
      <c r="I19" s="32"/>
      <c r="J19" s="32"/>
      <c r="K19" s="34"/>
      <c r="L19" s="32"/>
      <c r="M19" s="32"/>
      <c r="N19" s="35">
        <v>19.21</v>
      </c>
      <c r="O19" s="32"/>
      <c r="P19" s="32"/>
      <c r="Q19" s="32"/>
      <c r="R19" s="32"/>
      <c r="S19" s="32"/>
      <c r="T19" s="32"/>
    </row>
    <row r="20" spans="1:20" ht="16" thickBot="1">
      <c r="A20" s="32"/>
      <c r="B20" s="32"/>
      <c r="C20" s="35">
        <v>29.91</v>
      </c>
      <c r="D20" s="32"/>
      <c r="E20" s="32"/>
      <c r="F20" s="32"/>
      <c r="G20" s="32"/>
      <c r="H20" s="32"/>
      <c r="I20" s="32"/>
      <c r="J20" s="32"/>
      <c r="K20" s="34"/>
      <c r="L20" s="32"/>
      <c r="M20" s="32"/>
      <c r="N20" s="35">
        <v>19.059999999999999</v>
      </c>
      <c r="O20" s="32"/>
      <c r="P20" s="32"/>
      <c r="Q20" s="32"/>
      <c r="R20" s="32"/>
      <c r="S20" s="32"/>
      <c r="T20" s="32"/>
    </row>
    <row r="21" spans="1:20" ht="16" thickBot="1">
      <c r="A21" s="32"/>
      <c r="B21" s="32" t="s">
        <v>42</v>
      </c>
      <c r="C21" s="35">
        <v>29.82</v>
      </c>
      <c r="D21" s="35">
        <f>AVERAGE(C19:C21)</f>
        <v>29.883333333333336</v>
      </c>
      <c r="E21" s="32"/>
      <c r="F21" s="32"/>
      <c r="G21" s="32"/>
      <c r="H21" s="32"/>
      <c r="I21" s="32"/>
      <c r="J21" s="32"/>
      <c r="K21" s="34"/>
      <c r="L21" s="32"/>
      <c r="M21" s="32" t="s">
        <v>43</v>
      </c>
      <c r="N21" s="35">
        <v>18.98</v>
      </c>
      <c r="O21" s="35">
        <f>AVERAGE(N19:N21)</f>
        <v>19.083333333333332</v>
      </c>
      <c r="P21" s="32"/>
      <c r="Q21" s="32"/>
      <c r="R21" s="32"/>
      <c r="S21" s="32"/>
      <c r="T21" s="32"/>
    </row>
    <row r="22" spans="1:20" ht="16" thickBot="1">
      <c r="A22" s="32"/>
      <c r="B22" s="32"/>
      <c r="C22" s="35">
        <v>31.23</v>
      </c>
      <c r="D22" s="32"/>
      <c r="E22" s="32"/>
      <c r="F22" s="32"/>
      <c r="G22" s="32"/>
      <c r="H22" s="32"/>
      <c r="I22" s="32"/>
      <c r="J22" s="32"/>
      <c r="K22" s="34"/>
      <c r="L22" s="32"/>
      <c r="M22" s="32"/>
      <c r="N22" s="35">
        <v>20.85</v>
      </c>
      <c r="O22" s="32"/>
      <c r="P22" s="32"/>
      <c r="Q22" s="32"/>
      <c r="R22" s="32"/>
      <c r="S22" s="32"/>
      <c r="T22" s="32"/>
    </row>
    <row r="23" spans="1:20" ht="16" thickBot="1">
      <c r="A23" s="32" t="s">
        <v>47</v>
      </c>
      <c r="B23" s="32"/>
      <c r="C23" s="35">
        <v>31.14</v>
      </c>
      <c r="D23" s="32"/>
      <c r="E23" s="32"/>
      <c r="F23" s="32"/>
      <c r="G23" s="32"/>
      <c r="H23" s="32"/>
      <c r="I23" s="32"/>
      <c r="J23" s="32"/>
      <c r="K23" s="34"/>
      <c r="L23" s="32"/>
      <c r="M23" s="32"/>
      <c r="N23" s="35">
        <v>20.82</v>
      </c>
      <c r="O23" s="32"/>
      <c r="P23" s="32"/>
      <c r="Q23" s="32"/>
      <c r="R23" s="32"/>
      <c r="S23" s="32"/>
      <c r="T23" s="32"/>
    </row>
    <row r="24" spans="1:20" ht="16" thickBot="1">
      <c r="A24" s="32"/>
      <c r="B24" s="32" t="s">
        <v>44</v>
      </c>
      <c r="C24" s="35">
        <v>31.23</v>
      </c>
      <c r="D24" s="35">
        <f>AVERAGE(C22:C24)</f>
        <v>31.200000000000003</v>
      </c>
      <c r="E24" s="35">
        <f>D24-D21</f>
        <v>1.3166666666666664</v>
      </c>
      <c r="F24" s="35">
        <f>E24-$E$6</f>
        <v>0.68666666666666742</v>
      </c>
      <c r="G24" s="36">
        <f>2^-F24</f>
        <v>0.62128767224296633</v>
      </c>
      <c r="H24" s="35"/>
      <c r="I24" s="35"/>
      <c r="J24" s="32"/>
      <c r="K24" s="34"/>
      <c r="L24" s="32" t="s">
        <v>45</v>
      </c>
      <c r="M24" s="32" t="s">
        <v>44</v>
      </c>
      <c r="N24" s="35">
        <v>20.94</v>
      </c>
      <c r="O24" s="35">
        <f>AVERAGE(N22:N24)</f>
        <v>20.87</v>
      </c>
      <c r="P24" s="35">
        <f>O24-O21</f>
        <v>1.7866666666666688</v>
      </c>
      <c r="Q24" s="35">
        <f>P24-$P$6</f>
        <v>0.71000000000000085</v>
      </c>
      <c r="R24" s="36">
        <f>2^-Q24</f>
        <v>0.61132013884603398</v>
      </c>
      <c r="S24" s="32"/>
      <c r="T24" s="32"/>
    </row>
    <row r="25" spans="1:20" ht="16" thickBot="1">
      <c r="E25" s="32"/>
      <c r="F25" s="32"/>
      <c r="G25" s="32"/>
      <c r="H25" s="32"/>
      <c r="I25" s="32"/>
      <c r="J25" s="32"/>
      <c r="K25" s="34"/>
      <c r="L25" s="32"/>
      <c r="M25" s="32"/>
      <c r="N25" s="35"/>
      <c r="O25" s="32"/>
      <c r="P25" s="32"/>
      <c r="Q25" s="32"/>
      <c r="R25" s="32"/>
      <c r="S25" s="32"/>
      <c r="T25" s="32"/>
    </row>
    <row r="26" spans="1:20" ht="16" thickBot="1">
      <c r="H26" s="32"/>
      <c r="I26" s="32"/>
      <c r="J26" s="32"/>
      <c r="K26" s="34"/>
      <c r="S26" s="32"/>
      <c r="T26" s="32"/>
    </row>
    <row r="27" spans="1:20" ht="16" thickBot="1">
      <c r="H27" s="32"/>
      <c r="I27" s="32"/>
      <c r="J27" s="32"/>
      <c r="K27" s="34"/>
      <c r="S27" s="32"/>
      <c r="T27" s="32"/>
    </row>
    <row r="28" spans="1:20" ht="16" thickBot="1">
      <c r="H28" s="32"/>
      <c r="I28" s="32"/>
      <c r="J28" s="32"/>
      <c r="K28" s="34"/>
      <c r="S28" s="32"/>
      <c r="T28" s="32"/>
    </row>
    <row r="29" spans="1:20" ht="16" thickBot="1">
      <c r="E29" s="32"/>
      <c r="F29" s="32"/>
      <c r="G29" s="32"/>
      <c r="H29" s="32"/>
      <c r="I29" s="32"/>
      <c r="J29" s="32"/>
      <c r="K29" s="34"/>
      <c r="L29" s="32"/>
      <c r="M29" s="32"/>
      <c r="N29" s="35"/>
      <c r="O29" s="32"/>
      <c r="P29" s="32"/>
      <c r="Q29" s="32"/>
      <c r="R29" s="32"/>
      <c r="S29" s="32"/>
      <c r="T29" s="32"/>
    </row>
    <row r="30" spans="1:20" ht="16" thickBot="1">
      <c r="E30" s="35"/>
      <c r="F30" s="35"/>
      <c r="G30" s="35"/>
      <c r="H30" s="35"/>
      <c r="I30" s="35"/>
      <c r="J30" s="32"/>
      <c r="K30" s="34"/>
      <c r="L30" s="32"/>
      <c r="M30" s="32"/>
      <c r="N30" s="35"/>
      <c r="O30" s="35"/>
      <c r="P30" s="35"/>
      <c r="Q30" s="35"/>
      <c r="R30" s="35"/>
      <c r="S30" s="32"/>
      <c r="T30" s="32"/>
    </row>
    <row r="31" spans="1:20" ht="16" thickBot="1">
      <c r="A31" s="32"/>
      <c r="B31" s="32"/>
      <c r="C31" s="35"/>
      <c r="D31" s="32"/>
      <c r="H31" s="32"/>
      <c r="I31" s="32"/>
      <c r="J31" s="32"/>
      <c r="K31" s="34"/>
      <c r="O31" s="32"/>
      <c r="S31" s="32"/>
      <c r="T31" s="32"/>
    </row>
    <row r="32" spans="1:20" ht="16" thickBot="1">
      <c r="A32" s="32"/>
      <c r="B32" s="32"/>
      <c r="C32" s="35"/>
      <c r="D32" s="32"/>
      <c r="H32" s="32"/>
      <c r="I32" s="32"/>
      <c r="J32" s="32"/>
      <c r="K32" s="34"/>
      <c r="O32" s="32"/>
      <c r="S32" s="32"/>
      <c r="T32" s="32"/>
    </row>
    <row r="33" spans="1:20" ht="16" thickBot="1">
      <c r="A33" s="32"/>
      <c r="B33" s="32"/>
      <c r="C33" s="35"/>
      <c r="D33" s="35"/>
      <c r="H33" s="32"/>
      <c r="I33" s="32"/>
      <c r="J33" s="32"/>
      <c r="K33" s="34"/>
      <c r="O33" s="35"/>
      <c r="S33" s="32"/>
      <c r="T33" s="32"/>
    </row>
    <row r="34" spans="1:20" ht="16" thickBot="1">
      <c r="A34" s="32"/>
      <c r="B34" s="32"/>
      <c r="C34" s="35"/>
      <c r="D34" s="32"/>
      <c r="H34" s="32"/>
      <c r="I34" s="32"/>
      <c r="J34" s="32"/>
      <c r="K34" s="34"/>
      <c r="O34" s="32"/>
      <c r="S34" s="32"/>
      <c r="T34" s="32"/>
    </row>
    <row r="35" spans="1:20" ht="16" thickBot="1">
      <c r="A35" s="32"/>
      <c r="B35" s="32"/>
      <c r="C35" s="35"/>
      <c r="D35" s="32"/>
      <c r="H35" s="32"/>
      <c r="I35" s="32"/>
      <c r="J35" s="32"/>
      <c r="K35" s="34"/>
      <c r="O35" s="32"/>
      <c r="S35" s="32"/>
      <c r="T35" s="32"/>
    </row>
    <row r="36" spans="1:20" ht="16" thickBot="1">
      <c r="A36" s="32"/>
      <c r="B36" s="32"/>
      <c r="C36" s="35"/>
      <c r="D36" s="35"/>
      <c r="H36" s="35"/>
      <c r="I36" s="35"/>
      <c r="J36" s="32"/>
      <c r="K36" s="34"/>
      <c r="O36" s="35"/>
      <c r="S36" s="32"/>
      <c r="T36" s="32"/>
    </row>
    <row r="37" spans="1:20" ht="16" thickBot="1">
      <c r="H37" s="32"/>
      <c r="I37" s="32"/>
      <c r="J37" s="32"/>
      <c r="K37" s="34"/>
      <c r="O37" s="32"/>
      <c r="S37" s="32"/>
      <c r="T37" s="32"/>
    </row>
    <row r="38" spans="1:20" ht="16" thickBot="1">
      <c r="H38" s="32"/>
      <c r="I38" s="32"/>
      <c r="J38" s="32"/>
      <c r="K38" s="34"/>
      <c r="O38" s="32"/>
      <c r="S38" s="32"/>
      <c r="T38" s="32"/>
    </row>
    <row r="39" spans="1:20" ht="16" thickBot="1">
      <c r="H39" s="32"/>
      <c r="I39" s="32"/>
      <c r="J39" s="32"/>
      <c r="K39" s="34"/>
      <c r="O39" s="35"/>
      <c r="S39" s="32"/>
      <c r="T39" s="32"/>
    </row>
    <row r="40" spans="1:20" ht="16" thickBot="1">
      <c r="H40" s="32"/>
      <c r="I40" s="32"/>
      <c r="J40" s="32"/>
      <c r="K40" s="34"/>
      <c r="O40" s="32"/>
      <c r="S40" s="32"/>
      <c r="T40" s="32"/>
    </row>
    <row r="41" spans="1:20" ht="16" thickBot="1">
      <c r="H41" s="32"/>
      <c r="I41" s="32"/>
      <c r="J41" s="32"/>
      <c r="K41" s="34"/>
      <c r="O41" s="32"/>
      <c r="S41" s="32"/>
      <c r="T41" s="32"/>
    </row>
    <row r="42" spans="1:20" ht="16" thickBot="1">
      <c r="H42" s="35"/>
      <c r="I42" s="35"/>
      <c r="J42" s="32"/>
      <c r="K42" s="34"/>
      <c r="O42" s="35"/>
      <c r="S42" s="32"/>
      <c r="T42" s="32"/>
    </row>
    <row r="43" spans="1:20" ht="16" thickBot="1">
      <c r="A43" s="32"/>
      <c r="B43" s="32"/>
      <c r="C43" s="32"/>
      <c r="D43" s="32"/>
      <c r="H43" s="32"/>
      <c r="I43" s="32"/>
      <c r="J43" s="32"/>
      <c r="K43" s="34"/>
      <c r="O43" s="32"/>
      <c r="T43" s="32"/>
    </row>
    <row r="44" spans="1:20" ht="16" thickBot="1">
      <c r="A44" s="32"/>
      <c r="B44" s="32"/>
      <c r="C44" s="32"/>
      <c r="D44" s="32"/>
      <c r="H44" s="32"/>
      <c r="I44" s="32"/>
      <c r="J44" s="32"/>
      <c r="K44" s="34"/>
      <c r="O44" s="32"/>
      <c r="T44" s="32"/>
    </row>
    <row r="45" spans="1:20" ht="16" thickBot="1">
      <c r="A45" s="32"/>
      <c r="B45" s="32"/>
      <c r="C45" s="32"/>
      <c r="D45" s="32"/>
      <c r="H45" s="32"/>
      <c r="I45" s="32"/>
      <c r="J45" s="32"/>
      <c r="K45" s="34"/>
      <c r="O45" s="35"/>
      <c r="S45" s="32"/>
      <c r="T45" s="32"/>
    </row>
    <row r="46" spans="1:20" ht="16" thickBot="1">
      <c r="A46" s="32"/>
      <c r="B46" s="32"/>
      <c r="C46" s="32"/>
      <c r="D46" s="32"/>
      <c r="H46" s="32"/>
      <c r="I46" s="32"/>
      <c r="J46" s="32"/>
      <c r="K46" s="34"/>
      <c r="O46" s="32"/>
      <c r="S46" s="32"/>
      <c r="T46" s="32"/>
    </row>
    <row r="47" spans="1:20" ht="16" thickBot="1">
      <c r="B47" s="32"/>
      <c r="C47" s="32"/>
      <c r="D47" s="35"/>
      <c r="H47" s="35"/>
      <c r="I47" s="32"/>
      <c r="K47" s="34"/>
      <c r="O47" s="32"/>
      <c r="S47" s="32"/>
      <c r="T47" s="32"/>
    </row>
    <row r="48" spans="1:20" ht="16" thickBot="1">
      <c r="K48" s="34"/>
      <c r="O48" s="35"/>
      <c r="S48" s="32"/>
      <c r="T48" s="32"/>
    </row>
    <row r="49" spans="3:20" ht="16" thickBot="1">
      <c r="S49" s="32"/>
      <c r="T49" s="32"/>
    </row>
    <row r="50" spans="3:20" ht="16" thickBot="1">
      <c r="S50" s="32"/>
      <c r="T50" s="32"/>
    </row>
    <row r="54" spans="3:20">
      <c r="C54" s="38"/>
      <c r="D54" s="39"/>
    </row>
    <row r="55" spans="3:20">
      <c r="C55" s="40"/>
      <c r="D55" s="41"/>
    </row>
    <row r="56" spans="3:20">
      <c r="C56" s="42"/>
      <c r="D56" s="43"/>
    </row>
    <row r="57" spans="3:20" s="45" customFormat="1">
      <c r="C57" s="44"/>
      <c r="D57" s="43"/>
      <c r="K57" s="46"/>
    </row>
    <row r="58" spans="3:20">
      <c r="D58" s="45"/>
    </row>
    <row r="59" spans="3:20">
      <c r="C59" s="42"/>
      <c r="D59" s="43"/>
    </row>
    <row r="60" spans="3:20">
      <c r="D60" s="45"/>
    </row>
    <row r="63" spans="3:20">
      <c r="C63" s="38"/>
      <c r="D63" s="47"/>
    </row>
    <row r="64" spans="3:20">
      <c r="C64" s="42"/>
      <c r="D64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TL RTPCR IPSC STLT  11B</vt:lpstr>
      <vt:lpstr>TRF2 ChIP iPSC-STLT  11C</vt:lpstr>
      <vt:lpstr>H3K27ME3 ipsc stlt  11D</vt:lpstr>
      <vt:lpstr>ipsc short long (STLT) mrna 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2025-08-31T21:06:03Z</dcterms:created>
  <dcterms:modified xsi:type="dcterms:W3CDTF">2025-08-31T21:11:18Z</dcterms:modified>
</cp:coreProperties>
</file>