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D:\PHD RELATED\TELOMERASE Biology\PhD\FOR PAPER COMMUNICATION\eLife\Compiled data files eLIfe\"/>
    </mc:Choice>
  </mc:AlternateContent>
  <xr:revisionPtr revIDLastSave="0" documentId="13_ncr:1_{7E11EABC-14B1-4DB1-A862-99448D22AD78}" xr6:coauthVersionLast="47" xr6:coauthVersionMax="47" xr10:uidLastSave="{00000000-0000-0000-0000-000000000000}"/>
  <bookViews>
    <workbookView xWindow="-110" yWindow="-110" windowWidth="19420" windowHeight="10300" activeTab="3" xr2:uid="{00000000-000D-0000-FFFF-FFFF00000000}"/>
  </bookViews>
  <sheets>
    <sheet name="tel facs 1A" sheetId="4" r:id="rId1"/>
    <sheet name="TRF2  1B" sheetId="9" r:id="rId2"/>
    <sheet name="h3k27me3  1C" sheetId="1" r:id="rId3"/>
    <sheet name="mRNA  1D" sheetId="3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6" i="4" l="1"/>
  <c r="L6" i="4"/>
  <c r="Q33" i="3"/>
  <c r="P33" i="3"/>
  <c r="L33" i="3"/>
  <c r="I33" i="3"/>
  <c r="J33" i="3" s="1"/>
  <c r="F33" i="3"/>
  <c r="P27" i="3"/>
  <c r="L27" i="3"/>
  <c r="M27" i="3" s="1"/>
  <c r="I27" i="3"/>
  <c r="F27" i="3"/>
  <c r="J27" i="3" s="1"/>
  <c r="P17" i="3"/>
  <c r="L17" i="3"/>
  <c r="I17" i="3"/>
  <c r="E17" i="3"/>
  <c r="Q14" i="3"/>
  <c r="P14" i="3"/>
  <c r="L14" i="3"/>
  <c r="I14" i="3"/>
  <c r="J14" i="3" s="1"/>
  <c r="E14" i="3"/>
  <c r="P8" i="3"/>
  <c r="L8" i="3"/>
  <c r="I8" i="3"/>
  <c r="E8" i="3"/>
  <c r="P5" i="3"/>
  <c r="L5" i="3"/>
  <c r="J5" i="3"/>
  <c r="I5" i="3"/>
  <c r="E5" i="3"/>
  <c r="K57" i="1"/>
  <c r="H57" i="1"/>
  <c r="L54" i="1"/>
  <c r="L55" i="1" s="1"/>
  <c r="K54" i="1"/>
  <c r="H54" i="1"/>
  <c r="I54" i="1" s="1"/>
  <c r="I55" i="1" s="1"/>
  <c r="K49" i="1"/>
  <c r="H49" i="1"/>
  <c r="L46" i="1"/>
  <c r="L47" i="1" s="1"/>
  <c r="K46" i="1"/>
  <c r="H46" i="1"/>
  <c r="I46" i="1" s="1"/>
  <c r="I47" i="1" s="1"/>
  <c r="K39" i="1"/>
  <c r="H39" i="1"/>
  <c r="L36" i="1"/>
  <c r="L37" i="1" s="1"/>
  <c r="K36" i="1"/>
  <c r="H36" i="1"/>
  <c r="I36" i="1" s="1"/>
  <c r="I37" i="1" s="1"/>
  <c r="K31" i="1"/>
  <c r="H31" i="1"/>
  <c r="K28" i="1"/>
  <c r="H28" i="1"/>
  <c r="K25" i="1"/>
  <c r="L25" i="1" s="1"/>
  <c r="L26" i="1" s="1"/>
  <c r="H25" i="1"/>
  <c r="I25" i="1" s="1"/>
  <c r="I26" i="1" s="1"/>
  <c r="K20" i="1"/>
  <c r="H20" i="1"/>
  <c r="K17" i="1"/>
  <c r="L14" i="1" s="1"/>
  <c r="L15" i="1" s="1"/>
  <c r="H17" i="1"/>
  <c r="K14" i="1"/>
  <c r="H14" i="1"/>
  <c r="I14" i="1" s="1"/>
  <c r="I15" i="1" s="1"/>
  <c r="K11" i="1"/>
  <c r="L8" i="1" s="1"/>
  <c r="L9" i="1" s="1"/>
  <c r="H11" i="1"/>
  <c r="K8" i="1"/>
  <c r="H8" i="1"/>
  <c r="I8" i="1" s="1"/>
  <c r="I9" i="1" s="1"/>
  <c r="N47" i="9"/>
  <c r="N44" i="9"/>
  <c r="N57" i="9"/>
  <c r="O57" i="9" s="1"/>
  <c r="O58" i="9" s="1"/>
  <c r="N54" i="9"/>
  <c r="N27" i="9"/>
  <c r="N24" i="9"/>
  <c r="O34" i="9"/>
  <c r="O35" i="9" s="1"/>
  <c r="N16" i="9"/>
  <c r="N7" i="9"/>
  <c r="O7" i="9" s="1"/>
  <c r="O8" i="9" s="1"/>
  <c r="N10" i="9"/>
  <c r="N13" i="9"/>
  <c r="O13" i="9" s="1"/>
  <c r="O14" i="9" s="1"/>
  <c r="Q5" i="3" l="1"/>
  <c r="J8" i="3"/>
  <c r="M8" i="3"/>
  <c r="J17" i="3"/>
  <c r="J18" i="3" s="1"/>
  <c r="J19" i="3" s="1"/>
  <c r="M17" i="3"/>
  <c r="N14" i="3" s="1"/>
  <c r="N15" i="3" s="1"/>
  <c r="Q17" i="3"/>
  <c r="Q15" i="3" s="1"/>
  <c r="Q16" i="3" s="1"/>
  <c r="M33" i="3"/>
  <c r="N27" i="3" s="1"/>
  <c r="N28" i="3" s="1"/>
  <c r="M5" i="3"/>
  <c r="M14" i="3"/>
  <c r="Q8" i="3"/>
  <c r="Q27" i="3"/>
  <c r="J9" i="3"/>
  <c r="J10" i="3" s="1"/>
  <c r="J28" i="3"/>
  <c r="J29" i="3" s="1"/>
  <c r="Q6" i="3"/>
  <c r="Q7" i="3" s="1"/>
  <c r="O47" i="9"/>
  <c r="O48" i="9" s="1"/>
  <c r="O24" i="9"/>
  <c r="O25" i="9" s="1"/>
  <c r="J57" i="9"/>
  <c r="G57" i="9"/>
  <c r="J54" i="9"/>
  <c r="G54" i="9"/>
  <c r="J47" i="9"/>
  <c r="G47" i="9"/>
  <c r="J44" i="9"/>
  <c r="G44" i="9"/>
  <c r="J34" i="9"/>
  <c r="K34" i="9" s="1"/>
  <c r="K35" i="9" s="1"/>
  <c r="J27" i="9"/>
  <c r="G27" i="9"/>
  <c r="J24" i="9"/>
  <c r="K24" i="9" s="1"/>
  <c r="K25" i="9" s="1"/>
  <c r="G24" i="9"/>
  <c r="J16" i="9"/>
  <c r="G16" i="9"/>
  <c r="J13" i="9"/>
  <c r="K13" i="9" s="1"/>
  <c r="K14" i="9" s="1"/>
  <c r="G13" i="9"/>
  <c r="H13" i="9" s="1"/>
  <c r="H14" i="9" s="1"/>
  <c r="J10" i="9"/>
  <c r="G10" i="9"/>
  <c r="J7" i="9"/>
  <c r="K7" i="9" s="1"/>
  <c r="K8" i="9" s="1"/>
  <c r="G7" i="9"/>
  <c r="R27" i="3" l="1"/>
  <c r="R28" i="3" s="1"/>
  <c r="N5" i="3"/>
  <c r="N6" i="3" s="1"/>
  <c r="H7" i="9"/>
  <c r="H8" i="9" s="1"/>
  <c r="K57" i="9"/>
  <c r="K58" i="9" s="1"/>
  <c r="H57" i="9"/>
  <c r="H58" i="9" s="1"/>
  <c r="H24" i="9"/>
  <c r="H25" i="9" s="1"/>
  <c r="H47" i="9"/>
  <c r="H48" i="9" s="1"/>
  <c r="K47" i="9"/>
  <c r="K48" i="9" s="1"/>
  <c r="L5" i="4" l="1"/>
</calcChain>
</file>

<file path=xl/sharedStrings.xml><?xml version="1.0" encoding="utf-8"?>
<sst xmlns="http://schemas.openxmlformats.org/spreadsheetml/2006/main" count="129" uniqueCount="57">
  <si>
    <t>0-300</t>
  </si>
  <si>
    <t>GAPDH</t>
  </si>
  <si>
    <t>HCT WT H3K27ME3</t>
  </si>
  <si>
    <t>HCT WT H3</t>
  </si>
  <si>
    <t>HCT WT H3K27ME3 2</t>
  </si>
  <si>
    <t>HCT WT H3  2</t>
  </si>
  <si>
    <t>HCT WT INPUT</t>
  </si>
  <si>
    <t xml:space="preserve">HCT WT TEL H3K27ME3 </t>
  </si>
  <si>
    <t>HCT WT TEL H3</t>
  </si>
  <si>
    <t>HCT WT TEL INPUT</t>
  </si>
  <si>
    <t>HCT WT TRF2 2</t>
  </si>
  <si>
    <t>HCT WT IGG 2</t>
  </si>
  <si>
    <t>HCT WT TEL TRF2</t>
  </si>
  <si>
    <t>HCT WT TEL IGG</t>
  </si>
  <si>
    <t xml:space="preserve">HCT TEL TRF2 </t>
  </si>
  <si>
    <t>IGG</t>
  </si>
  <si>
    <t>HCT WT TEL H3K27ME3 2</t>
  </si>
  <si>
    <t>HCT WT TEL H3 2</t>
  </si>
  <si>
    <t>gapdh</t>
  </si>
  <si>
    <t>HCT WT TRF2</t>
  </si>
  <si>
    <t>HCT WT IGG</t>
  </si>
  <si>
    <t>lt</t>
  </si>
  <si>
    <t>st</t>
  </si>
  <si>
    <t>TRF2</t>
  </si>
  <si>
    <t>TERT 7/8</t>
  </si>
  <si>
    <t>TERT 15/16</t>
  </si>
  <si>
    <t>HCT WT</t>
  </si>
  <si>
    <t>WT TEL 1</t>
  </si>
  <si>
    <t>HCT wt 2</t>
  </si>
  <si>
    <t>HCT tel 2</t>
  </si>
  <si>
    <t>tel 1</t>
  </si>
  <si>
    <t>tel 2</t>
  </si>
  <si>
    <t>hct tel short</t>
  </si>
  <si>
    <t>hct wt</t>
  </si>
  <si>
    <t>unstained</t>
  </si>
  <si>
    <t>stained</t>
  </si>
  <si>
    <t>tel sgrna= telomere trimming( telomere short)- ST</t>
  </si>
  <si>
    <t>HCT IGG 1</t>
  </si>
  <si>
    <t xml:space="preserve">HCT TRF2 </t>
  </si>
  <si>
    <t xml:space="preserve"> tel igg 1</t>
  </si>
  <si>
    <t>tel trf2 1</t>
  </si>
  <si>
    <t xml:space="preserve">Telomere </t>
  </si>
  <si>
    <t>telomere</t>
  </si>
  <si>
    <t>Telomere</t>
  </si>
  <si>
    <t xml:space="preserve">hct ut h3k27me3 </t>
  </si>
  <si>
    <t>hct ut 3</t>
  </si>
  <si>
    <t>hct tel  h3k27me3</t>
  </si>
  <si>
    <t>hct tel h3</t>
  </si>
  <si>
    <t>tel = telomere trimming( telomere short)= ST</t>
  </si>
  <si>
    <t>wt=lt</t>
  </si>
  <si>
    <t>tel 3</t>
  </si>
  <si>
    <t>WT 2</t>
  </si>
  <si>
    <t>TEL 2</t>
  </si>
  <si>
    <t>avg</t>
  </si>
  <si>
    <t>delct</t>
  </si>
  <si>
    <t>del ct</t>
  </si>
  <si>
    <t>deldel ct  _ fold change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</si>
</sst>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##0.00;\-###0.00"/>
    <numFmt numFmtId="165" formatCode="0.00000000000000_ ;\-0.00000000000000\ "/>
    <numFmt numFmtId="166" formatCode="0.000000000000000_ ;\-0.000000000000000\ "/>
    <numFmt numFmtId="167" formatCode="0.0000000000000_ ;\-0.0000000000000\ "/>
    <numFmt numFmtId="168" formatCode="0.000000000000000000_ ;\-0.000000000000000000\ "/>
    <numFmt numFmtId="169" formatCode="###0.00000;\-###0.00000"/>
  </numFmts>
  <fonts count="11" x14ac:knownFonts="1">
    <font>
      <sz val="11"/>
      <color theme="1"/>
      <name val="Calibri"/>
      <family val="2"/>
      <scheme val="minor"/>
    </font>
    <font>
      <sz val="8.25"/>
      <name val="Microsoft Sans Serif"/>
      <family val="2"/>
    </font>
    <font>
      <sz val="11"/>
      <color rgb="FFFF0000"/>
      <name val="Calibri"/>
      <family val="2"/>
      <scheme val="minor"/>
    </font>
    <font>
      <sz val="11"/>
      <name val="Arial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4" fillId="0" borderId="0"/>
    <xf numFmtId="0" fontId="1" fillId="0" borderId="0">
      <alignment vertical="top"/>
      <protection locked="0"/>
    </xf>
  </cellStyleXfs>
  <cellXfs count="56">
    <xf numFmtId="0" fontId="0" fillId="0" borderId="0" xfId="0"/>
    <xf numFmtId="164" fontId="1" fillId="0" borderId="0" xfId="0" applyNumberFormat="1" applyFont="1" applyAlignment="1">
      <alignment vertical="center"/>
    </xf>
    <xf numFmtId="0" fontId="3" fillId="0" borderId="0" xfId="0" applyFont="1"/>
    <xf numFmtId="0" fontId="6" fillId="0" borderId="0" xfId="0" applyFont="1"/>
    <xf numFmtId="0" fontId="3" fillId="0" borderId="0" xfId="0" applyFont="1" applyAlignment="1" applyProtection="1">
      <alignment vertical="top"/>
      <protection locked="0"/>
    </xf>
    <xf numFmtId="2" fontId="3" fillId="0" borderId="0" xfId="0" applyNumberFormat="1" applyFont="1" applyAlignment="1" applyProtection="1">
      <alignment vertical="top"/>
      <protection locked="0"/>
    </xf>
    <xf numFmtId="164" fontId="3" fillId="0" borderId="0" xfId="0" applyNumberFormat="1" applyFont="1" applyAlignment="1">
      <alignment vertical="center"/>
    </xf>
    <xf numFmtId="164" fontId="3" fillId="0" borderId="0" xfId="0" applyNumberFormat="1" applyFont="1" applyAlignment="1" applyProtection="1">
      <alignment vertical="top"/>
      <protection locked="0"/>
    </xf>
    <xf numFmtId="0" fontId="6" fillId="2" borderId="0" xfId="0" applyFont="1" applyFill="1"/>
    <xf numFmtId="165" fontId="3" fillId="0" borderId="0" xfId="0" applyNumberFormat="1" applyFont="1" applyAlignment="1" applyProtection="1">
      <alignment vertical="top"/>
      <protection locked="0"/>
    </xf>
    <xf numFmtId="166" fontId="3" fillId="0" borderId="0" xfId="0" applyNumberFormat="1" applyFont="1" applyAlignment="1" applyProtection="1">
      <alignment vertical="top"/>
      <protection locked="0"/>
    </xf>
    <xf numFmtId="165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166" fontId="3" fillId="0" borderId="0" xfId="0" applyNumberFormat="1" applyFont="1" applyAlignment="1">
      <alignment vertical="center"/>
    </xf>
    <xf numFmtId="0" fontId="7" fillId="0" borderId="0" xfId="0" applyFont="1"/>
    <xf numFmtId="0" fontId="8" fillId="0" borderId="0" xfId="0" applyFont="1"/>
    <xf numFmtId="2" fontId="8" fillId="0" borderId="0" xfId="0" applyNumberFormat="1" applyFont="1"/>
    <xf numFmtId="0" fontId="9" fillId="0" borderId="0" xfId="0" applyFont="1" applyAlignment="1" applyProtection="1">
      <alignment vertical="top"/>
      <protection locked="0"/>
    </xf>
    <xf numFmtId="2" fontId="9" fillId="0" borderId="0" xfId="0" applyNumberFormat="1" applyFont="1" applyAlignment="1" applyProtection="1">
      <alignment vertical="top"/>
      <protection locked="0"/>
    </xf>
    <xf numFmtId="164" fontId="9" fillId="0" borderId="0" xfId="0" applyNumberFormat="1" applyFont="1" applyAlignment="1">
      <alignment vertical="center"/>
    </xf>
    <xf numFmtId="164" fontId="9" fillId="0" borderId="0" xfId="2" applyNumberFormat="1" applyFont="1" applyAlignment="1" applyProtection="1">
      <alignment vertical="center"/>
    </xf>
    <xf numFmtId="0" fontId="9" fillId="0" borderId="0" xfId="2" applyFont="1">
      <alignment vertical="top"/>
      <protection locked="0"/>
    </xf>
    <xf numFmtId="2" fontId="9" fillId="0" borderId="0" xfId="2" applyNumberFormat="1" applyFont="1">
      <alignment vertical="top"/>
      <protection locked="0"/>
    </xf>
    <xf numFmtId="164" fontId="9" fillId="0" borderId="0" xfId="0" applyNumberFormat="1" applyFont="1" applyAlignment="1" applyProtection="1">
      <alignment vertical="top"/>
      <protection locked="0"/>
    </xf>
    <xf numFmtId="169" fontId="9" fillId="0" borderId="0" xfId="2" applyNumberFormat="1" applyFont="1" applyAlignment="1" applyProtection="1">
      <alignment vertical="center"/>
    </xf>
    <xf numFmtId="2" fontId="9" fillId="0" borderId="0" xfId="2" applyNumberFormat="1" applyFont="1" applyAlignment="1" applyProtection="1">
      <alignment vertical="center"/>
    </xf>
    <xf numFmtId="0" fontId="9" fillId="0" borderId="0" xfId="0" applyFont="1" applyAlignment="1">
      <alignment horizontal="left"/>
    </xf>
    <xf numFmtId="0" fontId="9" fillId="0" borderId="0" xfId="0" applyFont="1"/>
    <xf numFmtId="0" fontId="8" fillId="2" borderId="0" xfId="0" applyFont="1" applyFill="1"/>
    <xf numFmtId="2" fontId="8" fillId="2" borderId="0" xfId="0" applyNumberFormat="1" applyFont="1" applyFill="1"/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2" fontId="9" fillId="0" borderId="0" xfId="0" applyNumberFormat="1" applyFont="1" applyAlignment="1">
      <alignment vertical="center"/>
    </xf>
    <xf numFmtId="164" fontId="8" fillId="0" borderId="0" xfId="0" applyNumberFormat="1" applyFont="1"/>
    <xf numFmtId="168" fontId="8" fillId="0" borderId="0" xfId="0" applyNumberFormat="1" applyFont="1"/>
    <xf numFmtId="165" fontId="0" fillId="0" borderId="0" xfId="0" applyNumberFormat="1"/>
    <xf numFmtId="166" fontId="6" fillId="0" borderId="0" xfId="0" applyNumberFormat="1" applyFont="1"/>
    <xf numFmtId="165" fontId="6" fillId="0" borderId="0" xfId="0" applyNumberFormat="1" applyFont="1"/>
    <xf numFmtId="0" fontId="3" fillId="2" borderId="0" xfId="0" applyFont="1" applyFill="1" applyAlignment="1" applyProtection="1">
      <alignment vertical="top"/>
      <protection locked="0"/>
    </xf>
    <xf numFmtId="164" fontId="3" fillId="2" borderId="0" xfId="0" applyNumberFormat="1" applyFont="1" applyFill="1" applyAlignment="1">
      <alignment vertical="center"/>
    </xf>
    <xf numFmtId="164" fontId="3" fillId="2" borderId="0" xfId="0" applyNumberFormat="1" applyFont="1" applyFill="1" applyAlignment="1" applyProtection="1">
      <alignment vertical="top"/>
      <protection locked="0"/>
    </xf>
    <xf numFmtId="2" fontId="3" fillId="2" borderId="0" xfId="0" applyNumberFormat="1" applyFont="1" applyFill="1" applyAlignment="1" applyProtection="1">
      <alignment vertical="top"/>
      <protection locked="0"/>
    </xf>
    <xf numFmtId="0" fontId="6" fillId="0" borderId="0" xfId="0" applyFont="1" applyAlignment="1" applyProtection="1">
      <alignment vertical="top"/>
      <protection locked="0"/>
    </xf>
    <xf numFmtId="164" fontId="6" fillId="0" borderId="0" xfId="0" applyNumberFormat="1" applyFont="1" applyAlignment="1">
      <alignment vertical="center"/>
    </xf>
    <xf numFmtId="164" fontId="6" fillId="0" borderId="0" xfId="0" applyNumberFormat="1" applyFont="1" applyAlignment="1" applyProtection="1">
      <alignment vertical="top"/>
      <protection locked="0"/>
    </xf>
    <xf numFmtId="2" fontId="6" fillId="0" borderId="0" xfId="0" applyNumberFormat="1" applyFont="1" applyAlignment="1" applyProtection="1">
      <alignment vertical="top"/>
      <protection locked="0"/>
    </xf>
    <xf numFmtId="0" fontId="10" fillId="0" borderId="0" xfId="0" applyFont="1" applyAlignment="1" applyProtection="1">
      <alignment vertical="top"/>
      <protection locked="0"/>
    </xf>
    <xf numFmtId="0" fontId="5" fillId="0" borderId="0" xfId="0" applyFont="1" applyAlignment="1" applyProtection="1">
      <alignment vertical="center"/>
      <protection locked="0"/>
    </xf>
    <xf numFmtId="16" fontId="5" fillId="0" borderId="0" xfId="0" applyNumberFormat="1" applyFont="1" applyAlignment="1" applyProtection="1">
      <alignment vertical="center"/>
      <protection locked="0"/>
    </xf>
    <xf numFmtId="164" fontId="5" fillId="0" borderId="0" xfId="0" applyNumberFormat="1" applyFont="1" applyAlignment="1">
      <alignment vertical="center"/>
    </xf>
    <xf numFmtId="166" fontId="5" fillId="0" borderId="0" xfId="0" applyNumberFormat="1" applyFont="1" applyAlignment="1" applyProtection="1">
      <alignment vertical="center"/>
      <protection locked="0"/>
    </xf>
    <xf numFmtId="164" fontId="5" fillId="0" borderId="0" xfId="0" applyNumberFormat="1" applyFont="1" applyAlignment="1" applyProtection="1">
      <alignment vertical="center"/>
      <protection locked="0"/>
    </xf>
    <xf numFmtId="165" fontId="5" fillId="0" borderId="0" xfId="0" applyNumberFormat="1" applyFont="1" applyAlignment="1" applyProtection="1">
      <alignment vertical="center"/>
      <protection locked="0"/>
    </xf>
    <xf numFmtId="167" fontId="5" fillId="0" borderId="0" xfId="0" applyNumberFormat="1" applyFont="1" applyAlignment="1" applyProtection="1">
      <alignment vertical="center"/>
      <protection locked="0"/>
    </xf>
    <xf numFmtId="167" fontId="0" fillId="0" borderId="0" xfId="0" applyNumberFormat="1"/>
    <xf numFmtId="164" fontId="2" fillId="0" borderId="0" xfId="0" applyNumberFormat="1" applyFont="1" applyAlignment="1">
      <alignment vertical="center"/>
    </xf>
  </cellXfs>
  <cellStyles count="3">
    <cellStyle name="Normal" xfId="0" builtinId="0"/>
    <cellStyle name="Normal 2" xfId="1" xr:uid="{569E5B87-9387-4259-8A77-E8175B156635}"/>
    <cellStyle name="Normal 3" xfId="2" xr:uid="{4954D815-F1FA-44F4-8D66-C1C033177FF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393700</xdr:colOff>
      <xdr:row>9</xdr:row>
      <xdr:rowOff>55750</xdr:rowOff>
    </xdr:from>
    <xdr:to>
      <xdr:col>9</xdr:col>
      <xdr:colOff>79375</xdr:colOff>
      <xdr:row>21</xdr:row>
      <xdr:rowOff>104775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4E694BB-BA79-420B-92AD-C7C1580271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3700" y="1713100"/>
          <a:ext cx="5172075" cy="2258825"/>
        </a:xfrm>
        <a:prstGeom prst="rect">
          <a:avLst/>
        </a:prstGeom>
      </xdr:spPr>
    </xdr:pic>
    <xdr:clientData/>
  </xdr:twoCellAnchor>
  <xdr:twoCellAnchor editAs="oneCell">
    <xdr:from>
      <xdr:col>9</xdr:col>
      <xdr:colOff>260350</xdr:colOff>
      <xdr:row>9</xdr:row>
      <xdr:rowOff>50007</xdr:rowOff>
    </xdr:from>
    <xdr:to>
      <xdr:col>18</xdr:col>
      <xdr:colOff>555625</xdr:colOff>
      <xdr:row>22</xdr:row>
      <xdr:rowOff>69474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F167853-7CAA-426C-2DB2-6D765E81E1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746750" y="1707357"/>
          <a:ext cx="5781675" cy="2413417"/>
        </a:xfrm>
        <a:prstGeom prst="rect">
          <a:avLst/>
        </a:prstGeom>
      </xdr:spPr>
    </xdr:pic>
    <xdr:clientData/>
  </xdr:twoCellAnchor>
  <xdr:twoCellAnchor editAs="oneCell">
    <xdr:from>
      <xdr:col>3</xdr:col>
      <xdr:colOff>498050</xdr:colOff>
      <xdr:row>22</xdr:row>
      <xdr:rowOff>31750</xdr:rowOff>
    </xdr:from>
    <xdr:to>
      <xdr:col>12</xdr:col>
      <xdr:colOff>358775</xdr:colOff>
      <xdr:row>34</xdr:row>
      <xdr:rowOff>53975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FB6597E8-4800-CD2F-1134-EE79A21976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326850" y="4083050"/>
          <a:ext cx="5347125" cy="22320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5FD6C2-E381-4769-A22A-BB23E36E40C8}">
  <dimension ref="H4:M6"/>
  <sheetViews>
    <sheetView workbookViewId="0">
      <selection activeCell="Q4" sqref="Q4"/>
    </sheetView>
  </sheetViews>
  <sheetFormatPr defaultRowHeight="14.5" x14ac:dyDescent="0.35"/>
  <sheetData>
    <row r="4" spans="8:13" x14ac:dyDescent="0.35">
      <c r="I4" t="s">
        <v>34</v>
      </c>
      <c r="J4" t="s">
        <v>35</v>
      </c>
    </row>
    <row r="5" spans="8:13" x14ac:dyDescent="0.35">
      <c r="H5" t="s">
        <v>32</v>
      </c>
      <c r="I5">
        <v>8886</v>
      </c>
      <c r="J5">
        <v>192002</v>
      </c>
      <c r="L5">
        <f>J5-I5</f>
        <v>183116</v>
      </c>
    </row>
    <row r="6" spans="8:13" x14ac:dyDescent="0.35">
      <c r="H6" t="s">
        <v>33</v>
      </c>
      <c r="I6">
        <v>15813</v>
      </c>
      <c r="J6">
        <v>401000</v>
      </c>
      <c r="L6">
        <f>J6-I6</f>
        <v>385187</v>
      </c>
      <c r="M6">
        <f>L6/L5</f>
        <v>2.1035136197819959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08F009-E648-4076-AC39-67889FF7541E}">
  <dimension ref="C2:X58"/>
  <sheetViews>
    <sheetView workbookViewId="0">
      <selection activeCell="C2" sqref="C2"/>
    </sheetView>
  </sheetViews>
  <sheetFormatPr defaultRowHeight="15.5" x14ac:dyDescent="0.35"/>
  <cols>
    <col min="1" max="5" width="8.7265625" style="15"/>
    <col min="6" max="7" width="9" style="15" bestFit="1" customWidth="1"/>
    <col min="8" max="8" width="13.7265625" style="16" customWidth="1"/>
    <col min="9" max="10" width="9" style="15" bestFit="1" customWidth="1"/>
    <col min="11" max="11" width="10.36328125" style="16" customWidth="1"/>
    <col min="12" max="12" width="8.81640625" style="15" bestFit="1" customWidth="1"/>
    <col min="13" max="13" width="8.90625" style="15" bestFit="1" customWidth="1"/>
    <col min="14" max="14" width="25" style="15" bestFit="1" customWidth="1"/>
    <col min="15" max="15" width="8.81640625" style="16" customWidth="1"/>
    <col min="16" max="17" width="8.81640625" style="15" customWidth="1"/>
    <col min="18" max="18" width="8.81640625" style="15" bestFit="1" customWidth="1"/>
    <col min="19" max="19" width="8.90625" style="15" bestFit="1" customWidth="1"/>
    <col min="20" max="24" width="8.81640625" style="15" bestFit="1" customWidth="1"/>
    <col min="25" max="16384" width="8.7265625" style="15"/>
  </cols>
  <sheetData>
    <row r="2" spans="3:24" x14ac:dyDescent="0.35">
      <c r="C2" s="14" t="s">
        <v>36</v>
      </c>
    </row>
    <row r="4" spans="3:24" x14ac:dyDescent="0.35">
      <c r="F4" s="17" t="s">
        <v>0</v>
      </c>
      <c r="G4" s="17"/>
      <c r="H4" s="18"/>
      <c r="I4" s="17" t="s">
        <v>1</v>
      </c>
      <c r="J4" s="17"/>
      <c r="K4" s="18"/>
      <c r="L4" s="17"/>
      <c r="M4" s="15" t="s">
        <v>41</v>
      </c>
    </row>
    <row r="5" spans="3:24" x14ac:dyDescent="0.35">
      <c r="D5" s="17" t="s">
        <v>10</v>
      </c>
      <c r="E5" s="17"/>
      <c r="F5" s="19">
        <v>32.462510357143103</v>
      </c>
      <c r="G5" s="17"/>
      <c r="H5" s="18"/>
      <c r="I5" s="19"/>
      <c r="J5" s="17"/>
      <c r="K5" s="18"/>
      <c r="L5" s="17"/>
      <c r="M5" s="20">
        <v>16.090777973688301</v>
      </c>
      <c r="N5" s="21"/>
      <c r="O5" s="22"/>
      <c r="P5" s="21"/>
      <c r="Q5" s="21"/>
    </row>
    <row r="6" spans="3:24" x14ac:dyDescent="0.35">
      <c r="D6" s="17"/>
      <c r="E6" s="17"/>
      <c r="F6" s="19">
        <v>33.864362520257004</v>
      </c>
      <c r="G6" s="17"/>
      <c r="H6" s="18"/>
      <c r="I6" s="19">
        <v>39.947293529428201</v>
      </c>
      <c r="J6" s="17"/>
      <c r="K6" s="18"/>
      <c r="L6" s="17"/>
      <c r="M6" s="20">
        <v>16.0297602822484</v>
      </c>
      <c r="N6" s="21"/>
      <c r="O6" s="22"/>
      <c r="P6" s="21"/>
      <c r="Q6" s="21"/>
    </row>
    <row r="7" spans="3:24" x14ac:dyDescent="0.35">
      <c r="D7" s="17"/>
      <c r="E7" s="17"/>
      <c r="F7" s="19">
        <v>34.332674104112101</v>
      </c>
      <c r="G7" s="23">
        <f>AVERAGE(F5:F7)</f>
        <v>33.553182327170738</v>
      </c>
      <c r="H7" s="18">
        <f>G7-G10</f>
        <v>-0.66840366166255905</v>
      </c>
      <c r="I7" s="19">
        <v>39.934200415024797</v>
      </c>
      <c r="J7" s="23">
        <f>AVERAGE(I5:I7)</f>
        <v>39.940746972226499</v>
      </c>
      <c r="K7" s="18">
        <f>J7-J10</f>
        <v>0.3708032856520731</v>
      </c>
      <c r="L7" s="17"/>
      <c r="M7" s="20">
        <v>16.046001859291</v>
      </c>
      <c r="N7" s="24">
        <f>AVERAGE(M5:M7)</f>
        <v>16.055513371742567</v>
      </c>
      <c r="O7" s="25">
        <f>N7-N10</f>
        <v>-1.399076873911369</v>
      </c>
      <c r="P7" s="24"/>
      <c r="Q7" s="24"/>
      <c r="S7" s="15" t="s">
        <v>22</v>
      </c>
      <c r="T7" s="15" t="s">
        <v>22</v>
      </c>
      <c r="U7" s="15" t="s">
        <v>22</v>
      </c>
      <c r="V7" s="15" t="s">
        <v>21</v>
      </c>
      <c r="W7" s="15" t="s">
        <v>21</v>
      </c>
      <c r="X7" s="15" t="s">
        <v>21</v>
      </c>
    </row>
    <row r="8" spans="3:24" x14ac:dyDescent="0.35">
      <c r="D8" s="17" t="s">
        <v>11</v>
      </c>
      <c r="E8" s="17"/>
      <c r="F8" s="19">
        <v>34.202847293063598</v>
      </c>
      <c r="G8" s="17"/>
      <c r="H8" s="18">
        <f>2^-H7</f>
        <v>1.5893134230249668</v>
      </c>
      <c r="I8" s="19">
        <v>39.7149269982975</v>
      </c>
      <c r="J8" s="17"/>
      <c r="K8" s="18">
        <f>2^-K7</f>
        <v>0.77335177832492452</v>
      </c>
      <c r="L8" s="17"/>
      <c r="M8" s="20">
        <v>17.493345419800502</v>
      </c>
      <c r="N8" s="21"/>
      <c r="O8" s="22">
        <f>2^-O7</f>
        <v>2.6373277550785401</v>
      </c>
      <c r="P8" s="21"/>
      <c r="Q8" s="21"/>
      <c r="R8" s="26" t="s">
        <v>0</v>
      </c>
      <c r="S8" s="27">
        <v>3.23</v>
      </c>
      <c r="T8" s="27">
        <v>4.1052010000000001</v>
      </c>
      <c r="U8" s="27">
        <v>3.2530520489258699</v>
      </c>
      <c r="V8" s="27">
        <v>1.59</v>
      </c>
      <c r="W8" s="27">
        <v>1.4206369999999999</v>
      </c>
      <c r="X8" s="27">
        <v>1.3211455165043</v>
      </c>
    </row>
    <row r="9" spans="3:24" x14ac:dyDescent="0.35">
      <c r="D9" s="17"/>
      <c r="E9" s="17"/>
      <c r="F9" s="19">
        <v>34.240324684603003</v>
      </c>
      <c r="G9" s="17"/>
      <c r="H9" s="18"/>
      <c r="I9" s="19">
        <v>39.472755640722802</v>
      </c>
      <c r="J9" s="17"/>
      <c r="K9" s="18"/>
      <c r="L9" s="17"/>
      <c r="M9" s="20">
        <v>17.389903420191601</v>
      </c>
      <c r="N9" s="21"/>
      <c r="O9" s="22"/>
      <c r="P9" s="21"/>
      <c r="Q9" s="21"/>
      <c r="R9" s="26" t="s">
        <v>1</v>
      </c>
      <c r="S9" s="27">
        <v>0.18</v>
      </c>
      <c r="T9" s="27">
        <v>0.72359194800000004</v>
      </c>
      <c r="U9" s="27">
        <v>0.68900100699471889</v>
      </c>
      <c r="V9" s="27">
        <v>0.77</v>
      </c>
      <c r="W9" s="27">
        <v>4.2484894000000002E-2</v>
      </c>
      <c r="X9" s="27">
        <v>0.46579499828888199</v>
      </c>
    </row>
    <row r="10" spans="3:24" x14ac:dyDescent="0.35">
      <c r="D10" s="17"/>
      <c r="E10" s="17"/>
      <c r="F10" s="19"/>
      <c r="G10" s="23">
        <f>AVERAGE(F8:F10)</f>
        <v>34.221585988833297</v>
      </c>
      <c r="H10" s="18"/>
      <c r="I10" s="19">
        <v>39.522148420702997</v>
      </c>
      <c r="J10" s="23">
        <f>AVERAGE(I8:I10)</f>
        <v>39.569943686574426</v>
      </c>
      <c r="K10" s="18"/>
      <c r="L10" s="17"/>
      <c r="M10" s="20">
        <v>17.480521896969702</v>
      </c>
      <c r="N10" s="24">
        <f>AVERAGE(M8:M10)</f>
        <v>17.454590245653936</v>
      </c>
      <c r="O10" s="25"/>
      <c r="P10" s="24"/>
      <c r="Q10" s="24"/>
    </row>
    <row r="11" spans="3:24" x14ac:dyDescent="0.35">
      <c r="D11" s="17" t="s">
        <v>12</v>
      </c>
      <c r="E11" s="17"/>
      <c r="F11" s="19">
        <v>28.986585721229801</v>
      </c>
      <c r="G11" s="17"/>
      <c r="H11" s="18"/>
      <c r="I11" s="19">
        <v>38.840073293770999</v>
      </c>
      <c r="J11" s="17"/>
      <c r="K11" s="18"/>
      <c r="L11" s="17"/>
      <c r="M11" s="20">
        <v>16.019048662853798</v>
      </c>
      <c r="N11" s="21"/>
      <c r="O11" s="22"/>
      <c r="P11" s="21"/>
      <c r="Q11" s="21"/>
    </row>
    <row r="12" spans="3:24" x14ac:dyDescent="0.35">
      <c r="D12" s="17"/>
      <c r="E12" s="17"/>
      <c r="F12" s="19">
        <v>29.2260503940152</v>
      </c>
      <c r="G12" s="17"/>
      <c r="H12" s="18"/>
      <c r="I12" s="19">
        <v>39.833970984392998</v>
      </c>
      <c r="J12" s="17"/>
      <c r="K12" s="18"/>
      <c r="L12" s="17"/>
      <c r="M12" s="20">
        <v>16.027969842144799</v>
      </c>
      <c r="N12" s="21"/>
      <c r="O12" s="22"/>
      <c r="P12" s="21"/>
      <c r="Q12" s="21"/>
    </row>
    <row r="13" spans="3:24" x14ac:dyDescent="0.35">
      <c r="D13" s="17"/>
      <c r="E13" s="17"/>
      <c r="F13" s="19">
        <v>29.133206791557399</v>
      </c>
      <c r="G13" s="23">
        <f>AVERAGE(F11:F13)</f>
        <v>29.115280968934133</v>
      </c>
      <c r="H13" s="18">
        <f>G13-G16</f>
        <v>-1.6904090681249002</v>
      </c>
      <c r="I13" s="19"/>
      <c r="J13" s="23">
        <f>AVERAGE(I11:I13)</f>
        <v>39.337022139081995</v>
      </c>
      <c r="K13" s="18">
        <f>J13-J16</f>
        <v>2.4833148743404934</v>
      </c>
      <c r="L13" s="17"/>
      <c r="M13" s="20">
        <v>16.3060270536564</v>
      </c>
      <c r="N13" s="24">
        <f>AVERAGE(M11:M13)</f>
        <v>16.117681852884999</v>
      </c>
      <c r="O13" s="25">
        <f>N13-N16</f>
        <v>-1.2355452577535004</v>
      </c>
      <c r="P13" s="24"/>
      <c r="Q13" s="24"/>
    </row>
    <row r="14" spans="3:24" x14ac:dyDescent="0.35">
      <c r="D14" s="17" t="s">
        <v>13</v>
      </c>
      <c r="E14" s="17"/>
      <c r="F14" s="19">
        <v>31.048280553744998</v>
      </c>
      <c r="G14" s="17"/>
      <c r="H14" s="18">
        <f>2^-H13</f>
        <v>3.2274820416754029</v>
      </c>
      <c r="I14" s="19">
        <v>36.871990751252</v>
      </c>
      <c r="J14" s="17"/>
      <c r="K14" s="18">
        <f>2^-K13</f>
        <v>0.17883302967241044</v>
      </c>
      <c r="L14" s="17"/>
      <c r="M14" s="20">
        <v>17.377138130638698</v>
      </c>
      <c r="N14" s="21"/>
      <c r="O14" s="22">
        <f>2^-O13</f>
        <v>2.3547032519543443</v>
      </c>
      <c r="P14" s="21"/>
      <c r="Q14" s="21"/>
    </row>
    <row r="15" spans="3:24" x14ac:dyDescent="0.35">
      <c r="D15" s="17"/>
      <c r="E15" s="17"/>
      <c r="F15" s="19">
        <v>30.7130922707371</v>
      </c>
      <c r="G15" s="17"/>
      <c r="H15" s="18"/>
      <c r="I15" s="19"/>
      <c r="J15" s="17"/>
      <c r="K15" s="18"/>
      <c r="L15" s="17"/>
      <c r="M15" s="20">
        <v>17.314261804707002</v>
      </c>
      <c r="N15" s="21"/>
      <c r="O15" s="22"/>
      <c r="P15" s="21"/>
      <c r="Q15" s="21"/>
    </row>
    <row r="16" spans="3:24" x14ac:dyDescent="0.35">
      <c r="D16" s="17"/>
      <c r="E16" s="17"/>
      <c r="F16" s="19">
        <v>30.655697286694998</v>
      </c>
      <c r="G16" s="23">
        <f>AVERAGE(F14:F16)</f>
        <v>30.805690037059033</v>
      </c>
      <c r="H16" s="18"/>
      <c r="I16" s="19">
        <v>36.835423778230997</v>
      </c>
      <c r="J16" s="23">
        <f>AVERAGE(I14:I16)</f>
        <v>36.853707264741502</v>
      </c>
      <c r="K16" s="18"/>
      <c r="L16" s="17"/>
      <c r="M16" s="20">
        <v>17.368281396569799</v>
      </c>
      <c r="N16" s="24">
        <f>AVERAGE(M14:M16)</f>
        <v>17.3532271106385</v>
      </c>
      <c r="O16" s="25"/>
      <c r="P16" s="24"/>
      <c r="Q16" s="24"/>
    </row>
    <row r="18" spans="4:15" s="28" customFormat="1" x14ac:dyDescent="0.35">
      <c r="H18" s="29"/>
      <c r="K18" s="29"/>
      <c r="O18" s="29"/>
    </row>
    <row r="21" spans="4:15" x14ac:dyDescent="0.35">
      <c r="F21" s="17" t="s">
        <v>0</v>
      </c>
      <c r="G21" s="17"/>
      <c r="H21" s="18"/>
      <c r="I21" s="17" t="s">
        <v>1</v>
      </c>
      <c r="J21" s="17"/>
      <c r="K21" s="18"/>
      <c r="L21" s="17"/>
      <c r="M21" s="15" t="s">
        <v>42</v>
      </c>
    </row>
    <row r="22" spans="4:15" x14ac:dyDescent="0.35">
      <c r="D22" s="17"/>
      <c r="F22" s="19">
        <v>28.608054722849801</v>
      </c>
      <c r="G22" s="17"/>
      <c r="H22" s="18"/>
      <c r="I22" s="19"/>
      <c r="J22" s="17"/>
      <c r="K22" s="18"/>
      <c r="L22" s="17"/>
      <c r="M22" s="1">
        <v>15.2768826859001</v>
      </c>
      <c r="N22" s="21"/>
    </row>
    <row r="23" spans="4:15" x14ac:dyDescent="0.35">
      <c r="D23" s="17" t="s">
        <v>14</v>
      </c>
      <c r="F23" s="19">
        <v>28.4102587844305</v>
      </c>
      <c r="G23" s="17"/>
      <c r="H23" s="18"/>
      <c r="I23" s="19">
        <v>40.3217627461189</v>
      </c>
      <c r="J23" s="17"/>
      <c r="K23" s="18"/>
      <c r="L23" s="17"/>
      <c r="M23" s="1">
        <v>15.1989849535342</v>
      </c>
      <c r="N23" s="21"/>
    </row>
    <row r="24" spans="4:15" x14ac:dyDescent="0.35">
      <c r="D24" s="17"/>
      <c r="F24" s="19">
        <v>28.7560679955456</v>
      </c>
      <c r="G24" s="23">
        <f>AVERAGE(F22:F24)</f>
        <v>28.591460500941963</v>
      </c>
      <c r="H24" s="18">
        <f>G24-G27</f>
        <v>-2.0374528706871047</v>
      </c>
      <c r="I24" s="19">
        <v>38.948670311986099</v>
      </c>
      <c r="J24" s="23">
        <f>AVERAGE(I22:I24)</f>
        <v>39.635216529052499</v>
      </c>
      <c r="K24" s="18">
        <f>J24-J27</f>
        <v>0.46675174109729767</v>
      </c>
      <c r="L24" s="17"/>
      <c r="M24" s="1">
        <v>15.371574196051499</v>
      </c>
      <c r="N24" s="24">
        <f>AVERAGE(M22:M24)</f>
        <v>15.282480611828598</v>
      </c>
      <c r="O24" s="16">
        <f>N24-N27</f>
        <v>-0.44101172872920102</v>
      </c>
    </row>
    <row r="25" spans="4:15" x14ac:dyDescent="0.35">
      <c r="D25" s="17"/>
      <c r="F25" s="19">
        <v>30.293479462265001</v>
      </c>
      <c r="G25" s="17"/>
      <c r="H25" s="18">
        <f>2^-H24</f>
        <v>4.1052010265099499</v>
      </c>
      <c r="I25" s="19">
        <v>41.874268062853403</v>
      </c>
      <c r="J25" s="17"/>
      <c r="K25" s="18">
        <f>2^-K24</f>
        <v>0.72359194789488523</v>
      </c>
      <c r="L25" s="17"/>
      <c r="M25" s="1">
        <v>15.6144543073253</v>
      </c>
      <c r="N25" s="21"/>
      <c r="O25" s="16">
        <f>2^-O24</f>
        <v>1.3575560164065894</v>
      </c>
    </row>
    <row r="26" spans="4:15" x14ac:dyDescent="0.35">
      <c r="D26" s="17" t="s">
        <v>15</v>
      </c>
      <c r="F26" s="19">
        <v>30.629430397260698</v>
      </c>
      <c r="G26" s="17"/>
      <c r="H26" s="18"/>
      <c r="I26" s="19">
        <v>39.047603766782899</v>
      </c>
      <c r="J26" s="17"/>
      <c r="K26" s="18"/>
      <c r="L26" s="17"/>
      <c r="M26" s="1">
        <v>15.7678042520765</v>
      </c>
      <c r="N26" s="21"/>
    </row>
    <row r="27" spans="4:15" x14ac:dyDescent="0.35">
      <c r="D27" s="17"/>
      <c r="F27" s="19">
        <v>30.963830255361501</v>
      </c>
      <c r="G27" s="23">
        <f>AVERAGE(F25:F27)</f>
        <v>30.628913371629068</v>
      </c>
      <c r="H27" s="18"/>
      <c r="I27" s="19">
        <v>39.289325809127497</v>
      </c>
      <c r="J27" s="23">
        <f>AVERAGE(I26:I27)</f>
        <v>39.168464787955202</v>
      </c>
      <c r="K27" s="18"/>
      <c r="L27" s="17"/>
      <c r="M27" s="1">
        <v>15.788218462271599</v>
      </c>
      <c r="N27" s="24">
        <f>AVERAGE(M25:M27)</f>
        <v>15.723492340557799</v>
      </c>
    </row>
    <row r="28" spans="4:15" x14ac:dyDescent="0.35">
      <c r="D28" s="17"/>
      <c r="F28" s="19"/>
      <c r="G28" s="17"/>
      <c r="H28" s="18"/>
      <c r="I28" s="19">
        <v>40.427263870565298</v>
      </c>
      <c r="J28" s="17"/>
      <c r="K28" s="18"/>
      <c r="L28" s="17"/>
      <c r="M28" s="17"/>
    </row>
    <row r="29" spans="4:15" x14ac:dyDescent="0.35">
      <c r="L29" s="17"/>
      <c r="M29" s="17"/>
    </row>
    <row r="31" spans="4:15" x14ac:dyDescent="0.35">
      <c r="F31" s="15" t="s">
        <v>0</v>
      </c>
      <c r="I31" s="15" t="s">
        <v>1</v>
      </c>
      <c r="M31" s="15" t="s">
        <v>42</v>
      </c>
    </row>
    <row r="32" spans="4:15" x14ac:dyDescent="0.35">
      <c r="D32" s="15" t="s">
        <v>19</v>
      </c>
      <c r="F32" s="15">
        <v>30.380918333816702</v>
      </c>
      <c r="I32" s="15">
        <v>37.2621133925973</v>
      </c>
      <c r="M32" s="20">
        <v>16.425542606760999</v>
      </c>
      <c r="N32" s="21"/>
    </row>
    <row r="33" spans="4:24" x14ac:dyDescent="0.35">
      <c r="F33" s="15">
        <v>30.3315788520183</v>
      </c>
      <c r="I33" s="15">
        <v>37.447837980457599</v>
      </c>
      <c r="M33" s="20">
        <v>16.203895706253501</v>
      </c>
      <c r="N33" s="21"/>
    </row>
    <row r="34" spans="4:24" x14ac:dyDescent="0.35">
      <c r="F34" s="15">
        <v>30.405328214812201</v>
      </c>
      <c r="G34" s="15">
        <v>30.372608466882401</v>
      </c>
      <c r="H34" s="16">
        <v>-0.506538396362469</v>
      </c>
      <c r="I34" s="15">
        <v>37.408450106272802</v>
      </c>
      <c r="J34" s="15">
        <f>AVERAGE(I32:I34)</f>
        <v>37.372800493109231</v>
      </c>
      <c r="K34" s="16">
        <f>J34-J37</f>
        <v>4.5569062353128871</v>
      </c>
      <c r="M34" s="20">
        <v>16.270963301474598</v>
      </c>
      <c r="N34" s="24">
        <v>16.300133871496367</v>
      </c>
      <c r="O34" s="16">
        <f>N34-N37</f>
        <v>-0.81760352881043019</v>
      </c>
    </row>
    <row r="35" spans="4:24" x14ac:dyDescent="0.35">
      <c r="D35" s="15" t="s">
        <v>20</v>
      </c>
      <c r="F35" s="15">
        <v>30.803886732261201</v>
      </c>
      <c r="H35" s="16">
        <v>1.4206374243566164</v>
      </c>
      <c r="I35" s="15">
        <v>32.193290554540397</v>
      </c>
      <c r="K35" s="16">
        <f>2^-K34</f>
        <v>4.2484893679018865E-2</v>
      </c>
      <c r="M35" s="20">
        <v>17.207151275580799</v>
      </c>
      <c r="N35" s="21"/>
      <c r="O35" s="16">
        <f>2^-O34</f>
        <v>1.7624758981650457</v>
      </c>
    </row>
    <row r="36" spans="4:24" x14ac:dyDescent="0.35">
      <c r="F36" s="15">
        <v>30.7819919846023</v>
      </c>
      <c r="M36" s="20">
        <v>16.932628661988499</v>
      </c>
      <c r="N36" s="21"/>
    </row>
    <row r="37" spans="4:24" x14ac:dyDescent="0.35">
      <c r="F37" s="15">
        <v>31.051561872871101</v>
      </c>
      <c r="G37" s="15">
        <v>30.87914686324487</v>
      </c>
      <c r="I37" s="15">
        <v>33.438497961052299</v>
      </c>
      <c r="J37" s="15">
        <v>32.815894257796344</v>
      </c>
      <c r="M37" s="20">
        <v>17.213432263351098</v>
      </c>
      <c r="N37" s="24">
        <v>17.117737400306797</v>
      </c>
    </row>
    <row r="39" spans="4:24" s="28" customFormat="1" x14ac:dyDescent="0.35">
      <c r="H39" s="29"/>
      <c r="K39" s="29"/>
      <c r="O39" s="29"/>
    </row>
    <row r="40" spans="4:24" x14ac:dyDescent="0.35">
      <c r="S40" s="27"/>
      <c r="T40" s="27"/>
      <c r="U40" s="27"/>
      <c r="V40" s="27"/>
      <c r="W40" s="27"/>
      <c r="X40" s="27"/>
    </row>
    <row r="41" spans="4:24" x14ac:dyDescent="0.35">
      <c r="F41" s="15" t="s">
        <v>0</v>
      </c>
      <c r="I41" s="15" t="s">
        <v>1</v>
      </c>
      <c r="M41" s="15" t="s">
        <v>43</v>
      </c>
      <c r="S41" s="27"/>
      <c r="T41" s="27"/>
      <c r="U41" s="27"/>
      <c r="V41" s="27"/>
      <c r="W41" s="27"/>
      <c r="X41" s="27"/>
    </row>
    <row r="42" spans="4:24" x14ac:dyDescent="0.35">
      <c r="D42" s="15" t="s">
        <v>37</v>
      </c>
      <c r="E42" s="30"/>
      <c r="F42" s="19">
        <v>31.833867472729999</v>
      </c>
      <c r="G42" s="31"/>
      <c r="H42" s="32"/>
      <c r="I42" s="19">
        <v>37.152150802669503</v>
      </c>
      <c r="J42" s="31"/>
      <c r="K42" s="32"/>
      <c r="M42" s="1">
        <v>13.6431519987625</v>
      </c>
      <c r="S42" s="27"/>
      <c r="T42" s="27"/>
      <c r="U42" s="27"/>
      <c r="V42" s="27"/>
      <c r="W42" s="27"/>
      <c r="X42" s="27"/>
    </row>
    <row r="43" spans="4:24" x14ac:dyDescent="0.35">
      <c r="E43" s="31"/>
      <c r="F43" s="19">
        <v>32.586211825571802</v>
      </c>
      <c r="G43" s="31"/>
      <c r="H43" s="32"/>
      <c r="I43" s="19">
        <v>36.609900187197901</v>
      </c>
      <c r="J43" s="31"/>
      <c r="K43" s="32"/>
      <c r="M43" s="1">
        <v>13.827284917776399</v>
      </c>
    </row>
    <row r="44" spans="4:24" x14ac:dyDescent="0.35">
      <c r="E44" s="31"/>
      <c r="F44" s="19">
        <v>32.385321080373402</v>
      </c>
      <c r="G44" s="19">
        <f>AVERAGE(F42:F44)</f>
        <v>32.268466792891736</v>
      </c>
      <c r="H44" s="32"/>
      <c r="I44" s="19">
        <v>36.609900187197901</v>
      </c>
      <c r="J44" s="19">
        <f>AVERAGE(I42:I44)</f>
        <v>36.790650392355104</v>
      </c>
      <c r="K44" s="32"/>
      <c r="M44" s="1">
        <v>13.889825998930499</v>
      </c>
      <c r="N44" s="33">
        <f>AVERAGE(M42:M44)</f>
        <v>13.786754305156466</v>
      </c>
    </row>
    <row r="45" spans="4:24" x14ac:dyDescent="0.35">
      <c r="D45" s="15" t="s">
        <v>38</v>
      </c>
      <c r="E45" s="30"/>
      <c r="F45" s="19">
        <v>31.1601225878237</v>
      </c>
      <c r="G45" s="31"/>
      <c r="H45" s="32"/>
      <c r="I45" s="19">
        <v>38.0245447746357</v>
      </c>
      <c r="J45" s="31"/>
      <c r="K45" s="32"/>
      <c r="M45" s="1">
        <v>13.4849132798848</v>
      </c>
    </row>
    <row r="46" spans="4:24" x14ac:dyDescent="0.35">
      <c r="E46" s="31"/>
      <c r="F46" s="19">
        <v>31.7357368066642</v>
      </c>
      <c r="G46" s="31"/>
      <c r="H46" s="32"/>
      <c r="I46" s="19">
        <v>38.484552501849798</v>
      </c>
      <c r="J46" s="31"/>
      <c r="K46" s="32"/>
      <c r="M46" s="1">
        <v>13.481584940875001</v>
      </c>
    </row>
    <row r="47" spans="4:24" x14ac:dyDescent="0.35">
      <c r="E47" s="31"/>
      <c r="F47" s="19">
        <v>31.997618019489401</v>
      </c>
      <c r="G47" s="19">
        <f>AVERAGE(F46:F47)</f>
        <v>31.8666774130768</v>
      </c>
      <c r="H47" s="32">
        <f>G47-G44</f>
        <v>-0.4017893798149359</v>
      </c>
      <c r="I47" s="19">
        <v>37.169552741365202</v>
      </c>
      <c r="J47" s="19">
        <f>AVERAGE(I45:I47)</f>
        <v>37.892883339283571</v>
      </c>
      <c r="K47" s="32">
        <f>J47-J44</f>
        <v>1.1022329469284671</v>
      </c>
      <c r="M47" s="1">
        <v>13.4473798291643</v>
      </c>
      <c r="N47" s="33">
        <f>AVERAGE(M45:M47)</f>
        <v>13.471292683308034</v>
      </c>
      <c r="O47" s="16">
        <f>N47-N44</f>
        <v>-0.31546162184843141</v>
      </c>
    </row>
    <row r="48" spans="4:24" x14ac:dyDescent="0.35">
      <c r="E48" s="30"/>
      <c r="F48" s="19"/>
      <c r="G48" s="31"/>
      <c r="H48" s="32">
        <f>2^-H47</f>
        <v>1.3211455165043025</v>
      </c>
      <c r="I48" s="19"/>
      <c r="J48" s="31"/>
      <c r="K48" s="32">
        <f>2^-K47</f>
        <v>0.46579499828888227</v>
      </c>
      <c r="O48" s="16">
        <f>2^-O47</f>
        <v>1.2444097657383035</v>
      </c>
    </row>
    <row r="49" spans="4:15" x14ac:dyDescent="0.35">
      <c r="E49" s="31"/>
      <c r="F49" s="19"/>
      <c r="G49" s="31"/>
      <c r="H49" s="32"/>
      <c r="I49" s="19"/>
      <c r="J49" s="31"/>
      <c r="K49" s="32"/>
    </row>
    <row r="51" spans="4:15" x14ac:dyDescent="0.35">
      <c r="M51" s="15" t="s">
        <v>42</v>
      </c>
    </row>
    <row r="52" spans="4:15" x14ac:dyDescent="0.35">
      <c r="D52" s="30" t="s">
        <v>39</v>
      </c>
      <c r="F52" s="19">
        <v>33.1201532581347</v>
      </c>
      <c r="G52" s="31"/>
      <c r="H52" s="32"/>
      <c r="I52" s="19">
        <v>37.485913387672298</v>
      </c>
      <c r="J52" s="19"/>
      <c r="K52" s="32"/>
      <c r="M52" s="1">
        <v>13.470348747516899</v>
      </c>
      <c r="N52" s="34"/>
    </row>
    <row r="53" spans="4:15" x14ac:dyDescent="0.35">
      <c r="D53" s="31"/>
      <c r="F53" s="19">
        <v>32.130727807680898</v>
      </c>
      <c r="G53" s="31"/>
      <c r="H53" s="32"/>
      <c r="I53" s="19">
        <v>37.896915124898001</v>
      </c>
      <c r="J53" s="31"/>
      <c r="K53" s="32"/>
      <c r="M53" s="1">
        <v>13.3718873400126</v>
      </c>
    </row>
    <row r="54" spans="4:15" x14ac:dyDescent="0.35">
      <c r="D54" s="31"/>
      <c r="F54" s="19">
        <v>31.601975898441999</v>
      </c>
      <c r="G54" s="19">
        <f>AVERAGE(F53:F54)</f>
        <v>31.866351853061449</v>
      </c>
      <c r="H54" s="32"/>
      <c r="I54" s="19">
        <v>0</v>
      </c>
      <c r="J54" s="19">
        <f>AVERAGE(I52,I53)</f>
        <v>37.69141425628515</v>
      </c>
      <c r="K54" s="32"/>
      <c r="M54" s="1">
        <v>13.3963084692479</v>
      </c>
      <c r="N54" s="33">
        <f>AVERAGE(M52:M54)</f>
        <v>13.412848185592466</v>
      </c>
    </row>
    <row r="55" spans="4:15" x14ac:dyDescent="0.35">
      <c r="D55" s="30" t="s">
        <v>40</v>
      </c>
      <c r="F55" s="19">
        <v>30.088483309892698</v>
      </c>
      <c r="G55" s="31"/>
      <c r="H55" s="32"/>
      <c r="I55" s="19">
        <v>37.057646077177701</v>
      </c>
      <c r="J55" s="31"/>
      <c r="K55" s="32"/>
      <c r="M55" s="1">
        <v>12.0275340568922</v>
      </c>
    </row>
    <row r="56" spans="4:15" x14ac:dyDescent="0.35">
      <c r="D56" s="31"/>
      <c r="F56" s="19">
        <v>30.2416086562476</v>
      </c>
      <c r="G56" s="31"/>
      <c r="H56" s="32"/>
      <c r="J56" s="31"/>
      <c r="K56" s="32"/>
      <c r="M56" s="1">
        <v>11.6367607072112</v>
      </c>
    </row>
    <row r="57" spans="4:15" x14ac:dyDescent="0.35">
      <c r="D57" s="31"/>
      <c r="F57" s="19">
        <v>30.163581875867099</v>
      </c>
      <c r="G57" s="19">
        <f>AVERAGE(F55:F57)</f>
        <v>30.164557947335798</v>
      </c>
      <c r="H57" s="32">
        <f>G57-G54</f>
        <v>-1.7017939057256513</v>
      </c>
      <c r="I57" s="19">
        <v>39.400026442224799</v>
      </c>
      <c r="J57" s="19">
        <f>AVERAGE(I55,I57)</f>
        <v>38.228836259701254</v>
      </c>
      <c r="K57" s="32">
        <f>J57-J54</f>
        <v>0.53742200341610413</v>
      </c>
      <c r="M57" s="1">
        <v>11.4926074584604</v>
      </c>
      <c r="N57" s="33">
        <f>AVERAGE(M55:M57)</f>
        <v>11.718967407521268</v>
      </c>
      <c r="O57" s="16">
        <f>N57-N54</f>
        <v>-1.6938807780711986</v>
      </c>
    </row>
    <row r="58" spans="4:15" x14ac:dyDescent="0.35">
      <c r="D58" s="30"/>
      <c r="F58" s="19"/>
      <c r="G58" s="31"/>
      <c r="H58" s="32">
        <f>2^-H57</f>
        <v>3.2530520489258734</v>
      </c>
      <c r="J58" s="31"/>
      <c r="K58" s="32">
        <f>2^-K57</f>
        <v>0.68900100699471889</v>
      </c>
      <c r="O58" s="16">
        <f>2^-O57</f>
        <v>3.2352580260346402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D2:U64"/>
  <sheetViews>
    <sheetView topLeftCell="D1" workbookViewId="0">
      <selection activeCell="E2" sqref="E2:E3"/>
    </sheetView>
  </sheetViews>
  <sheetFormatPr defaultRowHeight="14" x14ac:dyDescent="0.3"/>
  <cols>
    <col min="1" max="5" width="8.7265625" style="3"/>
    <col min="6" max="6" width="15.36328125" style="3" bestFit="1" customWidth="1"/>
    <col min="7" max="8" width="8.7265625" style="3"/>
    <col min="9" max="9" width="22.36328125" style="3" customWidth="1"/>
    <col min="10" max="10" width="14.54296875" style="3" bestFit="1" customWidth="1"/>
    <col min="11" max="11" width="8.7265625" style="3"/>
    <col min="12" max="12" width="23.453125" style="3" customWidth="1"/>
    <col min="13" max="16384" width="8.7265625" style="3"/>
  </cols>
  <sheetData>
    <row r="2" spans="5:15" ht="15.5" x14ac:dyDescent="0.35">
      <c r="E2" s="14" t="s">
        <v>48</v>
      </c>
    </row>
    <row r="3" spans="5:15" x14ac:dyDescent="0.3">
      <c r="E3" s="46" t="s">
        <v>49</v>
      </c>
      <c r="F3" s="4"/>
      <c r="N3" s="4"/>
      <c r="O3" s="4"/>
    </row>
    <row r="4" spans="5:15" x14ac:dyDescent="0.3">
      <c r="E4" s="4"/>
      <c r="F4" s="4"/>
      <c r="G4" s="6"/>
      <c r="H4" s="4"/>
      <c r="I4" s="5"/>
      <c r="J4" s="6"/>
      <c r="K4" s="4"/>
      <c r="L4" s="5"/>
      <c r="M4" s="4"/>
      <c r="N4" s="4"/>
      <c r="O4" s="4"/>
    </row>
    <row r="5" spans="5:15" x14ac:dyDescent="0.3">
      <c r="E5" s="4"/>
      <c r="F5" s="4"/>
      <c r="G5" s="4" t="s">
        <v>0</v>
      </c>
      <c r="H5" s="4"/>
      <c r="I5" s="5"/>
      <c r="J5" s="4" t="s">
        <v>1</v>
      </c>
      <c r="K5" s="4"/>
      <c r="L5" s="5"/>
      <c r="M5" s="4"/>
      <c r="N5" s="4"/>
      <c r="O5" s="4"/>
    </row>
    <row r="6" spans="5:15" x14ac:dyDescent="0.3">
      <c r="E6" s="4" t="s">
        <v>2</v>
      </c>
      <c r="F6" s="4"/>
      <c r="G6" s="6">
        <v>32.402592010095702</v>
      </c>
      <c r="H6" s="4"/>
      <c r="I6" s="5"/>
      <c r="J6" s="6">
        <v>36.393060672919198</v>
      </c>
      <c r="K6" s="4"/>
      <c r="L6" s="5"/>
      <c r="M6" s="4"/>
      <c r="N6" s="4"/>
      <c r="O6" s="4"/>
    </row>
    <row r="7" spans="5:15" x14ac:dyDescent="0.3">
      <c r="E7" s="4"/>
      <c r="F7" s="4"/>
      <c r="G7" s="6">
        <v>32.566911214196999</v>
      </c>
      <c r="H7" s="4"/>
      <c r="I7" s="5"/>
      <c r="J7" s="6"/>
      <c r="K7" s="4"/>
      <c r="L7" s="5"/>
      <c r="M7" s="4"/>
      <c r="N7" s="4"/>
      <c r="O7" s="4"/>
    </row>
    <row r="8" spans="5:15" x14ac:dyDescent="0.3">
      <c r="E8" s="4"/>
      <c r="F8" s="4"/>
      <c r="G8" s="6">
        <v>32.8036733658288</v>
      </c>
      <c r="H8" s="7">
        <f>AVERAGE(G6:G8)</f>
        <v>32.591058863373839</v>
      </c>
      <c r="I8" s="5">
        <f>H8-H11</f>
        <v>0.72779036161920629</v>
      </c>
      <c r="J8" s="6">
        <v>36.602334964893501</v>
      </c>
      <c r="K8" s="7">
        <f>AVERAGE(J6:J8)</f>
        <v>36.497697818906346</v>
      </c>
      <c r="L8" s="5">
        <f>K8-K11</f>
        <v>0.15990340173559758</v>
      </c>
      <c r="M8" s="4"/>
      <c r="N8" s="4"/>
      <c r="O8" s="4"/>
    </row>
    <row r="9" spans="5:15" x14ac:dyDescent="0.3">
      <c r="E9" s="4" t="s">
        <v>3</v>
      </c>
      <c r="F9" s="4"/>
      <c r="G9" s="6">
        <v>31.731319160410202</v>
      </c>
      <c r="H9" s="4"/>
      <c r="I9" s="5">
        <f>2^-I8</f>
        <v>0.60382803177243582</v>
      </c>
      <c r="J9" s="6">
        <v>36.6758598693376</v>
      </c>
      <c r="K9" s="4"/>
      <c r="L9" s="5">
        <f>2^-L8</f>
        <v>0.89508500096206434</v>
      </c>
      <c r="M9" s="4"/>
      <c r="N9" s="4"/>
      <c r="O9" s="4"/>
    </row>
    <row r="10" spans="5:15" x14ac:dyDescent="0.3">
      <c r="E10" s="4"/>
      <c r="F10" s="4"/>
      <c r="G10" s="6">
        <v>32.128067000172898</v>
      </c>
      <c r="H10" s="4"/>
      <c r="I10" s="5"/>
      <c r="J10" s="6"/>
      <c r="K10" s="4"/>
      <c r="L10" s="5"/>
      <c r="M10" s="4"/>
      <c r="N10" s="4"/>
      <c r="O10" s="4"/>
    </row>
    <row r="11" spans="5:15" x14ac:dyDescent="0.3">
      <c r="E11" s="4"/>
      <c r="F11" s="4"/>
      <c r="G11" s="6">
        <v>31.730419344680801</v>
      </c>
      <c r="H11" s="7">
        <f>AVERAGE(G9:G11)</f>
        <v>31.863268501754632</v>
      </c>
      <c r="I11" s="5"/>
      <c r="J11" s="6">
        <v>35.999728965003897</v>
      </c>
      <c r="K11" s="7">
        <f>AVERAGE(J9:J11)</f>
        <v>36.337794417170748</v>
      </c>
      <c r="L11" s="5"/>
      <c r="M11" s="4"/>
      <c r="N11" s="4"/>
      <c r="O11" s="4"/>
    </row>
    <row r="12" spans="5:15" x14ac:dyDescent="0.3">
      <c r="E12" s="4" t="s">
        <v>4</v>
      </c>
      <c r="F12" s="4"/>
      <c r="G12" s="6">
        <v>33.494175725050098</v>
      </c>
      <c r="H12" s="4"/>
      <c r="I12" s="5"/>
      <c r="J12" s="6">
        <v>41.087890776741403</v>
      </c>
      <c r="K12" s="4"/>
      <c r="L12" s="5"/>
      <c r="M12" s="4"/>
    </row>
    <row r="13" spans="5:15" x14ac:dyDescent="0.3">
      <c r="E13" s="4"/>
      <c r="F13" s="4"/>
      <c r="G13" s="6">
        <v>34.223927095800001</v>
      </c>
      <c r="H13" s="4"/>
      <c r="I13" s="5"/>
      <c r="J13" s="6">
        <v>40.788671334144198</v>
      </c>
      <c r="K13" s="4"/>
      <c r="L13" s="5"/>
      <c r="M13" s="4"/>
    </row>
    <row r="14" spans="5:15" x14ac:dyDescent="0.3">
      <c r="E14" s="4"/>
      <c r="F14" s="4"/>
      <c r="G14" s="6">
        <v>34.403098584733399</v>
      </c>
      <c r="H14" s="7">
        <f>AVERAGE(G12:G14)</f>
        <v>34.040400468527835</v>
      </c>
      <c r="I14" s="5">
        <f>H14-H17</f>
        <v>0.37873444417117241</v>
      </c>
      <c r="J14" s="6"/>
      <c r="K14" s="7">
        <f>AVERAGE(J12:J14)</f>
        <v>40.9382810554428</v>
      </c>
      <c r="L14" s="5">
        <f>K14-K17</f>
        <v>4.3617924517669664</v>
      </c>
      <c r="M14" s="4"/>
    </row>
    <row r="15" spans="5:15" x14ac:dyDescent="0.3">
      <c r="E15" s="4" t="s">
        <v>5</v>
      </c>
      <c r="F15" s="4"/>
      <c r="G15" s="6">
        <v>33.6845065671884</v>
      </c>
      <c r="H15" s="4"/>
      <c r="I15" s="5">
        <f>2^-I14</f>
        <v>0.7691119724890273</v>
      </c>
      <c r="J15" s="6">
        <v>37.3268952157283</v>
      </c>
      <c r="K15" s="4"/>
      <c r="L15" s="5">
        <f>2^-L14</f>
        <v>4.8637320067922034E-2</v>
      </c>
      <c r="M15" s="4"/>
    </row>
    <row r="16" spans="5:15" x14ac:dyDescent="0.3">
      <c r="E16" s="4"/>
      <c r="F16" s="4"/>
      <c r="G16" s="6">
        <v>34.277541882551802</v>
      </c>
      <c r="H16" s="4"/>
      <c r="I16" s="5"/>
      <c r="J16" s="6">
        <v>35.8049892819745</v>
      </c>
      <c r="K16" s="4"/>
      <c r="L16" s="5"/>
      <c r="M16" s="4"/>
    </row>
    <row r="17" spans="5:15" x14ac:dyDescent="0.3">
      <c r="E17" s="4"/>
      <c r="F17" s="4"/>
      <c r="G17" s="6">
        <v>33.022949623329801</v>
      </c>
      <c r="H17" s="7">
        <f>AVERAGE(G15:G17)</f>
        <v>33.661666024356663</v>
      </c>
      <c r="I17" s="5"/>
      <c r="J17" s="6">
        <v>36.597581313324703</v>
      </c>
      <c r="K17" s="7">
        <f>AVERAGE(J15:J17)</f>
        <v>36.576488603675834</v>
      </c>
      <c r="L17" s="5"/>
      <c r="M17" s="4"/>
    </row>
    <row r="18" spans="5:15" x14ac:dyDescent="0.3">
      <c r="E18" s="4" t="s">
        <v>6</v>
      </c>
      <c r="F18" s="4"/>
      <c r="G18" s="6">
        <v>32.801451693691298</v>
      </c>
      <c r="H18" s="4"/>
      <c r="I18" s="5"/>
      <c r="J18" s="6"/>
      <c r="K18" s="4"/>
      <c r="L18" s="5"/>
      <c r="M18" s="4"/>
      <c r="N18" s="4"/>
      <c r="O18" s="4"/>
    </row>
    <row r="19" spans="5:15" x14ac:dyDescent="0.3">
      <c r="E19" s="4"/>
      <c r="F19" s="4"/>
      <c r="G19" s="6">
        <v>32.555660090783</v>
      </c>
      <c r="H19" s="4"/>
      <c r="I19" s="5"/>
      <c r="J19" s="6">
        <v>41.548280935463197</v>
      </c>
      <c r="K19" s="4"/>
      <c r="L19" s="5"/>
      <c r="M19" s="4"/>
      <c r="N19" s="4"/>
      <c r="O19" s="4"/>
    </row>
    <row r="20" spans="5:15" x14ac:dyDescent="0.3">
      <c r="E20" s="4"/>
      <c r="F20" s="4"/>
      <c r="G20" s="6">
        <v>32.955059561161796</v>
      </c>
      <c r="H20" s="7">
        <f>AVERAGE(G18:G20)</f>
        <v>32.770723781878701</v>
      </c>
      <c r="I20" s="5"/>
      <c r="J20" s="6">
        <v>42.371192051479397</v>
      </c>
      <c r="K20" s="7">
        <f>AVERAGE(J18:J20)</f>
        <v>41.959736493471297</v>
      </c>
      <c r="L20" s="5"/>
      <c r="M20" s="4"/>
      <c r="N20" s="4"/>
      <c r="O20" s="4"/>
    </row>
    <row r="21" spans="5:15" s="8" customFormat="1" x14ac:dyDescent="0.3">
      <c r="E21" s="38"/>
      <c r="F21" s="38"/>
      <c r="G21" s="39"/>
      <c r="H21" s="40"/>
      <c r="I21" s="41"/>
      <c r="J21" s="39"/>
      <c r="K21" s="40"/>
      <c r="L21" s="41"/>
      <c r="M21" s="38"/>
      <c r="N21" s="38"/>
      <c r="O21" s="38"/>
    </row>
    <row r="22" spans="5:15" x14ac:dyDescent="0.3">
      <c r="E22" s="4"/>
      <c r="F22" s="4"/>
      <c r="G22" s="4" t="s">
        <v>0</v>
      </c>
      <c r="H22" s="4"/>
      <c r="I22" s="5"/>
      <c r="J22" s="4" t="s">
        <v>1</v>
      </c>
      <c r="K22" s="7"/>
      <c r="L22" s="5"/>
      <c r="M22" s="4"/>
      <c r="N22" s="4"/>
      <c r="O22" s="4"/>
    </row>
    <row r="23" spans="5:15" x14ac:dyDescent="0.3">
      <c r="E23" s="4" t="s">
        <v>7</v>
      </c>
      <c r="F23" s="4"/>
      <c r="G23" s="6">
        <v>30.465558921667601</v>
      </c>
      <c r="H23" s="4"/>
      <c r="I23" s="5"/>
      <c r="J23" s="6">
        <v>39.901998563113303</v>
      </c>
      <c r="K23" s="4"/>
      <c r="L23" s="5"/>
      <c r="M23" s="4"/>
      <c r="N23" s="4"/>
      <c r="O23" s="4"/>
    </row>
    <row r="24" spans="5:15" x14ac:dyDescent="0.3">
      <c r="E24" s="4"/>
      <c r="F24" s="4"/>
      <c r="G24" s="6">
        <v>29.338382036932298</v>
      </c>
      <c r="H24" s="4"/>
      <c r="I24" s="5"/>
      <c r="J24" s="6">
        <v>38.818720604612203</v>
      </c>
      <c r="K24" s="4"/>
      <c r="L24" s="5"/>
      <c r="M24" s="4"/>
      <c r="N24" s="4"/>
      <c r="O24" s="4"/>
    </row>
    <row r="25" spans="5:15" x14ac:dyDescent="0.3">
      <c r="E25" s="4"/>
      <c r="F25" s="4"/>
      <c r="G25" s="6">
        <v>29.563754389079701</v>
      </c>
      <c r="H25" s="7">
        <f>AVERAGE(G23:G25)</f>
        <v>29.789231782559867</v>
      </c>
      <c r="I25" s="5">
        <f>H25-H28</f>
        <v>-2.4006855593564325</v>
      </c>
      <c r="J25" s="6"/>
      <c r="K25" s="7">
        <f>AVERAGE(J23:J25)</f>
        <v>39.360359583862753</v>
      </c>
      <c r="L25" s="5">
        <f>K25-K28</f>
        <v>3.6611312478713245</v>
      </c>
      <c r="M25" s="4"/>
      <c r="N25" s="4"/>
      <c r="O25" s="4"/>
    </row>
    <row r="26" spans="5:15" x14ac:dyDescent="0.3">
      <c r="E26" s="4" t="s">
        <v>8</v>
      </c>
      <c r="F26" s="4"/>
      <c r="G26" s="6">
        <v>32.1876748477072</v>
      </c>
      <c r="H26" s="4"/>
      <c r="I26" s="5">
        <f>2^-I25</f>
        <v>5.2805403256136429</v>
      </c>
      <c r="J26" s="6">
        <v>35.051776328073501</v>
      </c>
      <c r="K26" s="4"/>
      <c r="L26" s="5">
        <f>2^-L25</f>
        <v>7.9047779770013898E-2</v>
      </c>
      <c r="M26" s="4"/>
      <c r="N26" s="4"/>
      <c r="O26" s="4"/>
    </row>
    <row r="27" spans="5:15" x14ac:dyDescent="0.3">
      <c r="E27" s="4"/>
      <c r="F27" s="4"/>
      <c r="G27" s="6">
        <v>32.192159836125398</v>
      </c>
      <c r="H27" s="4"/>
      <c r="I27" s="5"/>
      <c r="J27" s="6">
        <v>35.825849870360798</v>
      </c>
      <c r="K27" s="4"/>
      <c r="L27" s="5"/>
      <c r="M27" s="4"/>
      <c r="N27" s="4"/>
      <c r="O27" s="4"/>
    </row>
    <row r="28" spans="5:15" x14ac:dyDescent="0.3">
      <c r="E28" s="4"/>
      <c r="F28" s="4"/>
      <c r="G28" s="6"/>
      <c r="H28" s="7">
        <f>AVERAGE(G26:G28)</f>
        <v>32.189917341916299</v>
      </c>
      <c r="I28" s="5"/>
      <c r="J28" s="6">
        <v>36.220058809539999</v>
      </c>
      <c r="K28" s="7">
        <f>AVERAGE(J26:J28)</f>
        <v>35.699228335991428</v>
      </c>
      <c r="L28" s="5"/>
      <c r="M28" s="4"/>
      <c r="N28" s="4"/>
      <c r="O28" s="4"/>
    </row>
    <row r="29" spans="5:15" x14ac:dyDescent="0.3">
      <c r="E29" s="4" t="s">
        <v>9</v>
      </c>
      <c r="F29" s="4"/>
      <c r="G29" s="6">
        <v>31.506580942128299</v>
      </c>
      <c r="H29" s="4"/>
      <c r="I29" s="5"/>
      <c r="J29" s="6">
        <v>37.845814005916701</v>
      </c>
      <c r="K29" s="4"/>
      <c r="L29" s="5"/>
      <c r="M29" s="4"/>
      <c r="N29" s="4"/>
      <c r="O29" s="4"/>
    </row>
    <row r="30" spans="5:15" x14ac:dyDescent="0.3">
      <c r="E30" s="4"/>
      <c r="F30" s="4"/>
      <c r="G30" s="6">
        <v>31.171518889870601</v>
      </c>
      <c r="H30" s="4"/>
      <c r="I30" s="5"/>
      <c r="J30" s="6">
        <v>36.091632080559002</v>
      </c>
      <c r="K30" s="4"/>
      <c r="L30" s="5"/>
      <c r="M30" s="4"/>
      <c r="N30" s="4"/>
      <c r="O30" s="4"/>
    </row>
    <row r="31" spans="5:15" x14ac:dyDescent="0.3">
      <c r="E31" s="4"/>
      <c r="F31" s="4"/>
      <c r="G31" s="6">
        <v>31.316119586111</v>
      </c>
      <c r="H31" s="7">
        <f>AVERAGE(G29:G31)</f>
        <v>31.331406472703303</v>
      </c>
      <c r="I31" s="5"/>
      <c r="J31" s="6">
        <v>38.710666172486299</v>
      </c>
      <c r="K31" s="7">
        <f>AVERAGE(J29:J31)</f>
        <v>37.549370752987336</v>
      </c>
      <c r="L31" s="5"/>
      <c r="M31" s="4"/>
      <c r="N31" s="4"/>
      <c r="O31" s="4"/>
    </row>
    <row r="32" spans="5:15" x14ac:dyDescent="0.3">
      <c r="E32" s="4"/>
      <c r="F32" s="4"/>
      <c r="G32" s="6"/>
      <c r="H32" s="7"/>
      <c r="I32" s="4"/>
      <c r="J32" s="6"/>
      <c r="K32" s="7"/>
      <c r="L32" s="5"/>
      <c r="M32" s="4"/>
      <c r="N32" s="4"/>
      <c r="O32" s="4"/>
    </row>
    <row r="33" spans="5:21" x14ac:dyDescent="0.3">
      <c r="E33" s="4"/>
      <c r="F33" s="4"/>
      <c r="G33" s="6"/>
      <c r="H33" s="7"/>
      <c r="I33" s="4"/>
      <c r="J33" s="6"/>
      <c r="K33" s="7"/>
      <c r="L33" s="5"/>
      <c r="M33" s="4"/>
      <c r="N33" s="4"/>
      <c r="O33" s="4"/>
    </row>
    <row r="34" spans="5:21" x14ac:dyDescent="0.3">
      <c r="E34" s="4"/>
      <c r="F34" s="4"/>
      <c r="G34" s="4" t="s">
        <v>0</v>
      </c>
      <c r="H34" s="4"/>
      <c r="I34" s="5"/>
      <c r="J34" s="4" t="s">
        <v>1</v>
      </c>
      <c r="K34" s="4"/>
      <c r="L34" s="5"/>
      <c r="M34" s="4"/>
      <c r="N34" s="4"/>
      <c r="O34" s="4"/>
    </row>
    <row r="35" spans="5:21" x14ac:dyDescent="0.3">
      <c r="E35" s="4" t="s">
        <v>16</v>
      </c>
      <c r="G35" s="6">
        <v>33.599511899116798</v>
      </c>
      <c r="H35" s="4"/>
      <c r="I35" s="4"/>
      <c r="J35" s="6">
        <v>42.090595503793999</v>
      </c>
      <c r="K35" s="4"/>
      <c r="L35" s="4"/>
      <c r="M35" s="4"/>
      <c r="N35" s="4"/>
      <c r="O35" s="4"/>
    </row>
    <row r="36" spans="5:21" x14ac:dyDescent="0.3">
      <c r="E36" s="4"/>
      <c r="G36" s="6">
        <v>34.335486869641002</v>
      </c>
      <c r="H36" s="7">
        <f>AVERAGE(G35:G36)</f>
        <v>33.967499384378897</v>
      </c>
      <c r="I36" s="9">
        <f>H36-H39</f>
        <v>-2.0822594389800386</v>
      </c>
      <c r="J36" s="6">
        <v>44.743720784616301</v>
      </c>
      <c r="K36" s="7">
        <f>AVERAGE(J35:J35)</f>
        <v>42.090595503793999</v>
      </c>
      <c r="L36" s="9">
        <f>K36-K39</f>
        <v>3.5119038948845471</v>
      </c>
      <c r="M36" s="4"/>
      <c r="N36" s="4"/>
      <c r="O36" s="4"/>
    </row>
    <row r="37" spans="5:21" x14ac:dyDescent="0.3">
      <c r="E37" s="4"/>
      <c r="G37" s="6">
        <v>36.134365347741102</v>
      </c>
      <c r="H37" s="4"/>
      <c r="I37" s="10">
        <f>2^-I36</f>
        <v>4.2346990344086155</v>
      </c>
      <c r="J37" s="6">
        <v>40.807862092227701</v>
      </c>
      <c r="K37" s="4"/>
      <c r="L37" s="10">
        <f>2^-L36</f>
        <v>8.7662042576725038E-2</v>
      </c>
      <c r="M37" s="4"/>
      <c r="N37" s="4"/>
      <c r="O37" s="4"/>
    </row>
    <row r="38" spans="5:21" x14ac:dyDescent="0.3">
      <c r="E38" s="4" t="s">
        <v>17</v>
      </c>
      <c r="G38" s="6">
        <v>36.139163068835003</v>
      </c>
      <c r="H38" s="4"/>
      <c r="I38" s="4"/>
      <c r="J38" s="6">
        <v>38.4810969521712</v>
      </c>
      <c r="K38" s="4"/>
      <c r="L38" s="4"/>
      <c r="M38" s="4"/>
      <c r="N38" s="4"/>
      <c r="O38" s="4"/>
    </row>
    <row r="39" spans="5:21" x14ac:dyDescent="0.3">
      <c r="E39" s="4"/>
      <c r="G39" s="6">
        <v>35.875748053500701</v>
      </c>
      <c r="H39" s="7">
        <f>AVERAGE(G37:G39)</f>
        <v>36.049758823358935</v>
      </c>
      <c r="I39" s="4"/>
      <c r="J39" s="6">
        <v>38.676286265647697</v>
      </c>
      <c r="K39" s="7">
        <f>AVERAGE(J38:J39)</f>
        <v>38.578691608909452</v>
      </c>
      <c r="L39" s="4"/>
      <c r="M39" s="4"/>
      <c r="N39" s="4"/>
      <c r="O39" s="4"/>
    </row>
    <row r="40" spans="5:21" s="8" customFormat="1" x14ac:dyDescent="0.3">
      <c r="E40" s="38"/>
      <c r="M40" s="38"/>
      <c r="N40" s="38"/>
      <c r="O40" s="38"/>
    </row>
    <row r="41" spans="5:21" x14ac:dyDescent="0.3">
      <c r="E41" s="4"/>
      <c r="F41" s="4"/>
      <c r="G41" s="6"/>
      <c r="H41" s="4"/>
      <c r="I41" s="5"/>
      <c r="J41" s="6"/>
      <c r="K41" s="4"/>
      <c r="L41" s="5"/>
      <c r="M41" s="4"/>
      <c r="N41" s="4"/>
      <c r="O41" s="4"/>
    </row>
    <row r="42" spans="5:21" x14ac:dyDescent="0.3">
      <c r="E42" s="42"/>
      <c r="F42" s="42"/>
      <c r="G42" s="43"/>
      <c r="H42" s="44"/>
      <c r="I42" s="45"/>
      <c r="J42" s="43"/>
      <c r="K42" s="44"/>
      <c r="L42" s="45"/>
      <c r="M42" s="42"/>
      <c r="N42" s="42"/>
      <c r="O42" s="42"/>
    </row>
    <row r="43" spans="5:21" x14ac:dyDescent="0.3">
      <c r="E43" s="3" t="s">
        <v>44</v>
      </c>
      <c r="F43" s="4"/>
      <c r="G43" s="4" t="s">
        <v>0</v>
      </c>
      <c r="H43" s="4"/>
      <c r="I43" s="5"/>
      <c r="J43" s="4" t="s">
        <v>1</v>
      </c>
      <c r="K43" s="4"/>
      <c r="L43" s="5"/>
      <c r="M43" s="4"/>
      <c r="N43" s="4"/>
      <c r="O43" s="4"/>
    </row>
    <row r="44" spans="5:21" x14ac:dyDescent="0.3">
      <c r="E44" s="4"/>
      <c r="F44" s="4"/>
      <c r="G44" s="6">
        <v>31.716871324205901</v>
      </c>
      <c r="H44" s="12"/>
      <c r="J44" s="6">
        <v>0</v>
      </c>
      <c r="K44" s="12"/>
      <c r="L44" s="5"/>
      <c r="M44" s="4"/>
      <c r="N44" s="4"/>
      <c r="P44" s="3" t="s">
        <v>22</v>
      </c>
      <c r="Q44" s="3" t="s">
        <v>22</v>
      </c>
      <c r="R44" s="3" t="s">
        <v>22</v>
      </c>
      <c r="S44" s="3" t="s">
        <v>21</v>
      </c>
      <c r="T44" s="3" t="s">
        <v>21</v>
      </c>
      <c r="U44" s="3" t="s">
        <v>21</v>
      </c>
    </row>
    <row r="45" spans="5:21" x14ac:dyDescent="0.3">
      <c r="E45" s="4"/>
      <c r="F45" s="4"/>
      <c r="G45" s="6">
        <v>31.442143857745599</v>
      </c>
      <c r="H45" s="12"/>
      <c r="J45" s="6">
        <v>39.002830814890402</v>
      </c>
      <c r="K45" s="12"/>
      <c r="L45" s="5"/>
      <c r="M45" s="4"/>
      <c r="N45" s="4"/>
      <c r="O45" s="3" t="s">
        <v>0</v>
      </c>
      <c r="P45" s="2">
        <v>5.28</v>
      </c>
      <c r="Q45" s="2">
        <v>4.234699</v>
      </c>
      <c r="R45" s="2">
        <v>3.55</v>
      </c>
      <c r="S45" s="2">
        <v>0.6</v>
      </c>
      <c r="T45" s="2">
        <v>0.77</v>
      </c>
      <c r="U45" s="2">
        <v>1.32966740630314</v>
      </c>
    </row>
    <row r="46" spans="5:21" x14ac:dyDescent="0.3">
      <c r="G46" s="6">
        <v>31.591277038554299</v>
      </c>
      <c r="H46" s="6">
        <f>AVERAGE(G44:G46)</f>
        <v>31.583430740168598</v>
      </c>
      <c r="I46" s="36">
        <f>H46-H49</f>
        <v>-0.41106542521300327</v>
      </c>
      <c r="J46" s="6">
        <v>38.479837054664799</v>
      </c>
      <c r="K46" s="6">
        <f>AVERAGE(J45:J46)</f>
        <v>38.7413339347776</v>
      </c>
      <c r="L46" s="36">
        <f>K46-K49</f>
        <v>-0.80989391583860026</v>
      </c>
      <c r="O46" s="7" t="s">
        <v>18</v>
      </c>
      <c r="P46" s="2">
        <v>0.08</v>
      </c>
      <c r="Q46" s="2">
        <v>8.7662042999999995E-2</v>
      </c>
      <c r="R46" s="2">
        <v>0.16</v>
      </c>
      <c r="S46" s="2">
        <v>0.9</v>
      </c>
      <c r="T46" s="2">
        <v>0.05</v>
      </c>
      <c r="U46" s="2">
        <v>1.75308253033771</v>
      </c>
    </row>
    <row r="47" spans="5:21" x14ac:dyDescent="0.3">
      <c r="E47" s="3" t="s">
        <v>45</v>
      </c>
      <c r="G47" s="6">
        <v>32.616644864417999</v>
      </c>
      <c r="H47" s="12"/>
      <c r="I47" s="37">
        <f>2^-I46</f>
        <v>1.3296674063031415</v>
      </c>
      <c r="J47" s="6">
        <v>0</v>
      </c>
      <c r="K47" s="12"/>
      <c r="L47" s="37">
        <f>2^-L46</f>
        <v>1.7530825303377064</v>
      </c>
      <c r="M47" s="2"/>
      <c r="N47" s="2"/>
      <c r="O47" s="2"/>
      <c r="P47" s="2"/>
      <c r="Q47" s="2"/>
    </row>
    <row r="48" spans="5:21" x14ac:dyDescent="0.3">
      <c r="G48" s="6">
        <v>31.2207871641289</v>
      </c>
      <c r="H48" s="12"/>
      <c r="J48" s="6">
        <v>39.6974046186184</v>
      </c>
      <c r="K48" s="12"/>
      <c r="L48" s="2"/>
      <c r="M48" s="2"/>
      <c r="N48" s="2"/>
      <c r="O48" s="2"/>
      <c r="P48" s="2"/>
      <c r="Q48" s="2"/>
    </row>
    <row r="49" spans="4:15" x14ac:dyDescent="0.3">
      <c r="G49" s="6">
        <v>32.146056467597901</v>
      </c>
      <c r="H49" s="6">
        <f>AVERAGE(G47:G49)</f>
        <v>31.994496165381602</v>
      </c>
      <c r="J49" s="6">
        <v>39.405051082614001</v>
      </c>
      <c r="K49" s="6">
        <f>AVERAGE(J48:J49)</f>
        <v>39.5512278506162</v>
      </c>
    </row>
    <row r="52" spans="4:15" x14ac:dyDescent="0.3">
      <c r="E52" s="3" t="s">
        <v>46</v>
      </c>
      <c r="G52" s="6">
        <v>34.729804399849101</v>
      </c>
      <c r="H52" s="4"/>
      <c r="I52" s="4"/>
      <c r="J52" s="6">
        <v>40.427263870565298</v>
      </c>
      <c r="K52" s="4"/>
      <c r="L52" s="4"/>
    </row>
    <row r="53" spans="4:15" x14ac:dyDescent="0.3">
      <c r="G53" s="6">
        <v>33.599511899116798</v>
      </c>
      <c r="H53" s="4"/>
      <c r="I53" s="4"/>
      <c r="J53" s="6">
        <v>42.090595503793999</v>
      </c>
      <c r="K53" s="4"/>
      <c r="L53" s="4"/>
    </row>
    <row r="54" spans="4:15" x14ac:dyDescent="0.3">
      <c r="G54" s="6">
        <v>34.335486869641002</v>
      </c>
      <c r="H54" s="7">
        <f>AVERAGE(G52:G54)</f>
        <v>34.221601056202296</v>
      </c>
      <c r="I54" s="9">
        <f>H54-H57</f>
        <v>-1.8281577671566396</v>
      </c>
      <c r="J54" s="6">
        <v>44.743720784616301</v>
      </c>
      <c r="K54" s="7">
        <f>AVERAGE(J52:J53)</f>
        <v>41.258929687179645</v>
      </c>
      <c r="L54" s="9">
        <f>K54-K57</f>
        <v>2.6802380782701931</v>
      </c>
    </row>
    <row r="55" spans="4:15" x14ac:dyDescent="0.3">
      <c r="E55" s="3" t="s">
        <v>47</v>
      </c>
      <c r="G55" s="6">
        <v>36.134365347741102</v>
      </c>
      <c r="H55" s="4"/>
      <c r="I55" s="10">
        <f>2^-I54</f>
        <v>3.5508336323119836</v>
      </c>
      <c r="J55" s="6">
        <v>40.807862092227701</v>
      </c>
      <c r="K55" s="4"/>
      <c r="L55" s="10">
        <f>2^-L54</f>
        <v>0.15601557028681251</v>
      </c>
    </row>
    <row r="56" spans="4:15" x14ac:dyDescent="0.3">
      <c r="D56" s="4"/>
      <c r="E56" s="4"/>
      <c r="F56" s="5"/>
      <c r="G56" s="6">
        <v>36.139163068835003</v>
      </c>
      <c r="H56" s="4"/>
      <c r="I56" s="4"/>
      <c r="J56" s="6">
        <v>38.4810969521712</v>
      </c>
      <c r="K56" s="4"/>
      <c r="L56" s="4"/>
    </row>
    <row r="57" spans="4:15" x14ac:dyDescent="0.3">
      <c r="D57" s="6"/>
      <c r="E57" s="12"/>
      <c r="F57" s="12"/>
      <c r="G57" s="6">
        <v>35.875748053500701</v>
      </c>
      <c r="H57" s="7">
        <f>AVERAGE(G55:G57)</f>
        <v>36.049758823358935</v>
      </c>
      <c r="I57" s="4"/>
      <c r="J57" s="6">
        <v>38.676286265647697</v>
      </c>
      <c r="K57" s="7">
        <f>AVERAGE(J56:J57)</f>
        <v>38.578691608909452</v>
      </c>
      <c r="L57" s="4"/>
      <c r="M57" s="4"/>
    </row>
    <row r="58" spans="4:15" x14ac:dyDescent="0.3">
      <c r="D58" s="6"/>
      <c r="E58" s="12"/>
      <c r="F58" s="12"/>
    </row>
    <row r="59" spans="4:15" x14ac:dyDescent="0.3">
      <c r="D59" s="6"/>
      <c r="E59" s="6"/>
      <c r="F59" s="12"/>
      <c r="G59" s="6"/>
      <c r="H59" s="4"/>
      <c r="I59" s="5"/>
      <c r="J59" s="6"/>
    </row>
    <row r="60" spans="4:15" x14ac:dyDescent="0.3">
      <c r="D60" s="6"/>
      <c r="E60" s="12"/>
      <c r="F60" s="12"/>
      <c r="G60" s="6"/>
      <c r="H60" s="7"/>
      <c r="I60" s="5"/>
      <c r="J60" s="6"/>
      <c r="K60" s="7"/>
      <c r="L60" s="5"/>
      <c r="M60" s="4"/>
      <c r="N60" s="4"/>
      <c r="O60" s="4"/>
    </row>
    <row r="61" spans="4:15" x14ac:dyDescent="0.3">
      <c r="D61" s="6"/>
      <c r="E61" s="12"/>
      <c r="F61" s="12"/>
      <c r="G61" s="6"/>
      <c r="H61" s="4"/>
      <c r="I61" s="5"/>
      <c r="J61" s="6"/>
      <c r="K61" s="4"/>
      <c r="L61" s="5"/>
      <c r="M61" s="4"/>
      <c r="N61" s="4"/>
      <c r="O61" s="4"/>
    </row>
    <row r="62" spans="4:15" x14ac:dyDescent="0.3">
      <c r="D62" s="6"/>
      <c r="E62" s="6"/>
      <c r="F62" s="13"/>
      <c r="G62" s="6"/>
      <c r="H62" s="4"/>
      <c r="I62" s="5"/>
      <c r="J62" s="6"/>
      <c r="K62" s="4"/>
      <c r="L62" s="5"/>
      <c r="M62" s="4"/>
      <c r="N62" s="4"/>
      <c r="O62" s="4"/>
    </row>
    <row r="63" spans="4:15" x14ac:dyDescent="0.3">
      <c r="D63" s="6"/>
      <c r="E63" s="12"/>
      <c r="F63" s="11"/>
      <c r="G63" s="6"/>
      <c r="H63" s="7"/>
      <c r="I63" s="5"/>
      <c r="J63" s="6"/>
      <c r="K63" s="7"/>
      <c r="L63" s="5"/>
      <c r="M63" s="4"/>
      <c r="N63" s="4"/>
      <c r="O63" s="4"/>
    </row>
    <row r="64" spans="4:15" x14ac:dyDescent="0.3">
      <c r="G64" s="4"/>
      <c r="H64" s="4"/>
      <c r="I64" s="5"/>
      <c r="J64" s="4"/>
      <c r="K64" s="4"/>
      <c r="L64" s="5"/>
      <c r="M64" s="4"/>
      <c r="N64" s="4"/>
      <c r="O64" s="4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33563C-05D4-483B-8B73-E76F6EDADD1F}">
  <dimension ref="A1:X44"/>
  <sheetViews>
    <sheetView tabSelected="1" workbookViewId="0">
      <selection activeCell="B1" sqref="B1"/>
    </sheetView>
  </sheetViews>
  <sheetFormatPr defaultRowHeight="14.5" x14ac:dyDescent="0.35"/>
  <cols>
    <col min="4" max="8" width="8.90625" bestFit="1" customWidth="1"/>
    <col min="9" max="9" width="15" bestFit="1" customWidth="1"/>
    <col min="10" max="10" width="18" bestFit="1" customWidth="1"/>
    <col min="11" max="11" width="17" bestFit="1" customWidth="1"/>
    <col min="12" max="13" width="18" bestFit="1" customWidth="1"/>
    <col min="14" max="14" width="18" customWidth="1"/>
    <col min="15" max="15" width="8.90625" bestFit="1" customWidth="1"/>
    <col min="16" max="16" width="18.6328125" bestFit="1" customWidth="1"/>
    <col min="17" max="17" width="18" bestFit="1" customWidth="1"/>
    <col min="18" max="18" width="17.81640625" bestFit="1" customWidth="1"/>
    <col min="19" max="19" width="8.90625" bestFit="1" customWidth="1"/>
    <col min="20" max="21" width="18" bestFit="1" customWidth="1"/>
  </cols>
  <sheetData>
    <row r="1" spans="1:21" ht="15.5" x14ac:dyDescent="0.35">
      <c r="A1" s="14" t="s">
        <v>48</v>
      </c>
    </row>
    <row r="2" spans="1:21" x14ac:dyDescent="0.35">
      <c r="A2" s="46" t="s">
        <v>49</v>
      </c>
      <c r="D2" t="s">
        <v>1</v>
      </c>
      <c r="E2" t="s">
        <v>53</v>
      </c>
      <c r="H2" t="s">
        <v>23</v>
      </c>
      <c r="I2" t="s">
        <v>53</v>
      </c>
      <c r="J2" t="s">
        <v>54</v>
      </c>
      <c r="K2" t="s">
        <v>24</v>
      </c>
      <c r="L2" t="s">
        <v>53</v>
      </c>
      <c r="M2" t="s">
        <v>55</v>
      </c>
      <c r="N2" t="s">
        <v>56</v>
      </c>
      <c r="O2" t="s">
        <v>25</v>
      </c>
    </row>
    <row r="3" spans="1:21" x14ac:dyDescent="0.35">
      <c r="C3" t="s">
        <v>26</v>
      </c>
      <c r="D3">
        <v>28.973559340000001</v>
      </c>
      <c r="H3">
        <v>32.025378289999999</v>
      </c>
      <c r="K3">
        <v>31.061939890000001</v>
      </c>
      <c r="O3">
        <v>29.410463969999999</v>
      </c>
    </row>
    <row r="4" spans="1:21" x14ac:dyDescent="0.35">
      <c r="D4">
        <v>28.828394899999999</v>
      </c>
      <c r="H4">
        <v>32.045230580000002</v>
      </c>
      <c r="K4">
        <v>31.143406039999999</v>
      </c>
      <c r="O4">
        <v>29.418998949999999</v>
      </c>
    </row>
    <row r="5" spans="1:21" x14ac:dyDescent="0.35">
      <c r="D5">
        <v>29.014509790000002</v>
      </c>
      <c r="E5">
        <f>AVERAGE(D3:D5)</f>
        <v>28.938821343333334</v>
      </c>
      <c r="H5">
        <v>32.010636679999998</v>
      </c>
      <c r="I5">
        <f>AVERAGE(H3:H5)</f>
        <v>32.027081850000002</v>
      </c>
      <c r="J5">
        <f>I5-E5</f>
        <v>3.0882605066666677</v>
      </c>
      <c r="K5">
        <v>31.004635709999999</v>
      </c>
      <c r="L5">
        <f>AVERAGE(K3:K5)</f>
        <v>31.069993879999998</v>
      </c>
      <c r="M5">
        <f>L5-E5</f>
        <v>2.1311725366666643</v>
      </c>
      <c r="N5">
        <f>M5-M8</f>
        <v>-1.8099774633333396</v>
      </c>
      <c r="O5">
        <v>29.134462620000001</v>
      </c>
      <c r="P5">
        <f>AVERAGE(O3:O5)</f>
        <v>29.321308513333332</v>
      </c>
      <c r="Q5">
        <f>P5-E5</f>
        <v>0.38248716999999743</v>
      </c>
    </row>
    <row r="6" spans="1:21" x14ac:dyDescent="0.35">
      <c r="C6" t="s">
        <v>27</v>
      </c>
      <c r="D6">
        <v>28.036203839999999</v>
      </c>
      <c r="H6">
        <v>30.298874560000002</v>
      </c>
      <c r="K6">
        <v>32.70770237</v>
      </c>
      <c r="N6">
        <f>2^-N5</f>
        <v>3.5063681110642713</v>
      </c>
      <c r="O6">
        <v>31.386419830000001</v>
      </c>
      <c r="Q6">
        <f>Q5-Q8</f>
        <v>-2.3439729733333401</v>
      </c>
    </row>
    <row r="7" spans="1:21" x14ac:dyDescent="0.35">
      <c r="D7">
        <v>28.400482660000002</v>
      </c>
      <c r="H7">
        <v>30.2847981</v>
      </c>
      <c r="K7">
        <v>32.148638230000003</v>
      </c>
      <c r="O7">
        <v>31.12690941</v>
      </c>
      <c r="Q7">
        <f>2^-Q6</f>
        <v>5.0769884336397997</v>
      </c>
      <c r="T7" t="s">
        <v>24</v>
      </c>
      <c r="U7" t="s">
        <v>25</v>
      </c>
    </row>
    <row r="8" spans="1:21" x14ac:dyDescent="0.35">
      <c r="D8">
        <v>28.913861959999998</v>
      </c>
      <c r="E8">
        <f>AVERAGE(D6:D8)</f>
        <v>28.450182819999998</v>
      </c>
      <c r="H8">
        <v>30.432853640000001</v>
      </c>
      <c r="I8">
        <f>AVERAGE(H6:H8)</f>
        <v>30.338842100000004</v>
      </c>
      <c r="J8">
        <f>I8-E8</f>
        <v>1.8886592800000059</v>
      </c>
      <c r="K8">
        <v>32.317657859999997</v>
      </c>
      <c r="L8">
        <f>AVERAGE(K6:K8)</f>
        <v>32.391332820000002</v>
      </c>
      <c r="M8">
        <f>L8-E8</f>
        <v>3.9411500000000039</v>
      </c>
      <c r="O8">
        <v>31.01659965</v>
      </c>
      <c r="P8">
        <f>AVERAGE(O6:O8)</f>
        <v>31.176642963333336</v>
      </c>
      <c r="Q8">
        <f>P8-E8</f>
        <v>2.7264601433333375</v>
      </c>
      <c r="S8" t="s">
        <v>30</v>
      </c>
      <c r="T8">
        <v>3.5063681110642713</v>
      </c>
      <c r="U8">
        <v>5.0769884336397997</v>
      </c>
    </row>
    <row r="9" spans="1:21" x14ac:dyDescent="0.35">
      <c r="J9">
        <f>J8-J5</f>
        <v>-1.1996012266666618</v>
      </c>
      <c r="S9" t="s">
        <v>31</v>
      </c>
      <c r="T9">
        <v>3.061697331096255</v>
      </c>
      <c r="U9">
        <v>2.4052525988750633</v>
      </c>
    </row>
    <row r="10" spans="1:21" x14ac:dyDescent="0.35">
      <c r="J10">
        <f>2^-J9</f>
        <v>2.2967617775134141</v>
      </c>
      <c r="S10" t="s">
        <v>50</v>
      </c>
      <c r="T10">
        <v>4.028603289894428</v>
      </c>
      <c r="U10">
        <v>7.2411226910679316</v>
      </c>
    </row>
    <row r="11" spans="1:21" x14ac:dyDescent="0.35">
      <c r="D11" t="s">
        <v>1</v>
      </c>
      <c r="E11" t="s">
        <v>53</v>
      </c>
      <c r="H11" t="s">
        <v>23</v>
      </c>
      <c r="I11" t="s">
        <v>53</v>
      </c>
      <c r="J11" t="s">
        <v>54</v>
      </c>
      <c r="K11" t="s">
        <v>24</v>
      </c>
      <c r="L11" t="s">
        <v>53</v>
      </c>
      <c r="M11" t="s">
        <v>55</v>
      </c>
      <c r="N11" t="s">
        <v>56</v>
      </c>
      <c r="O11" t="s">
        <v>25</v>
      </c>
    </row>
    <row r="12" spans="1:21" x14ac:dyDescent="0.35">
      <c r="C12" t="s">
        <v>28</v>
      </c>
      <c r="D12">
        <v>20.19975105</v>
      </c>
      <c r="H12">
        <v>28.576491310000002</v>
      </c>
      <c r="K12">
        <v>32.764398450000002</v>
      </c>
    </row>
    <row r="13" spans="1:21" x14ac:dyDescent="0.35">
      <c r="D13">
        <v>20.16837202</v>
      </c>
      <c r="H13">
        <v>28.593356310000001</v>
      </c>
      <c r="K13">
        <v>33.526108809999997</v>
      </c>
      <c r="O13">
        <v>32.218326810000001</v>
      </c>
    </row>
    <row r="14" spans="1:21" x14ac:dyDescent="0.35">
      <c r="D14">
        <v>20.16266332</v>
      </c>
      <c r="E14">
        <f>AVERAGE(D12:D14)</f>
        <v>20.176928796666665</v>
      </c>
      <c r="H14">
        <v>28.68919374</v>
      </c>
      <c r="I14">
        <f>AVERAGE(H12:H14)</f>
        <v>28.619680453333331</v>
      </c>
      <c r="J14">
        <f>I14-E14</f>
        <v>8.4427516566666654</v>
      </c>
      <c r="K14">
        <v>32.745162700000002</v>
      </c>
      <c r="L14">
        <f>AVERAGE(K12:K14)</f>
        <v>33.011889986666667</v>
      </c>
      <c r="M14">
        <f>L14-E14</f>
        <v>12.834961190000001</v>
      </c>
      <c r="N14">
        <f>M14-M17</f>
        <v>-1.614331669999995</v>
      </c>
      <c r="O14">
        <v>32.223606889999999</v>
      </c>
      <c r="P14">
        <f>AVERAGE(O12:O14)</f>
        <v>32.220966849999996</v>
      </c>
      <c r="Q14">
        <f>P14-E14</f>
        <v>12.044038053333331</v>
      </c>
    </row>
    <row r="15" spans="1:21" x14ac:dyDescent="0.35">
      <c r="C15" t="s">
        <v>29</v>
      </c>
      <c r="D15">
        <v>20.64127671</v>
      </c>
      <c r="H15">
        <v>25.48977159</v>
      </c>
      <c r="K15">
        <v>34.5436908</v>
      </c>
      <c r="N15">
        <f>2^-N14</f>
        <v>3.061697331096255</v>
      </c>
      <c r="O15">
        <v>33.4241229</v>
      </c>
      <c r="Q15">
        <f>Q14-Q17</f>
        <v>-1.2661884133333281</v>
      </c>
    </row>
    <row r="16" spans="1:21" x14ac:dyDescent="0.35">
      <c r="D16">
        <v>20.449148229999999</v>
      </c>
      <c r="H16">
        <v>25.621718779999998</v>
      </c>
      <c r="K16">
        <v>34.267298349999997</v>
      </c>
      <c r="O16">
        <v>34.294277409999999</v>
      </c>
      <c r="Q16">
        <f>2^-Q15</f>
        <v>2.4052525988750633</v>
      </c>
    </row>
    <row r="17" spans="3:24" x14ac:dyDescent="0.35">
      <c r="D17">
        <v>20.1881393</v>
      </c>
      <c r="E17">
        <f>AVERAGE(D15:D17)</f>
        <v>20.426188079999999</v>
      </c>
      <c r="H17">
        <v>25.351414680000001</v>
      </c>
      <c r="I17">
        <f>AVERAGE(H15:H17)</f>
        <v>25.487635016666669</v>
      </c>
      <c r="J17">
        <f>I17-E17</f>
        <v>5.0614469366666697</v>
      </c>
      <c r="K17">
        <v>35.815453669999997</v>
      </c>
      <c r="L17">
        <f>AVERAGE(K15:K17)</f>
        <v>34.875480939999996</v>
      </c>
      <c r="M17">
        <f>L17-E17</f>
        <v>14.449292859999996</v>
      </c>
      <c r="O17">
        <v>33.490843329999997</v>
      </c>
      <c r="P17">
        <f>AVERAGE(O15:O17)</f>
        <v>33.736414546666659</v>
      </c>
      <c r="Q17">
        <f>P17-E17</f>
        <v>13.310226466666659</v>
      </c>
    </row>
    <row r="18" spans="3:24" x14ac:dyDescent="0.35">
      <c r="J18">
        <f>J17-J14</f>
        <v>-3.3813047199999957</v>
      </c>
    </row>
    <row r="19" spans="3:24" x14ac:dyDescent="0.35">
      <c r="J19">
        <f>2^-J18</f>
        <v>10.420154185430711</v>
      </c>
    </row>
    <row r="24" spans="3:24" x14ac:dyDescent="0.35">
      <c r="C24" s="47"/>
      <c r="D24" s="47"/>
      <c r="E24" s="47" t="s">
        <v>1</v>
      </c>
      <c r="F24" s="47" t="s">
        <v>53</v>
      </c>
      <c r="H24" s="47" t="s">
        <v>23</v>
      </c>
      <c r="I24" t="s">
        <v>53</v>
      </c>
      <c r="J24" t="s">
        <v>55</v>
      </c>
      <c r="K24" s="48" t="s">
        <v>24</v>
      </c>
      <c r="L24" t="s">
        <v>53</v>
      </c>
      <c r="M24" t="s">
        <v>55</v>
      </c>
      <c r="N24" t="s">
        <v>56</v>
      </c>
      <c r="O24" s="47" t="s">
        <v>25</v>
      </c>
      <c r="P24" t="s">
        <v>53</v>
      </c>
      <c r="Q24" t="s">
        <v>55</v>
      </c>
      <c r="R24" t="s">
        <v>56</v>
      </c>
      <c r="S24" s="47"/>
      <c r="V24" s="47"/>
      <c r="W24" s="47"/>
      <c r="X24" s="47"/>
    </row>
    <row r="25" spans="3:24" x14ac:dyDescent="0.35">
      <c r="C25" s="47" t="s">
        <v>51</v>
      </c>
      <c r="D25" s="47"/>
      <c r="E25" s="47">
        <v>15.54</v>
      </c>
      <c r="F25" s="47"/>
      <c r="H25" s="49">
        <v>27.424498368025201</v>
      </c>
      <c r="I25" s="47"/>
      <c r="J25" s="50"/>
      <c r="K25" s="49">
        <v>28.041780766026299</v>
      </c>
      <c r="L25" s="47"/>
      <c r="M25" s="47"/>
      <c r="N25" s="47"/>
      <c r="O25" s="49">
        <v>27.528874155984301</v>
      </c>
      <c r="P25" s="47"/>
      <c r="Q25" s="47"/>
      <c r="S25" s="47"/>
      <c r="V25" s="49"/>
      <c r="W25" s="47"/>
      <c r="X25" s="47"/>
    </row>
    <row r="26" spans="3:24" x14ac:dyDescent="0.35">
      <c r="C26" s="47"/>
      <c r="D26" s="47"/>
      <c r="E26" s="47">
        <v>15.54</v>
      </c>
      <c r="F26" s="47"/>
      <c r="H26" s="49">
        <v>27.351252301600798</v>
      </c>
      <c r="I26" s="47"/>
      <c r="J26" s="47"/>
      <c r="K26" s="49">
        <v>28.015314906517698</v>
      </c>
      <c r="L26" s="47"/>
      <c r="M26" s="47"/>
      <c r="N26" s="47"/>
      <c r="O26" s="49">
        <v>27.807494349651101</v>
      </c>
      <c r="P26" s="47"/>
      <c r="Q26" s="47"/>
      <c r="S26" s="47"/>
      <c r="V26" s="49"/>
      <c r="W26" s="47"/>
      <c r="X26" s="47"/>
    </row>
    <row r="27" spans="3:24" x14ac:dyDescent="0.35">
      <c r="C27" s="47"/>
      <c r="D27" s="47"/>
      <c r="E27" s="47">
        <v>15.7</v>
      </c>
      <c r="F27" s="51">
        <f>AVERAGE(E25:E27)</f>
        <v>15.593333333333334</v>
      </c>
      <c r="H27" s="49">
        <v>27.3203930629289</v>
      </c>
      <c r="I27" s="51">
        <f>AVERAGE(H25:H27)</f>
        <v>27.36538124418497</v>
      </c>
      <c r="J27" s="52">
        <f>I27-F27</f>
        <v>11.772047910851636</v>
      </c>
      <c r="K27" s="49">
        <v>28.0413626253251</v>
      </c>
      <c r="L27" s="51">
        <f>AVERAGE(K25:K27)</f>
        <v>28.032819432623029</v>
      </c>
      <c r="M27" s="52">
        <f>L27-F27</f>
        <v>12.439486099289695</v>
      </c>
      <c r="N27" s="35">
        <f>M27-M33</f>
        <v>-2.0102797454515731</v>
      </c>
      <c r="O27" s="49">
        <v>27.725981283821401</v>
      </c>
      <c r="P27" s="51">
        <f>AVERAGE(O25:O27)</f>
        <v>27.687449929818936</v>
      </c>
      <c r="Q27" s="53">
        <f>P27-F27</f>
        <v>12.094116596485602</v>
      </c>
      <c r="R27" s="35">
        <f>Q27-Q33</f>
        <v>-2.8562133955498332</v>
      </c>
      <c r="S27" s="52"/>
      <c r="V27" s="49"/>
      <c r="W27" s="51"/>
      <c r="X27" s="50"/>
    </row>
    <row r="28" spans="3:24" x14ac:dyDescent="0.35">
      <c r="J28" s="35">
        <f>J27-J33</f>
        <v>-2.5615111886447934</v>
      </c>
      <c r="N28" s="35">
        <f>2^-N27</f>
        <v>4.028603289894428</v>
      </c>
      <c r="R28" s="35">
        <f>2^-R27</f>
        <v>7.2411226910679316</v>
      </c>
    </row>
    <row r="29" spans="3:24" x14ac:dyDescent="0.35">
      <c r="J29" s="54">
        <f>2^-J28</f>
        <v>5.9032571528150992</v>
      </c>
      <c r="N29" s="35"/>
    </row>
    <row r="30" spans="3:24" x14ac:dyDescent="0.35">
      <c r="C30" s="47"/>
      <c r="D30" s="47"/>
      <c r="E30" s="47" t="s">
        <v>1</v>
      </c>
      <c r="F30" s="47" t="s">
        <v>53</v>
      </c>
      <c r="H30" s="47" t="s">
        <v>23</v>
      </c>
      <c r="I30" t="s">
        <v>53</v>
      </c>
      <c r="J30" t="s">
        <v>55</v>
      </c>
      <c r="K30" s="48" t="s">
        <v>24</v>
      </c>
      <c r="L30" t="s">
        <v>53</v>
      </c>
      <c r="M30" t="s">
        <v>55</v>
      </c>
      <c r="N30" t="s">
        <v>56</v>
      </c>
      <c r="O30" s="47" t="s">
        <v>25</v>
      </c>
      <c r="P30" t="s">
        <v>53</v>
      </c>
      <c r="Q30" t="s">
        <v>55</v>
      </c>
      <c r="R30" t="s">
        <v>56</v>
      </c>
      <c r="S30" s="47"/>
      <c r="V30" s="47"/>
      <c r="W30" s="47"/>
      <c r="X30" s="47"/>
    </row>
    <row r="31" spans="3:24" x14ac:dyDescent="0.35">
      <c r="C31" s="47" t="s">
        <v>52</v>
      </c>
      <c r="D31" s="47"/>
      <c r="E31" s="47">
        <v>14.01</v>
      </c>
      <c r="F31" s="47"/>
      <c r="H31" s="49">
        <v>28.3621289721853</v>
      </c>
      <c r="I31" s="47"/>
      <c r="J31" s="47"/>
      <c r="K31" s="49">
        <v>28.461018959858698</v>
      </c>
      <c r="L31" s="47"/>
      <c r="M31" s="47"/>
      <c r="N31" s="47"/>
      <c r="O31" s="49">
        <v>28.657347818065102</v>
      </c>
      <c r="P31" s="47"/>
      <c r="Q31" s="47"/>
      <c r="S31" s="52"/>
      <c r="V31" s="49"/>
      <c r="W31" s="47"/>
      <c r="X31" s="47"/>
    </row>
    <row r="32" spans="3:24" x14ac:dyDescent="0.35">
      <c r="C32" s="47"/>
      <c r="D32" s="47"/>
      <c r="E32" s="47">
        <v>13.86</v>
      </c>
      <c r="F32" s="47"/>
      <c r="H32" s="49">
        <v>28.1598102042338</v>
      </c>
      <c r="I32" s="47"/>
      <c r="J32" s="47"/>
      <c r="K32" s="49">
        <v>28.249142613605802</v>
      </c>
      <c r="L32" s="47"/>
      <c r="M32" s="47"/>
      <c r="N32" s="47"/>
      <c r="O32" s="49">
        <v>29.284547829891501</v>
      </c>
      <c r="P32" s="47"/>
      <c r="Q32" s="47"/>
      <c r="S32" s="52"/>
      <c r="V32" s="49"/>
      <c r="W32" s="47"/>
      <c r="X32" s="47"/>
    </row>
    <row r="33" spans="3:24" x14ac:dyDescent="0.35">
      <c r="C33" s="47"/>
      <c r="D33" s="47"/>
      <c r="E33" s="47">
        <v>13.85</v>
      </c>
      <c r="F33" s="51">
        <f>AVERAGE(E31:E33)</f>
        <v>13.906666666666666</v>
      </c>
      <c r="H33" s="49">
        <v>28.1987381220702</v>
      </c>
      <c r="I33" s="51">
        <f>AVERAGE(H31:H33)</f>
        <v>28.240225766163096</v>
      </c>
      <c r="J33" s="52">
        <f>I33-F33</f>
        <v>14.33355909949643</v>
      </c>
      <c r="K33" s="49">
        <v>28.3591359607593</v>
      </c>
      <c r="L33" s="51">
        <f>AVERAGE(K31:K33)</f>
        <v>28.356432511407935</v>
      </c>
      <c r="M33" s="52">
        <f>L33-F33</f>
        <v>14.449765844741268</v>
      </c>
      <c r="N33" s="52"/>
      <c r="O33" s="49">
        <v>28.629094328149701</v>
      </c>
      <c r="P33" s="51">
        <f>AVERAGE(O31:O33)</f>
        <v>28.856996658702101</v>
      </c>
      <c r="Q33" s="52">
        <f>P33-F33</f>
        <v>14.950329992035435</v>
      </c>
      <c r="S33" s="52"/>
      <c r="V33" s="49"/>
      <c r="W33" s="51"/>
      <c r="X33" s="50"/>
    </row>
    <row r="34" spans="3:24" x14ac:dyDescent="0.35">
      <c r="C34" s="47"/>
      <c r="D34" s="47"/>
      <c r="E34" s="47"/>
      <c r="F34" s="47"/>
      <c r="G34" s="47"/>
      <c r="H34" s="47"/>
      <c r="I34" s="47"/>
      <c r="J34" s="52"/>
      <c r="K34" s="47"/>
      <c r="L34" s="47"/>
      <c r="M34" s="47"/>
      <c r="N34" s="47"/>
      <c r="O34" s="52"/>
      <c r="P34" s="47"/>
      <c r="Q34" s="47"/>
      <c r="R34" s="47"/>
      <c r="S34" s="52"/>
      <c r="V34" s="47"/>
      <c r="W34" s="47"/>
      <c r="X34" s="47"/>
    </row>
    <row r="35" spans="3:24" x14ac:dyDescent="0.35">
      <c r="C35" s="47"/>
      <c r="D35" s="47"/>
      <c r="E35" s="47"/>
      <c r="F35" s="47"/>
      <c r="G35" s="47"/>
      <c r="H35" s="47"/>
      <c r="I35" s="47"/>
      <c r="J35" s="50"/>
      <c r="K35" s="47"/>
      <c r="L35" s="47"/>
      <c r="M35" s="47"/>
      <c r="N35" s="47"/>
      <c r="O35" s="52"/>
      <c r="P35" s="47"/>
      <c r="Q35" s="47"/>
      <c r="R35" s="47"/>
      <c r="S35" s="52"/>
      <c r="V35" s="47"/>
      <c r="W35" s="47"/>
      <c r="X35" s="47"/>
    </row>
    <row r="36" spans="3:24" x14ac:dyDescent="0.35">
      <c r="C36" s="47"/>
      <c r="D36" s="47"/>
      <c r="E36" s="47"/>
      <c r="F36" s="47"/>
      <c r="G36" s="47"/>
      <c r="H36" s="47"/>
      <c r="I36" s="47"/>
      <c r="J36" s="47"/>
      <c r="K36" s="47"/>
      <c r="L36" s="47"/>
      <c r="M36" s="47"/>
      <c r="N36" s="47"/>
      <c r="O36" s="47"/>
      <c r="P36" s="47"/>
      <c r="Q36" s="47"/>
      <c r="R36" s="47"/>
      <c r="S36" s="47"/>
      <c r="V36" s="47"/>
      <c r="W36" s="47"/>
      <c r="X36" s="47"/>
    </row>
    <row r="37" spans="3:24" x14ac:dyDescent="0.35">
      <c r="C37" s="47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V37" s="47"/>
      <c r="W37" s="47"/>
      <c r="X37" s="47"/>
    </row>
    <row r="39" spans="3:24" x14ac:dyDescent="0.35">
      <c r="C39" s="47"/>
      <c r="D39" s="47"/>
      <c r="E39" s="55"/>
      <c r="F39" s="47"/>
      <c r="G39" s="47"/>
      <c r="H39" s="47"/>
      <c r="I39" s="49"/>
      <c r="J39" s="47"/>
      <c r="K39" s="47"/>
      <c r="L39" s="47"/>
      <c r="M39" s="49"/>
      <c r="N39" s="49"/>
      <c r="O39" s="47"/>
      <c r="P39" s="47"/>
      <c r="Q39" s="47"/>
      <c r="R39" s="49"/>
      <c r="S39" s="47"/>
      <c r="T39" s="47"/>
      <c r="U39" s="47"/>
    </row>
    <row r="40" spans="3:24" x14ac:dyDescent="0.35">
      <c r="C40" s="47"/>
      <c r="D40" s="47"/>
      <c r="E40" s="49"/>
      <c r="F40" s="47"/>
      <c r="G40" s="47"/>
      <c r="H40" s="47"/>
      <c r="I40" s="49"/>
      <c r="J40" s="47"/>
      <c r="K40" s="47"/>
      <c r="L40" s="47"/>
      <c r="M40" s="49"/>
      <c r="N40" s="49"/>
      <c r="O40" s="47"/>
      <c r="P40" s="47"/>
      <c r="Q40" s="47"/>
      <c r="R40" s="49"/>
      <c r="S40" s="47"/>
      <c r="T40" s="47"/>
      <c r="U40" s="47"/>
    </row>
    <row r="41" spans="3:24" x14ac:dyDescent="0.35">
      <c r="C41" s="47"/>
      <c r="D41" s="47"/>
      <c r="E41" s="49"/>
      <c r="F41" s="51"/>
      <c r="G41" s="47"/>
      <c r="H41" s="51"/>
      <c r="I41" s="49"/>
      <c r="J41" s="51"/>
      <c r="K41" s="52"/>
      <c r="L41" s="52"/>
      <c r="M41" s="49"/>
      <c r="N41" s="49"/>
      <c r="O41" s="51"/>
      <c r="P41" s="52"/>
      <c r="Q41" s="52"/>
      <c r="R41" s="49"/>
      <c r="S41" s="51"/>
      <c r="T41" s="52"/>
      <c r="U41" s="52"/>
    </row>
    <row r="42" spans="3:24" x14ac:dyDescent="0.35">
      <c r="C42" s="47"/>
      <c r="D42" s="47"/>
      <c r="E42" s="49"/>
      <c r="F42" s="47"/>
      <c r="G42" s="47"/>
      <c r="H42" s="47"/>
      <c r="I42" s="49"/>
      <c r="J42" s="47"/>
      <c r="K42" s="47"/>
      <c r="L42" s="47"/>
      <c r="M42" s="49"/>
      <c r="N42" s="49"/>
      <c r="O42" s="47"/>
      <c r="P42" s="47"/>
      <c r="Q42" s="47"/>
      <c r="R42" s="49"/>
      <c r="S42" s="47"/>
      <c r="T42" s="47"/>
      <c r="U42" s="47"/>
      <c r="V42" s="49"/>
      <c r="W42" s="47"/>
      <c r="X42" s="47"/>
    </row>
    <row r="43" spans="3:24" x14ac:dyDescent="0.35">
      <c r="C43" s="47"/>
      <c r="D43" s="47"/>
      <c r="E43" s="49"/>
      <c r="F43" s="47"/>
      <c r="G43" s="47"/>
      <c r="H43" s="47"/>
      <c r="I43" s="49"/>
      <c r="J43" s="47"/>
      <c r="K43" s="47"/>
      <c r="L43" s="47"/>
      <c r="M43" s="49"/>
      <c r="N43" s="49"/>
      <c r="O43" s="47"/>
      <c r="P43" s="47"/>
      <c r="Q43" s="47"/>
      <c r="R43" s="49"/>
      <c r="S43" s="47"/>
      <c r="T43" s="47"/>
      <c r="U43" s="47"/>
      <c r="V43" s="49"/>
      <c r="W43" s="47"/>
      <c r="X43" s="47"/>
    </row>
    <row r="44" spans="3:24" x14ac:dyDescent="0.35">
      <c r="C44" s="47"/>
      <c r="D44" s="47"/>
      <c r="E44" s="49"/>
      <c r="F44" s="51"/>
      <c r="G44" s="47"/>
      <c r="H44" s="51"/>
      <c r="I44" s="49"/>
      <c r="J44" s="51"/>
      <c r="K44" s="52"/>
      <c r="L44" s="52"/>
      <c r="M44" s="49"/>
      <c r="N44" s="49"/>
      <c r="O44" s="51"/>
      <c r="P44" s="50"/>
      <c r="Q44" s="52"/>
      <c r="R44" s="49"/>
      <c r="S44" s="51"/>
      <c r="T44" s="50"/>
      <c r="U44" s="52"/>
      <c r="V44" s="49"/>
      <c r="W44" s="51"/>
      <c r="X44" s="5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tel facs 1A</vt:lpstr>
      <vt:lpstr>TRF2  1B</vt:lpstr>
      <vt:lpstr>h3k27me3  1C</vt:lpstr>
      <vt:lpstr>mRNA  1D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Antara Sengupta</dc:creator>
  <cp:lastModifiedBy>Antara Sengupta</cp:lastModifiedBy>
  <dcterms:created xsi:type="dcterms:W3CDTF">2015-06-05T18:17:20Z</dcterms:created>
  <dcterms:modified xsi:type="dcterms:W3CDTF">2025-08-31T20:55:10Z</dcterms:modified>
</cp:coreProperties>
</file>