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CECD6C83-4AC8-4BF6-B603-4B0BA925E0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L RT PCR DOX HT1080 model  A" sheetId="1" r:id="rId1"/>
    <sheet name="TRAP dox ht1080  B" sheetId="2" r:id="rId2"/>
  </sheets>
  <calcPr calcId="191029"/>
</workbook>
</file>

<file path=xl/calcChain.xml><?xml version="1.0" encoding="utf-8"?>
<calcChain xmlns="http://schemas.openxmlformats.org/spreadsheetml/2006/main">
  <c r="AA16" i="1" l="1"/>
  <c r="AA10" i="1"/>
  <c r="M10" i="1"/>
  <c r="AA50" i="1"/>
  <c r="AA40" i="1"/>
  <c r="AA45" i="1"/>
  <c r="AA35" i="1"/>
  <c r="M16" i="1"/>
  <c r="N174" i="1" l="1"/>
  <c r="N175" i="1"/>
  <c r="J4" i="1"/>
  <c r="N176" i="1"/>
  <c r="N172" i="1"/>
  <c r="N171" i="1"/>
  <c r="K86" i="1"/>
  <c r="K72" i="1"/>
  <c r="K57" i="1"/>
  <c r="K43" i="1"/>
  <c r="N173" i="1" l="1"/>
  <c r="P107" i="2"/>
  <c r="P105" i="2"/>
  <c r="P103" i="2"/>
  <c r="P101" i="2"/>
  <c r="P99" i="2"/>
  <c r="P97" i="2"/>
  <c r="P95" i="2"/>
  <c r="P93" i="2"/>
  <c r="F34" i="2" l="1"/>
  <c r="F35" i="2"/>
  <c r="F36" i="2"/>
  <c r="F37" i="2"/>
  <c r="G38" i="2" s="1"/>
  <c r="F38" i="2"/>
  <c r="F39" i="2"/>
  <c r="F40" i="2"/>
  <c r="F33" i="2"/>
  <c r="G34" i="2" s="1"/>
  <c r="H34" i="2" s="1"/>
  <c r="F27" i="2"/>
  <c r="F28" i="2"/>
  <c r="F19" i="2"/>
  <c r="F20" i="2"/>
  <c r="F21" i="2"/>
  <c r="F22" i="2"/>
  <c r="F23" i="2"/>
  <c r="F24" i="2"/>
  <c r="G24" i="2" s="1"/>
  <c r="F25" i="2"/>
  <c r="F26" i="2"/>
  <c r="F17" i="2"/>
  <c r="F18" i="2"/>
  <c r="F15" i="2"/>
  <c r="F16" i="2"/>
  <c r="F10" i="2"/>
  <c r="F9" i="2"/>
  <c r="F8" i="2"/>
  <c r="F7" i="2"/>
  <c r="F6" i="2"/>
  <c r="F5" i="2"/>
  <c r="G7" i="2" l="1"/>
  <c r="G28" i="2"/>
  <c r="G40" i="2"/>
  <c r="H40" i="2" s="1"/>
  <c r="G22" i="2"/>
  <c r="G26" i="2"/>
  <c r="G36" i="2"/>
  <c r="H36" i="2" s="1"/>
  <c r="G16" i="2"/>
  <c r="H16" i="2" s="1"/>
  <c r="G18" i="2"/>
  <c r="G20" i="2"/>
  <c r="H38" i="2"/>
  <c r="G5" i="2"/>
  <c r="H18" i="2" l="1"/>
  <c r="H28" i="2"/>
  <c r="H20" i="2"/>
  <c r="H26" i="2"/>
  <c r="H22" i="2"/>
  <c r="H24" i="2"/>
  <c r="G9" i="2"/>
  <c r="F4" i="2"/>
  <c r="F3" i="2"/>
  <c r="V19" i="1"/>
  <c r="T19" i="1"/>
  <c r="J19" i="1"/>
  <c r="V16" i="1"/>
  <c r="T16" i="1"/>
  <c r="J16" i="1"/>
  <c r="E13" i="1"/>
  <c r="J13" i="1" s="1"/>
  <c r="E10" i="1"/>
  <c r="J10" i="1" s="1"/>
  <c r="V7" i="1"/>
  <c r="T7" i="1"/>
  <c r="X7" i="1" s="1"/>
  <c r="Y7" i="1" s="1"/>
  <c r="E7" i="1"/>
  <c r="J7" i="1" s="1"/>
  <c r="K7" i="1" s="1"/>
  <c r="L7" i="1" s="1"/>
  <c r="V4" i="1"/>
  <c r="T4" i="1"/>
  <c r="K4" i="1"/>
  <c r="L4" i="1" s="1"/>
  <c r="X4" i="1" l="1"/>
  <c r="Y4" i="1" s="1"/>
  <c r="K16" i="1"/>
  <c r="L16" i="1" s="1"/>
  <c r="X16" i="1"/>
  <c r="Y16" i="1" s="1"/>
  <c r="Z16" i="1" s="1"/>
  <c r="K10" i="1"/>
  <c r="L10" i="1" s="1"/>
  <c r="X19" i="1"/>
  <c r="Y19" i="1" s="1"/>
  <c r="Z19" i="1" s="1"/>
  <c r="G3" i="2"/>
  <c r="K19" i="1"/>
  <c r="L19" i="1" s="1"/>
  <c r="K13" i="1"/>
  <c r="L13" i="1" s="1"/>
  <c r="Y10" i="1"/>
  <c r="Y13" i="1"/>
  <c r="H7" i="2" l="1"/>
  <c r="H5" i="2"/>
  <c r="H9" i="2"/>
  <c r="H3" i="2"/>
</calcChain>
</file>

<file path=xl/sharedStrings.xml><?xml version="1.0" encoding="utf-8"?>
<sst xmlns="http://schemas.openxmlformats.org/spreadsheetml/2006/main" count="144" uniqueCount="66">
  <si>
    <t>sample</t>
  </si>
  <si>
    <t>TEL</t>
  </si>
  <si>
    <t>36B4</t>
  </si>
  <si>
    <t>del ct</t>
  </si>
  <si>
    <t>del-delct</t>
  </si>
  <si>
    <t>2^(-∆∆ct)</t>
  </si>
  <si>
    <t>average</t>
  </si>
  <si>
    <t>tel</t>
  </si>
  <si>
    <t>36b4</t>
  </si>
  <si>
    <t xml:space="preserve">del del ct </t>
  </si>
  <si>
    <t>Day 0 20 Tel</t>
  </si>
  <si>
    <t>Day 0 10</t>
  </si>
  <si>
    <t>Day 0 10ng</t>
  </si>
  <si>
    <t>2</t>
  </si>
  <si>
    <t/>
  </si>
  <si>
    <t>Day 10 20</t>
  </si>
  <si>
    <t>Day 10 20 ng</t>
  </si>
  <si>
    <t>4</t>
  </si>
  <si>
    <t>Day 10 10</t>
  </si>
  <si>
    <t>Day 10 10 ng</t>
  </si>
  <si>
    <t>5</t>
  </si>
  <si>
    <t>7</t>
  </si>
  <si>
    <t>8</t>
  </si>
  <si>
    <t>Absorbance at 690 (neg. control adjusted)</t>
  </si>
  <si>
    <t>Absorbance at 450 (neg. control adjusted)</t>
  </si>
  <si>
    <t>Difference</t>
  </si>
  <si>
    <t>Average</t>
  </si>
  <si>
    <t>Fold change</t>
  </si>
  <si>
    <t>HT1080 ind Day0</t>
  </si>
  <si>
    <t>Day 10</t>
  </si>
  <si>
    <t>Day 16--</t>
  </si>
  <si>
    <t>Day 0</t>
  </si>
  <si>
    <t>Day 24--</t>
  </si>
  <si>
    <t>26 10 22</t>
  </si>
  <si>
    <t>day6</t>
  </si>
  <si>
    <t>day 2</t>
  </si>
  <si>
    <t>day 4</t>
  </si>
  <si>
    <t>day 8</t>
  </si>
  <si>
    <t>day 10</t>
  </si>
  <si>
    <t>day 16 ++</t>
  </si>
  <si>
    <t>day 16--</t>
  </si>
  <si>
    <t>day 24</t>
  </si>
  <si>
    <t>D0</t>
  </si>
  <si>
    <t>D24</t>
  </si>
  <si>
    <t>Day 6</t>
  </si>
  <si>
    <t>16+</t>
  </si>
  <si>
    <t>16-</t>
  </si>
  <si>
    <t>delta Ct</t>
  </si>
  <si>
    <t>Tel</t>
  </si>
  <si>
    <t>30ng</t>
  </si>
  <si>
    <t>20ng</t>
  </si>
  <si>
    <t>Day8</t>
  </si>
  <si>
    <t>Day 24</t>
  </si>
  <si>
    <t>DEL DEL CT</t>
  </si>
  <si>
    <t>D6</t>
  </si>
  <si>
    <t>D8</t>
  </si>
  <si>
    <t>D16 +</t>
  </si>
  <si>
    <t xml:space="preserve">avg fold change </t>
  </si>
  <si>
    <t>20ng template</t>
  </si>
  <si>
    <t>10ng template</t>
  </si>
  <si>
    <t>Day 16+</t>
  </si>
  <si>
    <t>Day 16--    20ng</t>
  </si>
  <si>
    <t xml:space="preserve">20 ng and 10 ng template </t>
  </si>
  <si>
    <t>Day 16--  20ng</t>
  </si>
  <si>
    <t>Day 16-- 10ng</t>
  </si>
  <si>
    <t>Day 16-- 10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</si>
</sst>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Arial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0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1">
    <xf numFmtId="0" fontId="0" fillId="0" borderId="0"/>
    <xf numFmtId="0" fontId="5" fillId="0" borderId="1"/>
    <xf numFmtId="0" fontId="7" fillId="6" borderId="1"/>
    <xf numFmtId="0" fontId="7" fillId="4" borderId="1"/>
    <xf numFmtId="0" fontId="6" fillId="7" borderId="1"/>
    <xf numFmtId="0" fontId="7" fillId="8" borderId="1"/>
    <xf numFmtId="0" fontId="7" fillId="9" borderId="1"/>
    <xf numFmtId="0" fontId="7" fillId="5" borderId="1"/>
    <xf numFmtId="0" fontId="7" fillId="10" borderId="1"/>
    <xf numFmtId="0" fontId="4" fillId="0" borderId="1">
      <protection locked="0"/>
    </xf>
    <xf numFmtId="0" fontId="4" fillId="0" borderId="1">
      <alignment vertical="top"/>
      <protection locked="0"/>
    </xf>
  </cellStyleXfs>
  <cellXfs count="32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5" fillId="0" borderId="1" xfId="1"/>
    <xf numFmtId="0" fontId="1" fillId="0" borderId="0" xfId="0" applyFont="1" applyAlignment="1">
      <alignment wrapText="1"/>
    </xf>
    <xf numFmtId="0" fontId="0" fillId="11" borderId="0" xfId="0" applyFill="1" applyAlignment="1">
      <alignment wrapText="1"/>
    </xf>
    <xf numFmtId="0" fontId="0" fillId="11" borderId="0" xfId="0" applyFill="1"/>
    <xf numFmtId="0" fontId="5" fillId="0" borderId="1" xfId="0" applyFont="1" applyBorder="1"/>
    <xf numFmtId="0" fontId="9" fillId="0" borderId="1" xfId="0" applyFont="1" applyBorder="1"/>
    <xf numFmtId="0" fontId="8" fillId="0" borderId="0" xfId="0" applyFont="1"/>
    <xf numFmtId="0" fontId="13" fillId="0" borderId="0" xfId="0" applyFont="1"/>
    <xf numFmtId="0" fontId="8" fillId="2" borderId="1" xfId="0" applyFont="1" applyFill="1" applyBorder="1"/>
    <xf numFmtId="0" fontId="8" fillId="11" borderId="1" xfId="0" applyFont="1" applyFill="1" applyBorder="1"/>
    <xf numFmtId="0" fontId="8" fillId="0" borderId="1" xfId="0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vertical="top"/>
      <protection locked="0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8" fillId="11" borderId="1" xfId="0" applyFont="1" applyFill="1" applyBorder="1" applyAlignment="1">
      <alignment vertical="top"/>
    </xf>
    <xf numFmtId="0" fontId="11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13" fillId="0" borderId="0" xfId="0" applyFont="1" applyAlignment="1">
      <alignment vertical="top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/>
    </xf>
    <xf numFmtId="0" fontId="10" fillId="0" borderId="1" xfId="0" applyFont="1" applyBorder="1"/>
    <xf numFmtId="0" fontId="8" fillId="11" borderId="0" xfId="0" applyFont="1" applyFill="1"/>
    <xf numFmtId="0" fontId="12" fillId="0" borderId="0" xfId="0" applyFont="1" applyAlignment="1">
      <alignment wrapText="1"/>
    </xf>
    <xf numFmtId="0" fontId="14" fillId="0" borderId="1" xfId="1" applyFont="1"/>
    <xf numFmtId="0" fontId="12" fillId="0" borderId="0" xfId="0" applyFont="1"/>
  </cellXfs>
  <cellStyles count="11">
    <cellStyle name="Normal" xfId="0" builtinId="0"/>
    <cellStyle name="Normal 2" xfId="1" xr:uid="{136E5825-C650-4EA3-B126-2E80DFC9511C}"/>
    <cellStyle name="Normal 3" xfId="9" xr:uid="{1F4FFD69-2268-4325-8CC0-08F9ED28B012}"/>
    <cellStyle name="Normal 4" xfId="10" xr:uid="{968AE0FD-FAE2-43F8-A40D-98941B3632AC}"/>
    <cellStyle name="Tecan.At.Excel.Attenuation" xfId="2" xr:uid="{0FE67C6E-1002-4734-A32A-4647E1EF0C9B}"/>
    <cellStyle name="Tecan.At.Excel.AutoGain_0" xfId="3" xr:uid="{72328A9E-F856-41FF-8055-3416ABFACDC7}"/>
    <cellStyle name="Tecan.At.Excel.Error" xfId="4" xr:uid="{64BE9E44-9B2C-4496-8559-C5D3C482F42F}"/>
    <cellStyle name="Tecan.At.Excel.GFactorAndMeasurementBlank" xfId="5" xr:uid="{5315A75C-86E7-40B2-976C-9EA1EC7FB5A9}"/>
    <cellStyle name="Tecan.At.Excel.GFactorBlank" xfId="6" xr:uid="{796281ED-0281-46B5-AC05-3B4E57B55D26}"/>
    <cellStyle name="Tecan.At.Excel.GFactorReference" xfId="7" xr:uid="{57110342-C24F-466E-9B66-EBA56EDADE44}"/>
    <cellStyle name="Tecan.At.Excel.MeasurementBlank" xfId="8" xr:uid="{3503AE1D-883A-4115-AC23-0A41D99E4E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80"/>
  <sheetViews>
    <sheetView tabSelected="1" topLeftCell="Q37" zoomScale="70" zoomScaleNormal="70" workbookViewId="0">
      <selection activeCell="AA65" sqref="AA65"/>
    </sheetView>
  </sheetViews>
  <sheetFormatPr defaultColWidth="14.453125" defaultRowHeight="15" customHeight="1" x14ac:dyDescent="0.3"/>
  <cols>
    <col min="1" max="2" width="8.7265625" style="12" customWidth="1"/>
    <col min="3" max="3" width="18.26953125" style="12" customWidth="1"/>
    <col min="4" max="9" width="8.7265625" style="12" customWidth="1"/>
    <col min="10" max="11" width="14.54296875" style="12" customWidth="1"/>
    <col min="12" max="12" width="14.81640625" style="12" customWidth="1"/>
    <col min="13" max="13" width="15.08984375" style="12" customWidth="1"/>
    <col min="14" max="14" width="8.7265625" style="12" customWidth="1"/>
    <col min="15" max="15" width="8.7265625" style="28" customWidth="1"/>
    <col min="16" max="16" width="8.7265625" style="12" customWidth="1"/>
    <col min="17" max="17" width="19.08984375" style="12" customWidth="1"/>
    <col min="18" max="25" width="8.7265625" style="12" customWidth="1"/>
    <col min="26" max="26" width="17.54296875" style="12" customWidth="1"/>
    <col min="27" max="27" width="16.453125" style="12" customWidth="1"/>
    <col min="28" max="28" width="8.7265625" style="12" customWidth="1"/>
    <col min="29" max="29" width="16.453125" style="12" customWidth="1"/>
    <col min="30" max="30" width="8.7265625" style="12" customWidth="1"/>
    <col min="31" max="42" width="14.453125" style="12"/>
    <col min="43" max="43" width="14.81640625" style="12" bestFit="1" customWidth="1"/>
    <col min="44" max="16384" width="14.453125" style="12"/>
  </cols>
  <sheetData>
    <row r="1" spans="1:45" ht="14.25" customHeight="1" x14ac:dyDescent="0.3">
      <c r="C1" s="12" t="s">
        <v>62</v>
      </c>
      <c r="O1" s="15"/>
      <c r="Q1" s="12" t="s">
        <v>62</v>
      </c>
      <c r="AH1" s="16"/>
      <c r="AI1" s="16"/>
      <c r="AJ1" s="17"/>
      <c r="AK1" s="17"/>
      <c r="AL1" s="16"/>
      <c r="AM1" s="17"/>
      <c r="AN1" s="17"/>
      <c r="AO1" s="16"/>
      <c r="AP1" s="16"/>
      <c r="AQ1" s="17"/>
      <c r="AR1" s="17"/>
      <c r="AS1" s="17"/>
    </row>
    <row r="2" spans="1:45" ht="14.25" customHeight="1" x14ac:dyDescent="0.3">
      <c r="O2" s="15"/>
      <c r="AH2" s="16"/>
      <c r="AI2" s="18"/>
      <c r="AJ2" s="17"/>
      <c r="AK2" s="17"/>
      <c r="AL2" s="18"/>
      <c r="AM2" s="17"/>
      <c r="AN2" s="17"/>
      <c r="AO2" s="17"/>
      <c r="AP2" s="17"/>
      <c r="AQ2" s="17"/>
      <c r="AR2" s="17"/>
      <c r="AS2" s="17"/>
    </row>
    <row r="3" spans="1:45" ht="14.25" customHeight="1" x14ac:dyDescent="0.3">
      <c r="C3" s="19" t="s">
        <v>0</v>
      </c>
      <c r="D3" s="19" t="s">
        <v>1</v>
      </c>
      <c r="E3" s="19"/>
      <c r="F3" s="19"/>
      <c r="G3" s="19" t="s">
        <v>2</v>
      </c>
      <c r="H3" s="19"/>
      <c r="I3" s="19"/>
      <c r="J3" s="19" t="s">
        <v>3</v>
      </c>
      <c r="K3" s="19" t="s">
        <v>4</v>
      </c>
      <c r="L3" s="19" t="s">
        <v>5</v>
      </c>
      <c r="M3" s="19" t="s">
        <v>6</v>
      </c>
      <c r="N3" s="19"/>
      <c r="O3" s="20"/>
      <c r="Q3" s="19"/>
      <c r="R3" s="19"/>
      <c r="S3" s="19" t="s">
        <v>7</v>
      </c>
      <c r="T3" s="19"/>
      <c r="U3" s="19" t="s">
        <v>8</v>
      </c>
      <c r="V3" s="19"/>
      <c r="W3" s="19"/>
      <c r="X3" s="19" t="s">
        <v>3</v>
      </c>
      <c r="Y3" s="19" t="s">
        <v>9</v>
      </c>
      <c r="Z3" s="19" t="s">
        <v>5</v>
      </c>
      <c r="AH3" s="17"/>
      <c r="AI3" s="21"/>
      <c r="AJ3" s="17"/>
      <c r="AK3" s="17"/>
      <c r="AL3" s="18"/>
      <c r="AM3" s="17"/>
      <c r="AN3" s="17"/>
      <c r="AO3" s="17"/>
      <c r="AP3" s="17"/>
      <c r="AQ3" s="17"/>
      <c r="AR3" s="17"/>
      <c r="AS3" s="17"/>
    </row>
    <row r="4" spans="1:45" ht="14.25" customHeight="1" x14ac:dyDescent="0.3">
      <c r="C4" s="19" t="s">
        <v>10</v>
      </c>
      <c r="D4" s="22">
        <v>14.543474252398701</v>
      </c>
      <c r="E4" s="19">
        <v>15.001689168612133</v>
      </c>
      <c r="F4" s="19"/>
      <c r="G4" s="22">
        <v>21.6024245555415</v>
      </c>
      <c r="H4" s="19">
        <v>21.54697353461437</v>
      </c>
      <c r="I4" s="19"/>
      <c r="J4" s="19">
        <f>E4-H4</f>
        <v>-6.5452843660022371</v>
      </c>
      <c r="K4" s="19">
        <f>J4-$J$4</f>
        <v>0</v>
      </c>
      <c r="L4" s="19">
        <f>2^-K4</f>
        <v>1</v>
      </c>
      <c r="M4" s="19">
        <v>1</v>
      </c>
      <c r="N4" s="19"/>
      <c r="O4" s="20"/>
      <c r="Q4" s="19" t="s">
        <v>10</v>
      </c>
      <c r="R4" s="22"/>
      <c r="S4" s="22">
        <v>14.543474252398701</v>
      </c>
      <c r="T4" s="22">
        <f>AVERAGE(S4,S5)</f>
        <v>14.61730477927075</v>
      </c>
      <c r="U4" s="22">
        <v>21.6024245555415</v>
      </c>
      <c r="V4" s="19">
        <f>AVERAGE(U4,U5,U6)</f>
        <v>21.54697353461437</v>
      </c>
      <c r="W4" s="19"/>
      <c r="X4" s="19">
        <f>T4-V4</f>
        <v>-6.92966875534362</v>
      </c>
      <c r="Y4" s="19">
        <f>X4-X4</f>
        <v>0</v>
      </c>
      <c r="Z4" s="19">
        <v>1</v>
      </c>
      <c r="AA4" s="12">
        <v>1</v>
      </c>
      <c r="AH4" s="17"/>
      <c r="AI4" s="18"/>
      <c r="AJ4" s="17"/>
      <c r="AK4" s="17"/>
      <c r="AL4" s="18"/>
      <c r="AM4" s="17"/>
      <c r="AN4" s="17"/>
      <c r="AO4" s="17"/>
      <c r="AP4" s="17"/>
      <c r="AQ4" s="17"/>
      <c r="AR4" s="17"/>
      <c r="AS4" s="17"/>
    </row>
    <row r="5" spans="1:45" ht="14.25" customHeight="1" x14ac:dyDescent="0.3">
      <c r="C5" s="19"/>
      <c r="D5" s="22">
        <v>14.691135306142799</v>
      </c>
      <c r="E5" s="19"/>
      <c r="F5" s="19"/>
      <c r="G5" s="22">
        <v>21.321830772091602</v>
      </c>
      <c r="H5" s="19"/>
      <c r="I5" s="19"/>
      <c r="J5" s="19"/>
      <c r="K5" s="19"/>
      <c r="L5" s="19"/>
      <c r="M5" s="19"/>
      <c r="N5" s="19"/>
      <c r="O5" s="20"/>
      <c r="Q5" s="19"/>
      <c r="R5" s="22"/>
      <c r="S5" s="22">
        <v>14.691135306142799</v>
      </c>
      <c r="T5" s="22"/>
      <c r="U5" s="22">
        <v>21.321830772091602</v>
      </c>
      <c r="V5" s="19"/>
      <c r="W5" s="19"/>
      <c r="X5" s="19"/>
      <c r="Y5" s="19"/>
      <c r="Z5" s="19"/>
      <c r="AH5" s="16"/>
      <c r="AI5" s="18"/>
      <c r="AJ5" s="17"/>
      <c r="AK5" s="17"/>
      <c r="AL5" s="18"/>
      <c r="AM5" s="17"/>
      <c r="AN5" s="17"/>
      <c r="AO5" s="17"/>
      <c r="AP5" s="17"/>
      <c r="AQ5" s="17"/>
      <c r="AR5" s="17"/>
      <c r="AS5" s="17"/>
    </row>
    <row r="6" spans="1:45" ht="14.25" customHeight="1" x14ac:dyDescent="0.3">
      <c r="C6" s="19"/>
      <c r="D6" s="22">
        <v>15.770457947294901</v>
      </c>
      <c r="E6" s="19"/>
      <c r="F6" s="19"/>
      <c r="G6" s="22">
        <v>21.716665276210001</v>
      </c>
      <c r="H6" s="19"/>
      <c r="I6" s="19"/>
      <c r="J6" s="19"/>
      <c r="K6" s="19"/>
      <c r="L6" s="19"/>
      <c r="M6" s="19"/>
      <c r="N6" s="19"/>
      <c r="O6" s="20"/>
      <c r="Q6" s="19"/>
      <c r="R6" s="22"/>
      <c r="S6" s="22">
        <v>15.770457947294901</v>
      </c>
      <c r="T6" s="22"/>
      <c r="U6" s="22">
        <v>21.716665276210001</v>
      </c>
      <c r="V6" s="19"/>
      <c r="W6" s="19"/>
      <c r="X6" s="19"/>
      <c r="Y6" s="19"/>
      <c r="Z6" s="19"/>
      <c r="AH6" s="17"/>
      <c r="AI6" s="18"/>
      <c r="AJ6" s="17"/>
      <c r="AK6" s="17"/>
      <c r="AL6" s="18"/>
      <c r="AM6" s="17"/>
      <c r="AN6" s="17"/>
      <c r="AO6" s="17"/>
      <c r="AP6" s="17"/>
      <c r="AQ6" s="17"/>
      <c r="AR6" s="17"/>
      <c r="AS6" s="17"/>
    </row>
    <row r="7" spans="1:45" ht="14.25" customHeight="1" x14ac:dyDescent="0.3">
      <c r="C7" s="19" t="s">
        <v>11</v>
      </c>
      <c r="D7" s="22">
        <v>20.070073950760001</v>
      </c>
      <c r="E7" s="19">
        <f>AVERAGE(D8:D9)</f>
        <v>16.291331528679201</v>
      </c>
      <c r="F7" s="19"/>
      <c r="G7" s="22">
        <v>22.2851310644287</v>
      </c>
      <c r="H7" s="19">
        <v>22.277559885591799</v>
      </c>
      <c r="I7" s="19"/>
      <c r="J7" s="19">
        <f>E7-H7</f>
        <v>-5.9862283569125978</v>
      </c>
      <c r="K7" s="19">
        <f>J7-$J$7</f>
        <v>0</v>
      </c>
      <c r="L7" s="19">
        <f>2^-K7</f>
        <v>1</v>
      </c>
      <c r="M7" s="19"/>
      <c r="N7" s="19"/>
      <c r="O7" s="20"/>
      <c r="Q7" s="22" t="s">
        <v>12</v>
      </c>
      <c r="R7" s="22" t="s">
        <v>13</v>
      </c>
      <c r="S7" s="23">
        <v>16.197763031429002</v>
      </c>
      <c r="T7" s="22">
        <f>AVERAGE(S8,S9)</f>
        <v>15.4019831931376</v>
      </c>
      <c r="U7" s="22">
        <v>22.665932485018701</v>
      </c>
      <c r="V7" s="19">
        <f>AVERAGE(U7,U8)</f>
        <v>22.55724772259045</v>
      </c>
      <c r="W7" s="19"/>
      <c r="X7" s="19">
        <f>T7-V7</f>
        <v>-7.1552645294528503</v>
      </c>
      <c r="Y7" s="19">
        <f>X7-X7</f>
        <v>0</v>
      </c>
      <c r="Z7" s="19">
        <v>1</v>
      </c>
      <c r="AH7" s="17"/>
      <c r="AI7" s="18"/>
      <c r="AJ7" s="17"/>
      <c r="AK7" s="17"/>
      <c r="AL7" s="18"/>
      <c r="AM7" s="17"/>
      <c r="AN7" s="17"/>
      <c r="AO7" s="17"/>
      <c r="AP7" s="17"/>
      <c r="AQ7" s="17"/>
      <c r="AR7" s="17"/>
      <c r="AS7" s="17"/>
    </row>
    <row r="8" spans="1:45" ht="14.25" customHeight="1" x14ac:dyDescent="0.3">
      <c r="A8" s="12" t="s">
        <v>33</v>
      </c>
      <c r="C8" s="19"/>
      <c r="D8" s="22">
        <v>15.0621317897435</v>
      </c>
      <c r="E8" s="19"/>
      <c r="F8" s="19"/>
      <c r="G8" s="22">
        <v>22.278439873531202</v>
      </c>
      <c r="H8" s="19"/>
      <c r="I8" s="19"/>
      <c r="J8" s="19"/>
      <c r="K8" s="19"/>
      <c r="L8" s="19"/>
      <c r="M8" s="19"/>
      <c r="N8" s="19"/>
      <c r="O8" s="20"/>
      <c r="Q8" s="22" t="s">
        <v>14</v>
      </c>
      <c r="R8" s="22" t="s">
        <v>14</v>
      </c>
      <c r="S8" s="22">
        <v>15.415591883229901</v>
      </c>
      <c r="T8" s="22"/>
      <c r="U8" s="22">
        <v>22.448562960162199</v>
      </c>
      <c r="V8" s="19"/>
      <c r="W8" s="19"/>
      <c r="X8" s="19"/>
      <c r="Y8" s="19"/>
      <c r="Z8" s="19"/>
      <c r="AH8" s="16"/>
      <c r="AI8" s="18"/>
      <c r="AJ8" s="17"/>
      <c r="AK8" s="17"/>
      <c r="AL8" s="18"/>
      <c r="AM8" s="17"/>
      <c r="AN8" s="17"/>
      <c r="AO8" s="17"/>
      <c r="AP8" s="17"/>
      <c r="AQ8" s="17"/>
      <c r="AR8" s="17"/>
      <c r="AS8" s="17"/>
    </row>
    <row r="9" spans="1:45" ht="14.25" customHeight="1" x14ac:dyDescent="0.3">
      <c r="C9" s="19"/>
      <c r="D9" s="22">
        <v>17.520531267614899</v>
      </c>
      <c r="E9" s="19"/>
      <c r="F9" s="19"/>
      <c r="G9" s="22">
        <v>22.269108718815499</v>
      </c>
      <c r="H9" s="19"/>
      <c r="I9" s="19"/>
      <c r="J9" s="19"/>
      <c r="K9" s="19"/>
      <c r="L9" s="19"/>
      <c r="M9" s="19"/>
      <c r="N9" s="19"/>
      <c r="O9" s="20"/>
      <c r="Q9" s="22" t="s">
        <v>14</v>
      </c>
      <c r="R9" s="22" t="s">
        <v>14</v>
      </c>
      <c r="S9" s="22">
        <v>15.3883745030453</v>
      </c>
      <c r="T9" s="22"/>
      <c r="U9" s="23">
        <v>24.201743322609001</v>
      </c>
      <c r="V9" s="19"/>
      <c r="W9" s="19"/>
      <c r="X9" s="19"/>
      <c r="Y9" s="19"/>
      <c r="Z9" s="19"/>
      <c r="AH9" s="17"/>
      <c r="AI9" s="18"/>
      <c r="AJ9" s="17"/>
      <c r="AK9" s="17"/>
      <c r="AL9" s="18"/>
      <c r="AM9" s="17"/>
      <c r="AN9" s="17"/>
      <c r="AO9" s="17"/>
      <c r="AP9" s="17"/>
      <c r="AQ9" s="17"/>
      <c r="AR9" s="17"/>
      <c r="AS9" s="17"/>
    </row>
    <row r="10" spans="1:45" ht="14.25" customHeight="1" x14ac:dyDescent="0.3">
      <c r="C10" s="19" t="s">
        <v>15</v>
      </c>
      <c r="D10" s="22">
        <v>17.187771121747499</v>
      </c>
      <c r="E10" s="19">
        <f>AVERAGE(D10:D12)</f>
        <v>16.630866219929398</v>
      </c>
      <c r="F10" s="19"/>
      <c r="G10" s="22">
        <v>24.016366577680799</v>
      </c>
      <c r="H10" s="19">
        <v>24.103198366480637</v>
      </c>
      <c r="I10" s="19"/>
      <c r="J10" s="19">
        <f>E10-H10</f>
        <v>-7.4723321465512385</v>
      </c>
      <c r="K10" s="19">
        <f>J10-$J$4</f>
        <v>-0.92704778054900139</v>
      </c>
      <c r="L10" s="19">
        <f>2^-K10</f>
        <v>1.901381173170247</v>
      </c>
      <c r="M10" s="24">
        <f>AVERAGE(L10,L13,)</f>
        <v>2.6309672474314234</v>
      </c>
      <c r="N10" s="19"/>
      <c r="O10" s="20"/>
      <c r="Q10" s="12" t="s">
        <v>16</v>
      </c>
      <c r="R10" s="12" t="s">
        <v>17</v>
      </c>
      <c r="S10" s="12">
        <v>15.6119629292324</v>
      </c>
      <c r="T10" s="12">
        <v>15.4750561720998</v>
      </c>
      <c r="U10" s="12">
        <v>23.7375968722137</v>
      </c>
      <c r="V10" s="12">
        <v>23.8690094648139</v>
      </c>
      <c r="X10" s="12">
        <v>-8.3939532927140998</v>
      </c>
      <c r="Y10" s="12">
        <f>X10-X4</f>
        <v>-1.4642845373704798</v>
      </c>
      <c r="Z10" s="12">
        <v>2.7592659897483598</v>
      </c>
      <c r="AA10" s="13">
        <f>AVERAGE(Z10,Z13)</f>
        <v>3.67813081000729</v>
      </c>
      <c r="AH10" s="17"/>
      <c r="AI10" s="18"/>
      <c r="AJ10" s="17"/>
      <c r="AK10" s="17"/>
      <c r="AL10" s="18"/>
      <c r="AM10" s="17"/>
      <c r="AN10" s="17"/>
      <c r="AO10" s="17"/>
      <c r="AP10" s="17"/>
      <c r="AQ10" s="17"/>
      <c r="AR10" s="17"/>
      <c r="AS10" s="17"/>
    </row>
    <row r="11" spans="1:45" ht="14.25" customHeight="1" x14ac:dyDescent="0.3">
      <c r="C11" s="19"/>
      <c r="D11" s="22">
        <v>16.657745626759301</v>
      </c>
      <c r="E11" s="19"/>
      <c r="F11" s="19"/>
      <c r="G11" s="22">
        <v>23.9703677672086</v>
      </c>
      <c r="H11" s="19"/>
      <c r="I11" s="19"/>
      <c r="J11" s="19"/>
      <c r="K11" s="19"/>
      <c r="L11" s="19"/>
      <c r="M11" s="19"/>
      <c r="N11" s="19"/>
      <c r="O11" s="20"/>
      <c r="Q11" s="12" t="s">
        <v>14</v>
      </c>
      <c r="R11" s="12" t="s">
        <v>14</v>
      </c>
      <c r="S11" s="12">
        <v>15.591565702214799</v>
      </c>
      <c r="U11" s="12">
        <v>23.8608770789223</v>
      </c>
      <c r="AH11" s="16"/>
      <c r="AI11" s="18"/>
      <c r="AJ11" s="17"/>
      <c r="AK11" s="17"/>
      <c r="AL11" s="18"/>
      <c r="AM11" s="17"/>
      <c r="AN11" s="17"/>
      <c r="AO11" s="17"/>
      <c r="AP11" s="17"/>
      <c r="AQ11" s="17"/>
      <c r="AR11" s="17"/>
      <c r="AS11" s="17"/>
    </row>
    <row r="12" spans="1:45" ht="14.25" customHeight="1" x14ac:dyDescent="0.3">
      <c r="C12" s="19"/>
      <c r="D12" s="22">
        <v>16.047081911281399</v>
      </c>
      <c r="E12" s="19"/>
      <c r="F12" s="19"/>
      <c r="G12" s="22">
        <v>24.322860754552501</v>
      </c>
      <c r="H12" s="19"/>
      <c r="I12" s="19"/>
      <c r="J12" s="19"/>
      <c r="K12" s="19"/>
      <c r="L12" s="19"/>
      <c r="M12" s="19"/>
      <c r="N12" s="19"/>
      <c r="O12" s="20"/>
      <c r="Q12" s="12" t="s">
        <v>14</v>
      </c>
      <c r="R12" s="12" t="s">
        <v>14</v>
      </c>
      <c r="S12" s="12">
        <v>15.2216398848522</v>
      </c>
      <c r="U12" s="12">
        <v>24.008554443305702</v>
      </c>
      <c r="AH12" s="17"/>
      <c r="AI12" s="18"/>
      <c r="AJ12" s="17"/>
      <c r="AK12" s="17"/>
      <c r="AL12" s="18"/>
      <c r="AM12" s="17"/>
      <c r="AN12" s="17"/>
      <c r="AO12" s="17"/>
      <c r="AP12" s="17"/>
      <c r="AQ12" s="17"/>
      <c r="AR12" s="17"/>
      <c r="AS12" s="17"/>
    </row>
    <row r="13" spans="1:45" ht="14.25" customHeight="1" x14ac:dyDescent="0.3">
      <c r="C13" s="19" t="s">
        <v>18</v>
      </c>
      <c r="D13" s="22">
        <v>16.404042061313302</v>
      </c>
      <c r="E13" s="19">
        <f>AVERAGE(D13:D15)</f>
        <v>16.611063317734533</v>
      </c>
      <c r="F13" s="19"/>
      <c r="G13" s="22">
        <v>25.060288324387201</v>
      </c>
      <c r="H13" s="19">
        <v>25.180213861157466</v>
      </c>
      <c r="I13" s="19"/>
      <c r="J13" s="19">
        <f>E13-H13</f>
        <v>-8.569150543422932</v>
      </c>
      <c r="K13" s="19">
        <f>J13-$J$7</f>
        <v>-2.5829221865103342</v>
      </c>
      <c r="L13" s="19">
        <f>2^-K13</f>
        <v>5.9915205691240239</v>
      </c>
      <c r="M13" s="19"/>
      <c r="N13" s="19"/>
      <c r="O13" s="20"/>
      <c r="Q13" s="12" t="s">
        <v>19</v>
      </c>
      <c r="R13" s="12" t="s">
        <v>20</v>
      </c>
      <c r="S13" s="12">
        <v>16.400291026098799</v>
      </c>
      <c r="T13" s="12">
        <v>16.257104736630449</v>
      </c>
      <c r="U13" s="12">
        <v>25.433340355553401</v>
      </c>
      <c r="V13" s="12">
        <v>25.613060560866199</v>
      </c>
      <c r="X13" s="12">
        <v>-9.3559558242357497</v>
      </c>
      <c r="Y13" s="12">
        <f>X13-X7</f>
        <v>-2.2006912947828994</v>
      </c>
      <c r="Z13" s="12">
        <v>4.5969956302662203</v>
      </c>
      <c r="AH13" s="17"/>
      <c r="AI13" s="18"/>
      <c r="AJ13" s="17"/>
      <c r="AK13" s="17"/>
      <c r="AL13" s="18"/>
      <c r="AM13" s="17"/>
      <c r="AN13" s="17"/>
      <c r="AO13" s="17"/>
      <c r="AP13" s="17"/>
      <c r="AQ13" s="17"/>
      <c r="AR13" s="17"/>
      <c r="AS13" s="17"/>
    </row>
    <row r="14" spans="1:45" ht="14.25" customHeight="1" x14ac:dyDescent="0.3">
      <c r="C14" s="19"/>
      <c r="D14" s="22">
        <v>16.384487091142201</v>
      </c>
      <c r="E14" s="19"/>
      <c r="F14" s="19"/>
      <c r="G14" s="22">
        <v>24.942789843735099</v>
      </c>
      <c r="H14" s="19"/>
      <c r="I14" s="19"/>
      <c r="J14" s="19"/>
      <c r="K14" s="19"/>
      <c r="L14" s="19"/>
      <c r="M14" s="19"/>
      <c r="N14" s="19"/>
      <c r="O14" s="20"/>
      <c r="Q14" s="12" t="s">
        <v>14</v>
      </c>
      <c r="R14" s="12" t="s">
        <v>14</v>
      </c>
      <c r="S14" s="12">
        <v>16.113918447162099</v>
      </c>
      <c r="U14" s="12">
        <v>25.448390850729599</v>
      </c>
      <c r="AH14" s="16"/>
      <c r="AI14" s="18"/>
      <c r="AJ14" s="17"/>
      <c r="AK14" s="17"/>
      <c r="AL14" s="18"/>
      <c r="AM14" s="17"/>
      <c r="AN14" s="17"/>
      <c r="AO14" s="17"/>
      <c r="AP14" s="17"/>
      <c r="AQ14" s="17"/>
      <c r="AR14" s="17"/>
      <c r="AS14" s="17"/>
    </row>
    <row r="15" spans="1:45" ht="14.25" customHeight="1" x14ac:dyDescent="0.3">
      <c r="C15" s="19"/>
      <c r="D15" s="22">
        <v>17.044660800748101</v>
      </c>
      <c r="E15" s="19"/>
      <c r="F15" s="19"/>
      <c r="G15" s="22">
        <v>25.5375634153501</v>
      </c>
      <c r="H15" s="19"/>
      <c r="I15" s="19"/>
      <c r="J15" s="19"/>
      <c r="K15" s="19"/>
      <c r="L15" s="19"/>
      <c r="M15" s="19"/>
      <c r="N15" s="19"/>
      <c r="O15" s="20"/>
      <c r="Q15" s="12" t="s">
        <v>14</v>
      </c>
      <c r="R15" s="12" t="s">
        <v>14</v>
      </c>
      <c r="S15" s="12">
        <v>22.835351610546802</v>
      </c>
      <c r="U15" s="12">
        <v>25.9574504763156</v>
      </c>
      <c r="AH15" s="17"/>
      <c r="AI15" s="18"/>
      <c r="AJ15" s="17"/>
      <c r="AK15" s="17"/>
      <c r="AL15" s="18"/>
      <c r="AM15" s="17"/>
      <c r="AN15" s="17"/>
      <c r="AO15" s="17"/>
      <c r="AP15" s="17"/>
      <c r="AQ15" s="17"/>
      <c r="AR15" s="17"/>
      <c r="AS15" s="17"/>
    </row>
    <row r="16" spans="1:45" ht="14.25" customHeight="1" x14ac:dyDescent="0.3">
      <c r="C16" s="19" t="s">
        <v>61</v>
      </c>
      <c r="D16" s="22">
        <v>14.546818426637699</v>
      </c>
      <c r="E16" s="19">
        <v>14.843325511453566</v>
      </c>
      <c r="F16" s="19"/>
      <c r="G16" s="22">
        <v>21.842290805669901</v>
      </c>
      <c r="H16" s="19">
        <v>21.988803101214</v>
      </c>
      <c r="I16" s="19"/>
      <c r="J16" s="19">
        <f>E16-H16</f>
        <v>-7.1454775897604339</v>
      </c>
      <c r="K16" s="19">
        <f>J16-$J$4</f>
        <v>-0.60019322375819684</v>
      </c>
      <c r="L16" s="19">
        <f>2^-K16</f>
        <v>1.5159195838193145</v>
      </c>
      <c r="M16" s="24">
        <f>AVERAGE(L16,L19)</f>
        <v>1.5839481572924168</v>
      </c>
      <c r="N16" s="19"/>
      <c r="O16" s="15"/>
      <c r="Q16" s="22" t="s">
        <v>63</v>
      </c>
      <c r="R16" s="22" t="s">
        <v>21</v>
      </c>
      <c r="S16" s="22">
        <v>14.968594050373</v>
      </c>
      <c r="T16" s="22">
        <f>AVERAGE(S17,S16)</f>
        <v>14.81990069822775</v>
      </c>
      <c r="U16" s="22">
        <v>22.074777921778601</v>
      </c>
      <c r="V16" s="19">
        <f>AVERAGE(U16,U17,U18)</f>
        <v>22.137971435777064</v>
      </c>
      <c r="W16" s="19"/>
      <c r="X16" s="19">
        <f>T16-V16</f>
        <v>-7.3180707375493146</v>
      </c>
      <c r="Y16" s="19">
        <f>X16-X4</f>
        <v>-0.38840198220569455</v>
      </c>
      <c r="Z16" s="19">
        <f>2^(-Y16)</f>
        <v>1.3089427350708922</v>
      </c>
      <c r="AA16" s="13">
        <f>AVERAGE(Z16,Z19)</f>
        <v>1.1379241567373124</v>
      </c>
      <c r="AH16" s="17"/>
      <c r="AI16" s="18"/>
      <c r="AJ16" s="17"/>
      <c r="AK16" s="17"/>
      <c r="AL16" s="18"/>
      <c r="AM16" s="17"/>
      <c r="AN16" s="17"/>
      <c r="AO16" s="17"/>
      <c r="AP16" s="17"/>
      <c r="AQ16" s="17"/>
      <c r="AR16" s="17"/>
      <c r="AS16" s="17"/>
    </row>
    <row r="17" spans="1:45" ht="14.25" customHeight="1" x14ac:dyDescent="0.3">
      <c r="C17" s="19"/>
      <c r="D17" s="22">
        <v>14.4582809089296</v>
      </c>
      <c r="E17" s="19"/>
      <c r="F17" s="19"/>
      <c r="G17" s="22">
        <v>22.135315396758099</v>
      </c>
      <c r="H17" s="19"/>
      <c r="I17" s="19"/>
      <c r="J17" s="19"/>
      <c r="K17" s="19"/>
      <c r="L17" s="19"/>
      <c r="M17" s="19"/>
      <c r="N17" s="19"/>
      <c r="O17" s="15"/>
      <c r="Q17" s="22" t="s">
        <v>14</v>
      </c>
      <c r="R17" s="22" t="s">
        <v>14</v>
      </c>
      <c r="S17" s="22">
        <v>14.6712073460825</v>
      </c>
      <c r="T17" s="22"/>
      <c r="U17" s="22">
        <v>21.963429292334599</v>
      </c>
      <c r="V17" s="19"/>
      <c r="W17" s="19"/>
      <c r="X17" s="19"/>
      <c r="Y17" s="19"/>
      <c r="Z17" s="19"/>
      <c r="AH17" s="16"/>
      <c r="AI17" s="18"/>
      <c r="AJ17" s="17"/>
      <c r="AK17" s="17"/>
      <c r="AL17" s="18"/>
      <c r="AM17" s="17"/>
      <c r="AN17" s="17"/>
      <c r="AO17" s="17"/>
      <c r="AP17" s="17"/>
      <c r="AQ17" s="17"/>
      <c r="AR17" s="17"/>
      <c r="AS17" s="17"/>
    </row>
    <row r="18" spans="1:45" ht="14.25" customHeight="1" x14ac:dyDescent="0.3">
      <c r="C18" s="19"/>
      <c r="D18" s="22">
        <v>15.5248771987934</v>
      </c>
      <c r="E18" s="19"/>
      <c r="F18" s="19"/>
      <c r="G18" s="22"/>
      <c r="H18" s="19"/>
      <c r="I18" s="19"/>
      <c r="J18" s="19"/>
      <c r="K18" s="19"/>
      <c r="L18" s="19"/>
      <c r="M18" s="19"/>
      <c r="N18" s="19"/>
      <c r="O18" s="15"/>
      <c r="Q18" s="22" t="s">
        <v>14</v>
      </c>
      <c r="R18" s="22" t="s">
        <v>14</v>
      </c>
      <c r="S18" s="22"/>
      <c r="T18" s="22"/>
      <c r="U18" s="22">
        <v>22.375707093218001</v>
      </c>
      <c r="V18" s="19"/>
      <c r="W18" s="19"/>
      <c r="X18" s="19"/>
      <c r="Y18" s="19"/>
      <c r="Z18" s="19"/>
      <c r="AH18" s="17"/>
      <c r="AI18" s="18"/>
      <c r="AJ18" s="17"/>
      <c r="AK18" s="17"/>
      <c r="AL18" s="18"/>
      <c r="AM18" s="17"/>
      <c r="AN18" s="17"/>
      <c r="AO18" s="17"/>
      <c r="AP18" s="17"/>
      <c r="AQ18" s="17"/>
      <c r="AR18" s="17"/>
      <c r="AS18" s="17"/>
    </row>
    <row r="19" spans="1:45" ht="14.25" customHeight="1" x14ac:dyDescent="0.3">
      <c r="C19" s="19" t="s">
        <v>65</v>
      </c>
      <c r="D19" s="22">
        <v>16.237459286183199</v>
      </c>
      <c r="E19" s="19">
        <v>15.913872035928867</v>
      </c>
      <c r="F19" s="19"/>
      <c r="G19" s="22">
        <v>22.549348121649299</v>
      </c>
      <c r="H19" s="19">
        <v>22.624293758384766</v>
      </c>
      <c r="I19" s="19"/>
      <c r="J19" s="19">
        <f>E19-H19</f>
        <v>-6.7104217224558997</v>
      </c>
      <c r="K19" s="19">
        <f>J19-$J$7</f>
        <v>-0.72419336554330194</v>
      </c>
      <c r="L19" s="19">
        <f>2^-K19</f>
        <v>1.6519767307655189</v>
      </c>
      <c r="M19" s="19"/>
      <c r="N19" s="19"/>
      <c r="O19" s="15"/>
      <c r="Q19" s="22" t="s">
        <v>64</v>
      </c>
      <c r="R19" s="22" t="s">
        <v>22</v>
      </c>
      <c r="S19" s="22">
        <v>15.9513752592768</v>
      </c>
      <c r="T19" s="22">
        <f>AVERAGE(S19,S20)</f>
        <v>15.948107638174001</v>
      </c>
      <c r="U19" s="22">
        <v>23.086583463391801</v>
      </c>
      <c r="V19" s="19">
        <f>AVERAGE(U19,U20)</f>
        <v>23.054819085275401</v>
      </c>
      <c r="W19" s="19"/>
      <c r="X19" s="19">
        <f>T19-V19</f>
        <v>-7.1067114471014001</v>
      </c>
      <c r="Y19" s="19">
        <f>X19-X7</f>
        <v>4.8553082351450172E-2</v>
      </c>
      <c r="Z19" s="19">
        <f>2^(-Y19)</f>
        <v>0.96690557840373259</v>
      </c>
      <c r="AH19" s="17"/>
      <c r="AI19" s="18"/>
      <c r="AJ19" s="17"/>
      <c r="AK19" s="17"/>
      <c r="AL19" s="18"/>
      <c r="AM19" s="17"/>
      <c r="AN19" s="17"/>
      <c r="AO19" s="17"/>
      <c r="AP19" s="17"/>
      <c r="AQ19" s="17"/>
      <c r="AR19" s="17"/>
      <c r="AS19" s="17"/>
    </row>
    <row r="20" spans="1:45" ht="14.25" customHeight="1" x14ac:dyDescent="0.3">
      <c r="C20" s="19"/>
      <c r="D20" s="22">
        <v>15.664633104152999</v>
      </c>
      <c r="E20" s="19"/>
      <c r="F20" s="19"/>
      <c r="G20" s="22">
        <v>22.524533121016798</v>
      </c>
      <c r="H20" s="19"/>
      <c r="I20" s="19"/>
      <c r="J20" s="19"/>
      <c r="K20" s="19"/>
      <c r="L20" s="19"/>
      <c r="M20" s="19"/>
      <c r="N20" s="19"/>
      <c r="O20" s="15"/>
      <c r="Q20" s="22" t="s">
        <v>14</v>
      </c>
      <c r="R20" s="22" t="s">
        <v>14</v>
      </c>
      <c r="S20" s="22">
        <v>15.944840017071201</v>
      </c>
      <c r="T20" s="22"/>
      <c r="U20" s="22">
        <v>23.023054707159002</v>
      </c>
      <c r="V20" s="19"/>
      <c r="W20" s="19"/>
      <c r="X20" s="19"/>
      <c r="Y20" s="19"/>
      <c r="Z20" s="19"/>
      <c r="AH20" s="16"/>
      <c r="AI20" s="18"/>
      <c r="AJ20" s="17"/>
      <c r="AK20" s="17"/>
      <c r="AL20" s="18"/>
      <c r="AM20" s="17"/>
      <c r="AN20" s="17"/>
      <c r="AO20" s="17"/>
      <c r="AP20" s="17"/>
      <c r="AQ20" s="17"/>
      <c r="AR20" s="17"/>
      <c r="AS20" s="17"/>
    </row>
    <row r="21" spans="1:45" ht="14.25" customHeight="1" x14ac:dyDescent="0.3">
      <c r="C21" s="19"/>
      <c r="D21" s="22">
        <v>15.839523717450399</v>
      </c>
      <c r="E21" s="19"/>
      <c r="F21" s="19"/>
      <c r="G21" s="22">
        <v>22.799000032488198</v>
      </c>
      <c r="H21" s="19"/>
      <c r="I21" s="19"/>
      <c r="J21" s="19"/>
      <c r="K21" s="19"/>
      <c r="L21" s="19"/>
      <c r="M21" s="19"/>
      <c r="N21" s="19"/>
      <c r="O21" s="15"/>
      <c r="Q21" s="22" t="s">
        <v>14</v>
      </c>
      <c r="R21" s="22" t="s">
        <v>14</v>
      </c>
      <c r="S21" s="23">
        <v>16.816903171900201</v>
      </c>
      <c r="T21" s="22"/>
      <c r="U21" s="22">
        <v>24.480286141084701</v>
      </c>
      <c r="V21" s="19"/>
      <c r="W21" s="19"/>
      <c r="X21" s="19"/>
      <c r="Y21" s="19"/>
      <c r="Z21" s="19"/>
      <c r="AH21" s="17"/>
      <c r="AI21" s="18"/>
      <c r="AJ21" s="17"/>
      <c r="AK21" s="17"/>
      <c r="AL21" s="18"/>
      <c r="AM21" s="17"/>
      <c r="AN21" s="17"/>
      <c r="AO21" s="17"/>
      <c r="AP21" s="17"/>
      <c r="AQ21" s="17"/>
      <c r="AR21" s="17"/>
      <c r="AS21" s="17"/>
    </row>
    <row r="22" spans="1:45" ht="14.25" customHeight="1" x14ac:dyDescent="0.3">
      <c r="C22" s="19"/>
      <c r="D22" s="22"/>
      <c r="E22" s="19"/>
      <c r="F22" s="19"/>
      <c r="G22" s="22"/>
      <c r="H22" s="19"/>
      <c r="I22" s="19"/>
      <c r="J22" s="19"/>
      <c r="K22" s="19"/>
      <c r="L22" s="19"/>
      <c r="M22" s="19"/>
      <c r="N22" s="19"/>
      <c r="O22" s="15"/>
      <c r="AH22" s="17"/>
      <c r="AI22" s="18"/>
      <c r="AJ22" s="17"/>
      <c r="AK22" s="17"/>
      <c r="AL22" s="18"/>
      <c r="AM22" s="17"/>
      <c r="AN22" s="17"/>
      <c r="AO22" s="17"/>
      <c r="AP22" s="17"/>
      <c r="AQ22" s="17"/>
      <c r="AR22" s="17"/>
      <c r="AS22" s="17"/>
    </row>
    <row r="23" spans="1:45" ht="14.25" customHeight="1" x14ac:dyDescent="0.3">
      <c r="A23" s="14"/>
      <c r="B23" s="14"/>
      <c r="C23" s="25"/>
      <c r="D23" s="26"/>
      <c r="E23" s="25"/>
      <c r="F23" s="25"/>
      <c r="G23" s="26"/>
      <c r="H23" s="25"/>
      <c r="I23" s="25"/>
      <c r="J23" s="25"/>
      <c r="K23" s="25"/>
      <c r="L23" s="25"/>
      <c r="M23" s="25"/>
      <c r="N23" s="25"/>
      <c r="O23" s="15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H23" s="16"/>
      <c r="AI23" s="18"/>
      <c r="AJ23" s="17"/>
      <c r="AK23" s="17"/>
      <c r="AL23" s="18"/>
      <c r="AM23" s="17"/>
      <c r="AN23" s="17"/>
      <c r="AO23" s="17"/>
      <c r="AP23" s="17"/>
      <c r="AQ23" s="17"/>
      <c r="AR23" s="17"/>
      <c r="AS23" s="17"/>
    </row>
    <row r="24" spans="1:45" ht="14.25" customHeight="1" x14ac:dyDescent="0.3">
      <c r="C24" s="19"/>
      <c r="F24" s="19"/>
      <c r="G24" s="22"/>
      <c r="H24" s="19"/>
      <c r="I24" s="19"/>
      <c r="J24" s="19"/>
      <c r="K24" s="19"/>
      <c r="L24" s="19"/>
      <c r="M24" s="19"/>
      <c r="N24" s="19"/>
      <c r="O24" s="15"/>
      <c r="AH24" s="17"/>
      <c r="AI24" s="18"/>
      <c r="AJ24" s="17"/>
      <c r="AK24" s="17"/>
      <c r="AL24" s="18"/>
      <c r="AM24" s="17"/>
      <c r="AN24" s="17"/>
      <c r="AO24" s="17"/>
      <c r="AP24" s="17"/>
      <c r="AQ24" s="17"/>
      <c r="AR24" s="17"/>
      <c r="AS24" s="17"/>
    </row>
    <row r="25" spans="1:45" ht="14.25" customHeight="1" x14ac:dyDescent="0.3">
      <c r="C25" s="19"/>
      <c r="F25" s="19"/>
      <c r="G25" s="19"/>
      <c r="H25" s="19"/>
      <c r="I25" s="19"/>
      <c r="J25" s="19"/>
      <c r="K25" s="19"/>
      <c r="L25" s="19"/>
      <c r="M25" s="19"/>
      <c r="N25" s="19"/>
      <c r="O25" s="15"/>
      <c r="AH25" s="17"/>
      <c r="AI25" s="18"/>
      <c r="AJ25" s="17"/>
      <c r="AK25" s="17"/>
      <c r="AL25" s="18"/>
      <c r="AM25" s="17"/>
      <c r="AN25" s="17"/>
      <c r="AO25" s="17"/>
      <c r="AP25" s="17"/>
      <c r="AQ25" s="17"/>
      <c r="AR25" s="17"/>
      <c r="AS25" s="17"/>
    </row>
    <row r="26" spans="1:45" ht="14.25" customHeight="1" x14ac:dyDescent="0.3">
      <c r="H26" s="12" t="s">
        <v>47</v>
      </c>
      <c r="I26" s="12" t="s">
        <v>53</v>
      </c>
      <c r="J26" s="12" t="s">
        <v>27</v>
      </c>
      <c r="O26" s="15"/>
      <c r="Q26" s="12" t="s">
        <v>58</v>
      </c>
      <c r="AC26" s="12" t="s">
        <v>59</v>
      </c>
      <c r="AH26" s="16"/>
      <c r="AI26" s="18"/>
      <c r="AJ26" s="17"/>
      <c r="AK26" s="17"/>
      <c r="AL26" s="18"/>
      <c r="AM26" s="17"/>
      <c r="AN26" s="17"/>
      <c r="AO26" s="17"/>
      <c r="AP26" s="17"/>
      <c r="AQ26" s="17"/>
      <c r="AR26" s="17"/>
      <c r="AS26" s="17"/>
    </row>
    <row r="27" spans="1:45" ht="14.25" customHeight="1" x14ac:dyDescent="0.3">
      <c r="C27" s="12" t="s">
        <v>31</v>
      </c>
      <c r="D27" s="12" t="s">
        <v>48</v>
      </c>
      <c r="E27" s="12" t="s">
        <v>49</v>
      </c>
      <c r="F27" s="12">
        <v>12.8870513120058</v>
      </c>
      <c r="G27" s="12">
        <v>12.5801991910865</v>
      </c>
      <c r="H27" s="12">
        <v>7.0603490023546343</v>
      </c>
      <c r="I27" s="12">
        <v>0</v>
      </c>
      <c r="J27" s="12">
        <v>1</v>
      </c>
      <c r="O27" s="15"/>
      <c r="AH27" s="17"/>
      <c r="AI27" s="18"/>
      <c r="AJ27" s="17"/>
      <c r="AK27" s="17"/>
      <c r="AL27" s="18"/>
      <c r="AM27" s="17"/>
      <c r="AN27" s="17"/>
      <c r="AO27" s="17"/>
      <c r="AP27" s="17"/>
      <c r="AQ27" s="17"/>
      <c r="AR27" s="17"/>
      <c r="AS27" s="17"/>
    </row>
    <row r="28" spans="1:45" ht="14.25" customHeight="1" x14ac:dyDescent="0.3">
      <c r="F28" s="12">
        <v>12.3997892014097</v>
      </c>
      <c r="O28" s="15"/>
      <c r="R28" s="12" t="s">
        <v>1</v>
      </c>
      <c r="T28" s="19" t="s">
        <v>3</v>
      </c>
      <c r="U28" s="19" t="s">
        <v>9</v>
      </c>
      <c r="V28" s="19" t="s">
        <v>5</v>
      </c>
      <c r="W28" s="12" t="s">
        <v>2</v>
      </c>
      <c r="AA28" s="12" t="s">
        <v>57</v>
      </c>
      <c r="AD28" s="12" t="s">
        <v>1</v>
      </c>
      <c r="AF28" s="19" t="s">
        <v>3</v>
      </c>
      <c r="AG28" s="19" t="s">
        <v>9</v>
      </c>
      <c r="AH28" s="19" t="s">
        <v>5</v>
      </c>
      <c r="AI28" s="18" t="s">
        <v>2</v>
      </c>
      <c r="AJ28" s="17"/>
      <c r="AK28" s="17"/>
      <c r="AL28" s="18"/>
      <c r="AM28" s="17"/>
      <c r="AN28" s="17"/>
      <c r="AO28" s="17"/>
      <c r="AP28" s="17"/>
      <c r="AQ28" s="17"/>
      <c r="AR28" s="17"/>
      <c r="AS28" s="17"/>
    </row>
    <row r="29" spans="1:45" ht="14.25" customHeight="1" x14ac:dyDescent="0.3">
      <c r="F29" s="12">
        <v>12.453757059843999</v>
      </c>
      <c r="O29" s="15"/>
      <c r="Q29" s="12" t="s">
        <v>42</v>
      </c>
      <c r="R29" s="12">
        <v>15.561646286490699</v>
      </c>
      <c r="W29" s="12">
        <v>23.194313577621202</v>
      </c>
      <c r="AC29" s="12" t="s">
        <v>42</v>
      </c>
      <c r="AD29" s="12">
        <v>15.7983507786924</v>
      </c>
      <c r="AH29" s="16"/>
      <c r="AI29" s="18">
        <v>23.802369001707198</v>
      </c>
      <c r="AJ29" s="17"/>
      <c r="AK29" s="17"/>
      <c r="AL29" s="17"/>
      <c r="AM29" s="17"/>
      <c r="AN29" s="17"/>
      <c r="AO29" s="17"/>
      <c r="AP29" s="17"/>
      <c r="AQ29" s="17"/>
      <c r="AR29" s="17"/>
      <c r="AS29" s="17"/>
    </row>
    <row r="30" spans="1:45" ht="14.25" customHeight="1" x14ac:dyDescent="0.3">
      <c r="E30" s="12" t="s">
        <v>50</v>
      </c>
      <c r="F30" s="12">
        <v>13.2076528660969</v>
      </c>
      <c r="G30" s="12">
        <v>13.148396576098401</v>
      </c>
      <c r="H30" s="12">
        <v>6.9866744266373662</v>
      </c>
      <c r="I30" s="12">
        <v>0</v>
      </c>
      <c r="J30" s="12">
        <v>1</v>
      </c>
      <c r="O30" s="15"/>
      <c r="R30" s="12">
        <v>16.294102787234198</v>
      </c>
      <c r="S30" s="12">
        <v>15.955028383256268</v>
      </c>
      <c r="T30" s="12">
        <v>-7.2201224160195832</v>
      </c>
      <c r="W30" s="12">
        <v>23.155988020930501</v>
      </c>
      <c r="X30" s="12">
        <v>23.175150799275851</v>
      </c>
      <c r="AD30" s="12">
        <v>15.8933191274752</v>
      </c>
      <c r="AE30" s="12">
        <v>15.903322629486269</v>
      </c>
      <c r="AF30" s="12">
        <v>-7.9259534776827962</v>
      </c>
      <c r="AH30" s="17"/>
      <c r="AI30" s="18">
        <v>23.9122033343128</v>
      </c>
      <c r="AJ30" s="17">
        <v>23.829276107169065</v>
      </c>
      <c r="AK30" s="17"/>
      <c r="AL30" s="17"/>
      <c r="AM30" s="17"/>
      <c r="AN30" s="17"/>
      <c r="AO30" s="17"/>
      <c r="AP30" s="17"/>
      <c r="AQ30" s="17"/>
      <c r="AR30" s="17"/>
      <c r="AS30" s="17"/>
    </row>
    <row r="31" spans="1:45" ht="14.25" customHeight="1" x14ac:dyDescent="0.3">
      <c r="F31" s="12">
        <v>13.0357223371779</v>
      </c>
      <c r="O31" s="15"/>
      <c r="R31" s="12">
        <v>16.009336076043901</v>
      </c>
      <c r="W31" s="12">
        <v>23.691689833502998</v>
      </c>
      <c r="AD31" s="12">
        <v>16.018297982291202</v>
      </c>
      <c r="AH31" s="17"/>
      <c r="AI31" s="18">
        <v>23.7732559854872</v>
      </c>
      <c r="AJ31" s="17"/>
      <c r="AK31" s="17"/>
      <c r="AL31" s="17"/>
      <c r="AM31" s="17"/>
      <c r="AN31" s="17"/>
      <c r="AO31" s="17"/>
      <c r="AP31" s="17"/>
      <c r="AQ31" s="17"/>
      <c r="AR31" s="17"/>
      <c r="AS31" s="17"/>
    </row>
    <row r="32" spans="1:45" ht="14.25" customHeight="1" x14ac:dyDescent="0.3">
      <c r="F32" s="12">
        <v>13.201814525020399</v>
      </c>
      <c r="O32" s="15"/>
      <c r="AH32" s="16"/>
      <c r="AI32" s="18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3:36" ht="14.25" customHeight="1" x14ac:dyDescent="0.3">
      <c r="O33" s="15"/>
    </row>
    <row r="34" spans="3:36" ht="14.25" customHeight="1" x14ac:dyDescent="0.3">
      <c r="D34" s="12" t="s">
        <v>2</v>
      </c>
      <c r="E34" s="12" t="s">
        <v>49</v>
      </c>
      <c r="F34" s="12">
        <v>19.6420351061087</v>
      </c>
      <c r="G34" s="12">
        <v>19.640548193441134</v>
      </c>
      <c r="O34" s="15"/>
      <c r="Q34" s="12" t="s">
        <v>54</v>
      </c>
      <c r="R34" s="12">
        <v>15.011102748523999</v>
      </c>
      <c r="W34" s="12">
        <v>22.285114864348099</v>
      </c>
      <c r="AC34" s="12" t="s">
        <v>54</v>
      </c>
      <c r="AD34" s="12">
        <v>15.6959018852277</v>
      </c>
      <c r="AI34" s="12">
        <v>23.5638955482654</v>
      </c>
    </row>
    <row r="35" spans="3:36" ht="14.25" customHeight="1" x14ac:dyDescent="0.3">
      <c r="F35" s="12">
        <v>19.6195598427947</v>
      </c>
      <c r="O35" s="15"/>
      <c r="R35" s="12">
        <v>14.5475072233386</v>
      </c>
      <c r="S35" s="12">
        <v>14.719088091736202</v>
      </c>
      <c r="T35" s="12">
        <v>-7.5684697453451957</v>
      </c>
      <c r="U35" s="12">
        <v>-0.34834732932561252</v>
      </c>
      <c r="V35" s="12">
        <v>1.2731013979819124</v>
      </c>
      <c r="W35" s="12">
        <v>22.277788445034201</v>
      </c>
      <c r="X35" s="12">
        <v>22.287557837081398</v>
      </c>
      <c r="AA35" s="13">
        <f>AVERAGE(V35,AH35)</f>
        <v>1.1221967446327747</v>
      </c>
      <c r="AD35" s="12">
        <v>15.578037018225</v>
      </c>
      <c r="AE35" s="12">
        <v>15.686921751346068</v>
      </c>
      <c r="AF35" s="12">
        <v>-7.8839305973663674</v>
      </c>
      <c r="AG35" s="12">
        <v>4.2022880316428868E-2</v>
      </c>
      <c r="AH35" s="12">
        <v>0.97129209128363692</v>
      </c>
      <c r="AI35" s="12">
        <v>23.558920667128401</v>
      </c>
      <c r="AJ35" s="12">
        <v>23.570852348712435</v>
      </c>
    </row>
    <row r="36" spans="3:36" ht="14.25" customHeight="1" x14ac:dyDescent="0.3">
      <c r="F36" s="12">
        <v>19.660049631420002</v>
      </c>
      <c r="O36" s="15"/>
      <c r="R36" s="12">
        <v>14.598654303346001</v>
      </c>
      <c r="W36" s="12">
        <v>22.2997702018619</v>
      </c>
      <c r="AD36" s="12">
        <v>15.7868263505855</v>
      </c>
      <c r="AI36" s="12">
        <v>23.589740830743501</v>
      </c>
    </row>
    <row r="37" spans="3:36" ht="14.25" customHeight="1" x14ac:dyDescent="0.3">
      <c r="E37" s="12" t="s">
        <v>50</v>
      </c>
      <c r="F37" s="12">
        <v>20.116286283715901</v>
      </c>
      <c r="G37" s="12">
        <v>20.135071002735767</v>
      </c>
      <c r="O37" s="15"/>
    </row>
    <row r="38" spans="3:36" ht="14.25" customHeight="1" x14ac:dyDescent="0.3">
      <c r="F38" s="12">
        <v>20.138865075069301</v>
      </c>
      <c r="O38" s="15"/>
    </row>
    <row r="39" spans="3:36" ht="14.25" customHeight="1" x14ac:dyDescent="0.3">
      <c r="F39" s="12">
        <v>20.150061649422099</v>
      </c>
      <c r="O39" s="15"/>
      <c r="Q39" s="12" t="s">
        <v>55</v>
      </c>
      <c r="R39" s="12">
        <v>15.247960803724</v>
      </c>
      <c r="W39" s="12">
        <v>23.6969161665318</v>
      </c>
      <c r="AC39" s="12" t="s">
        <v>55</v>
      </c>
      <c r="AD39" s="12">
        <v>15.537734673088099</v>
      </c>
      <c r="AI39" s="12">
        <v>23.972166629662802</v>
      </c>
    </row>
    <row r="40" spans="3:36" ht="14.25" customHeight="1" x14ac:dyDescent="0.3">
      <c r="O40" s="15"/>
      <c r="R40" s="12">
        <v>15.368225102780899</v>
      </c>
      <c r="S40" s="12">
        <v>15.544951772606176</v>
      </c>
      <c r="T40" s="12">
        <v>-8.1059989894993585</v>
      </c>
      <c r="U40" s="12">
        <v>-0.88587657347977533</v>
      </c>
      <c r="V40" s="12">
        <v>1.8478870463225208</v>
      </c>
      <c r="W40" s="12">
        <v>23.6228943640516</v>
      </c>
      <c r="X40" s="12">
        <v>23.650950762105534</v>
      </c>
      <c r="AA40" s="13">
        <f>AVERAGE(V40,AH40)</f>
        <v>1.6928370647212634</v>
      </c>
      <c r="AD40" s="12">
        <v>15.1420251553736</v>
      </c>
      <c r="AE40" s="12">
        <v>15.367175198515667</v>
      </c>
      <c r="AF40" s="12">
        <v>-8.5468092440572683</v>
      </c>
      <c r="AG40" s="12">
        <v>-0.62085576637447204</v>
      </c>
      <c r="AH40" s="12">
        <v>1.5377870831200058</v>
      </c>
      <c r="AI40" s="12">
        <v>23.938278234408699</v>
      </c>
      <c r="AJ40" s="12">
        <v>23.913984442572936</v>
      </c>
    </row>
    <row r="41" spans="3:36" ht="14.25" customHeight="1" x14ac:dyDescent="0.3">
      <c r="O41" s="15"/>
      <c r="R41" s="12">
        <v>15.252491106300599</v>
      </c>
      <c r="W41" s="12">
        <v>23.633041755733199</v>
      </c>
      <c r="AD41" s="12">
        <v>15.421765767085301</v>
      </c>
      <c r="AI41" s="12">
        <v>23.8315084636473</v>
      </c>
    </row>
    <row r="42" spans="3:36" ht="14.25" customHeight="1" x14ac:dyDescent="0.3">
      <c r="C42" s="12" t="s">
        <v>44</v>
      </c>
      <c r="D42" s="12" t="s">
        <v>48</v>
      </c>
      <c r="E42" s="12" t="s">
        <v>49</v>
      </c>
      <c r="F42" s="12">
        <v>15.9247073677773</v>
      </c>
      <c r="G42" s="12">
        <v>15.973006103836633</v>
      </c>
      <c r="H42" s="12">
        <v>7.4015000962409321</v>
      </c>
      <c r="I42" s="12">
        <v>0.34115109388629783</v>
      </c>
      <c r="J42" s="12">
        <v>1.2667669156569716</v>
      </c>
      <c r="O42" s="15"/>
    </row>
    <row r="43" spans="3:36" ht="14.25" customHeight="1" x14ac:dyDescent="0.3">
      <c r="F43" s="12">
        <v>16.015262144510199</v>
      </c>
      <c r="K43" s="13">
        <f>AVERAGE(J42,J45)</f>
        <v>1.382263867605124</v>
      </c>
      <c r="O43" s="15"/>
    </row>
    <row r="44" spans="3:36" ht="14.25" customHeight="1" x14ac:dyDescent="0.3">
      <c r="F44" s="12">
        <v>15.979048799222401</v>
      </c>
      <c r="O44" s="15"/>
      <c r="Q44" s="12" t="s">
        <v>56</v>
      </c>
      <c r="R44" s="12">
        <v>16.3111300776192</v>
      </c>
      <c r="W44" s="12">
        <v>24.599674196360699</v>
      </c>
      <c r="AC44" s="12" t="s">
        <v>56</v>
      </c>
      <c r="AD44" s="12">
        <v>16.838495964974701</v>
      </c>
      <c r="AI44" s="12">
        <v>25.1655543972803</v>
      </c>
    </row>
    <row r="45" spans="3:36" ht="14.25" customHeight="1" x14ac:dyDescent="0.3">
      <c r="E45" s="12" t="s">
        <v>50</v>
      </c>
      <c r="F45" s="12">
        <v>16.649923842424901</v>
      </c>
      <c r="G45" s="12">
        <v>16.636919712141932</v>
      </c>
      <c r="H45" s="12">
        <v>7.569481681946101</v>
      </c>
      <c r="I45" s="12">
        <v>0.5828072553087349</v>
      </c>
      <c r="J45" s="12">
        <v>1.4977608195532763</v>
      </c>
      <c r="O45" s="15"/>
      <c r="R45" s="12">
        <v>16.353542319110801</v>
      </c>
      <c r="S45" s="12">
        <v>16.392683890944767</v>
      </c>
      <c r="T45" s="12">
        <v>-8.0024084425161668</v>
      </c>
      <c r="U45" s="12">
        <v>-0.78228602649658363</v>
      </c>
      <c r="V45" s="12">
        <v>1.7198539142755049</v>
      </c>
      <c r="W45" s="12">
        <v>24.199298054795001</v>
      </c>
      <c r="X45" s="12">
        <v>24.395092333460934</v>
      </c>
      <c r="AA45" s="13">
        <f>AVERAGE(V45,AH45)</f>
        <v>1.6031663881022773</v>
      </c>
      <c r="AD45" s="12">
        <v>16.470778477219099</v>
      </c>
      <c r="AE45" s="12">
        <v>16.6961107041524</v>
      </c>
      <c r="AF45" s="12">
        <v>-8.4978524256192642</v>
      </c>
      <c r="AG45" s="12">
        <v>-0.57189894793646801</v>
      </c>
      <c r="AH45" s="12">
        <v>1.4864788619290499</v>
      </c>
      <c r="AI45" s="12">
        <v>25.0270813378505</v>
      </c>
      <c r="AJ45" s="12">
        <v>25.193963129771664</v>
      </c>
    </row>
    <row r="46" spans="3:36" ht="14.25" customHeight="1" x14ac:dyDescent="0.3">
      <c r="F46" s="12">
        <v>16.533370545463999</v>
      </c>
      <c r="O46" s="15"/>
      <c r="R46" s="12">
        <v>16.513379276104299</v>
      </c>
      <c r="W46" s="12">
        <v>24.386304749227101</v>
      </c>
      <c r="AD46" s="12">
        <v>16.779057670263398</v>
      </c>
      <c r="AI46" s="12">
        <v>25.389253654184198</v>
      </c>
    </row>
    <row r="47" spans="3:36" ht="14.25" customHeight="1" x14ac:dyDescent="0.3">
      <c r="F47" s="12">
        <v>16.727464748536899</v>
      </c>
      <c r="O47" s="15"/>
    </row>
    <row r="48" spans="3:36" ht="14.25" customHeight="1" x14ac:dyDescent="0.3">
      <c r="O48" s="15"/>
    </row>
    <row r="49" spans="3:36" ht="14.25" customHeight="1" x14ac:dyDescent="0.3">
      <c r="D49" s="12" t="s">
        <v>2</v>
      </c>
      <c r="E49" s="12" t="s">
        <v>49</v>
      </c>
      <c r="F49" s="12">
        <v>23.4480250547727</v>
      </c>
      <c r="G49" s="12">
        <v>23.374506200077565</v>
      </c>
      <c r="O49" s="15"/>
      <c r="Q49" s="12" t="s">
        <v>43</v>
      </c>
      <c r="R49" s="12">
        <v>16.044958782157199</v>
      </c>
      <c r="W49" s="12">
        <v>23.610903259779601</v>
      </c>
      <c r="AC49" s="12" t="s">
        <v>43</v>
      </c>
      <c r="AD49" s="12">
        <v>16.744402553129198</v>
      </c>
      <c r="AI49" s="12">
        <v>24.764593982454599</v>
      </c>
    </row>
    <row r="50" spans="3:36" ht="14.25" customHeight="1" x14ac:dyDescent="0.3">
      <c r="F50" s="12">
        <v>23.279650789781101</v>
      </c>
      <c r="O50" s="15"/>
      <c r="R50" s="12">
        <v>16.876866740095998</v>
      </c>
      <c r="S50" s="12">
        <v>16.424170514512067</v>
      </c>
      <c r="T50" s="12">
        <v>-7.1182071807161691</v>
      </c>
      <c r="U50" s="12">
        <v>0.10191523530341406</v>
      </c>
      <c r="V50" s="12">
        <v>0.93179517477264207</v>
      </c>
      <c r="W50" s="12">
        <v>23.562602520074901</v>
      </c>
      <c r="X50" s="12">
        <v>23.542377695228236</v>
      </c>
      <c r="AA50" s="13">
        <f>AVERAGE(V50,AH50)</f>
        <v>1.0086212955988028</v>
      </c>
      <c r="AD50" s="12">
        <v>16.8730617433913</v>
      </c>
      <c r="AE50" s="12">
        <v>16.773203195255064</v>
      </c>
      <c r="AF50" s="12">
        <v>-8.0442433151969368</v>
      </c>
      <c r="AG50" s="12">
        <v>-0.11828983751414057</v>
      </c>
      <c r="AH50" s="12">
        <v>1.0854474164249635</v>
      </c>
      <c r="AI50" s="12">
        <v>24.814231199876701</v>
      </c>
      <c r="AJ50" s="12">
        <v>24.817446510452001</v>
      </c>
    </row>
    <row r="51" spans="3:36" ht="14.25" customHeight="1" x14ac:dyDescent="0.3">
      <c r="F51" s="12">
        <v>23.395842755678899</v>
      </c>
      <c r="O51" s="15"/>
      <c r="R51" s="12">
        <v>16.350686021283</v>
      </c>
      <c r="W51" s="12">
        <v>23.453627305830199</v>
      </c>
      <c r="AD51" s="12">
        <v>16.702145289244701</v>
      </c>
      <c r="AI51" s="12">
        <v>24.873514349024699</v>
      </c>
    </row>
    <row r="52" spans="3:36" ht="14.25" customHeight="1" x14ac:dyDescent="0.3">
      <c r="E52" s="12" t="s">
        <v>50</v>
      </c>
      <c r="F52" s="12">
        <v>24.234450539537601</v>
      </c>
      <c r="G52" s="12">
        <v>24.206401394088033</v>
      </c>
      <c r="O52" s="15"/>
    </row>
    <row r="53" spans="3:36" ht="14.25" customHeight="1" x14ac:dyDescent="0.3">
      <c r="F53" s="12">
        <v>24.1461070287822</v>
      </c>
      <c r="O53" s="15"/>
    </row>
    <row r="54" spans="3:36" ht="14.25" customHeight="1" x14ac:dyDescent="0.3">
      <c r="F54" s="12">
        <v>24.238646613944301</v>
      </c>
      <c r="O54" s="15"/>
    </row>
    <row r="55" spans="3:36" ht="14.25" customHeight="1" x14ac:dyDescent="0.3">
      <c r="O55" s="15"/>
    </row>
    <row r="56" spans="3:36" ht="14.25" customHeight="1" x14ac:dyDescent="0.3">
      <c r="C56" s="12" t="s">
        <v>51</v>
      </c>
      <c r="D56" s="12" t="s">
        <v>48</v>
      </c>
      <c r="E56" s="12" t="s">
        <v>49</v>
      </c>
      <c r="F56" s="12">
        <v>13.391349759168699</v>
      </c>
      <c r="G56" s="12">
        <v>13.286658224902398</v>
      </c>
      <c r="H56" s="12">
        <v>7.4674636851499674</v>
      </c>
      <c r="I56" s="12">
        <v>0.40711468279533314</v>
      </c>
      <c r="J56" s="12">
        <v>1.3260311650531356</v>
      </c>
      <c r="O56" s="15"/>
    </row>
    <row r="57" spans="3:36" ht="14.25" customHeight="1" x14ac:dyDescent="0.3">
      <c r="F57" s="12">
        <v>13.2205036547738</v>
      </c>
      <c r="K57" s="13">
        <f>AVERAGE(J56,J59)</f>
        <v>1.3885288272763008</v>
      </c>
      <c r="O57" s="15"/>
    </row>
    <row r="58" spans="3:36" ht="14.25" customHeight="1" x14ac:dyDescent="0.3">
      <c r="F58" s="12">
        <v>13.2481212607647</v>
      </c>
      <c r="O58" s="15"/>
    </row>
    <row r="59" spans="3:36" ht="14.25" customHeight="1" x14ac:dyDescent="0.3">
      <c r="E59" s="12" t="s">
        <v>50</v>
      </c>
      <c r="F59" s="12">
        <v>14.180924894279199</v>
      </c>
      <c r="G59" s="12">
        <v>14.074473128140566</v>
      </c>
      <c r="H59" s="12">
        <v>7.5237482836854976</v>
      </c>
      <c r="I59" s="12">
        <v>0.53707385704813149</v>
      </c>
      <c r="J59" s="12">
        <v>1.451026489499466</v>
      </c>
      <c r="O59" s="15"/>
    </row>
    <row r="60" spans="3:36" ht="14.25" customHeight="1" x14ac:dyDescent="0.3">
      <c r="F60" s="12">
        <v>13.915686748989399</v>
      </c>
      <c r="O60" s="15"/>
    </row>
    <row r="61" spans="3:36" ht="14.25" customHeight="1" x14ac:dyDescent="0.3">
      <c r="F61" s="12">
        <v>14.126807741153099</v>
      </c>
      <c r="O61" s="15"/>
    </row>
    <row r="62" spans="3:36" ht="14.25" customHeight="1" x14ac:dyDescent="0.3">
      <c r="O62" s="15"/>
    </row>
    <row r="63" spans="3:36" ht="14.25" customHeight="1" x14ac:dyDescent="0.3">
      <c r="D63" s="12" t="s">
        <v>2</v>
      </c>
      <c r="E63" s="12" t="s">
        <v>49</v>
      </c>
      <c r="F63" s="12">
        <v>20.962347937139999</v>
      </c>
      <c r="G63" s="12">
        <v>20.754121910052366</v>
      </c>
      <c r="O63" s="15"/>
    </row>
    <row r="64" spans="3:36" ht="14.25" customHeight="1" x14ac:dyDescent="0.3">
      <c r="F64" s="12">
        <v>20.622803872359</v>
      </c>
      <c r="O64" s="15"/>
    </row>
    <row r="65" spans="3:22" ht="14.25" customHeight="1" x14ac:dyDescent="0.3">
      <c r="F65" s="12">
        <v>20.677213920658101</v>
      </c>
      <c r="O65" s="15"/>
      <c r="V65" s="10"/>
    </row>
    <row r="66" spans="3:22" ht="14.25" customHeight="1" x14ac:dyDescent="0.3">
      <c r="E66" s="12" t="s">
        <v>50</v>
      </c>
      <c r="F66" s="12">
        <v>21.648940321771001</v>
      </c>
      <c r="G66" s="12">
        <v>21.598221411826064</v>
      </c>
      <c r="O66" s="15"/>
    </row>
    <row r="67" spans="3:22" ht="14.25" customHeight="1" x14ac:dyDescent="0.3">
      <c r="F67" s="12">
        <v>21.498239242200199</v>
      </c>
      <c r="O67" s="15"/>
    </row>
    <row r="68" spans="3:22" ht="14.25" customHeight="1" x14ac:dyDescent="0.3">
      <c r="F68" s="12">
        <v>21.647484671507002</v>
      </c>
      <c r="O68" s="15"/>
    </row>
    <row r="69" spans="3:22" ht="14.25" customHeight="1" x14ac:dyDescent="0.3">
      <c r="O69" s="15"/>
    </row>
    <row r="70" spans="3:22" ht="14.25" customHeight="1" x14ac:dyDescent="0.3">
      <c r="O70" s="15"/>
    </row>
    <row r="71" spans="3:22" ht="14.25" customHeight="1" x14ac:dyDescent="0.3">
      <c r="C71" s="12" t="s">
        <v>60</v>
      </c>
      <c r="D71" s="12" t="s">
        <v>48</v>
      </c>
      <c r="E71" s="12" t="s">
        <v>49</v>
      </c>
      <c r="F71" s="12">
        <v>13.6505017572887</v>
      </c>
      <c r="G71" s="12">
        <v>13.682465603331634</v>
      </c>
      <c r="H71" s="12">
        <v>7.333681886708602</v>
      </c>
      <c r="I71" s="12">
        <v>0.27333288435396774</v>
      </c>
      <c r="J71" s="12">
        <v>1.2085966802208095</v>
      </c>
      <c r="O71" s="15"/>
    </row>
    <row r="72" spans="3:22" ht="14.25" customHeight="1" x14ac:dyDescent="0.3">
      <c r="F72" s="12">
        <v>13.660227590230001</v>
      </c>
      <c r="K72" s="13">
        <f>AVERAGE(J71,J74)</f>
        <v>1.209148011749523</v>
      </c>
      <c r="O72" s="15"/>
    </row>
    <row r="73" spans="3:22" ht="14.25" customHeight="1" x14ac:dyDescent="0.3">
      <c r="F73" s="12">
        <v>13.7366674624762</v>
      </c>
      <c r="O73" s="15"/>
    </row>
    <row r="74" spans="3:22" ht="14.25" customHeight="1" x14ac:dyDescent="0.3">
      <c r="E74" s="12" t="s">
        <v>50</v>
      </c>
      <c r="F74" s="12">
        <v>14.278674147767299</v>
      </c>
      <c r="G74" s="12">
        <v>14.176465957599733</v>
      </c>
      <c r="H74" s="12">
        <v>7.2613229535921651</v>
      </c>
      <c r="I74" s="12">
        <v>0.27464852695479891</v>
      </c>
      <c r="J74" s="12">
        <v>1.2096993432782368</v>
      </c>
      <c r="O74" s="15"/>
    </row>
    <row r="75" spans="3:22" ht="14.25" customHeight="1" x14ac:dyDescent="0.3">
      <c r="F75" s="12">
        <v>14.032191925216299</v>
      </c>
      <c r="O75" s="15"/>
    </row>
    <row r="76" spans="3:22" ht="14.25" customHeight="1" x14ac:dyDescent="0.3">
      <c r="F76" s="12">
        <v>14.218531799815599</v>
      </c>
      <c r="O76" s="15"/>
    </row>
    <row r="77" spans="3:22" ht="14.25" customHeight="1" x14ac:dyDescent="0.3">
      <c r="O77" s="15"/>
    </row>
    <row r="78" spans="3:22" ht="14.25" customHeight="1" x14ac:dyDescent="0.3">
      <c r="D78" s="12" t="s">
        <v>2</v>
      </c>
      <c r="E78" s="12" t="s">
        <v>49</v>
      </c>
      <c r="F78" s="12">
        <v>20.980855613349501</v>
      </c>
      <c r="G78" s="12">
        <v>21.016147490040236</v>
      </c>
      <c r="O78" s="15"/>
    </row>
    <row r="79" spans="3:22" ht="14.25" customHeight="1" x14ac:dyDescent="0.3">
      <c r="F79" s="12">
        <v>21.039826960697599</v>
      </c>
      <c r="O79" s="15"/>
    </row>
    <row r="80" spans="3:22" ht="14.25" customHeight="1" x14ac:dyDescent="0.3">
      <c r="F80" s="12">
        <v>21.027759896073601</v>
      </c>
      <c r="O80" s="15"/>
    </row>
    <row r="81" spans="3:15" ht="14.25" customHeight="1" x14ac:dyDescent="0.3">
      <c r="E81" s="12" t="s">
        <v>50</v>
      </c>
      <c r="F81" s="12">
        <v>21.452811700860899</v>
      </c>
      <c r="G81" s="12">
        <v>21.437788911191898</v>
      </c>
      <c r="O81" s="15"/>
    </row>
    <row r="82" spans="3:15" ht="14.25" customHeight="1" x14ac:dyDescent="0.3">
      <c r="F82" s="12">
        <v>21.449755494194999</v>
      </c>
      <c r="O82" s="15"/>
    </row>
    <row r="83" spans="3:15" ht="14.25" customHeight="1" x14ac:dyDescent="0.3">
      <c r="F83" s="12">
        <v>21.4107995385198</v>
      </c>
      <c r="O83" s="15"/>
    </row>
    <row r="84" spans="3:15" ht="14.25" customHeight="1" x14ac:dyDescent="0.3">
      <c r="O84" s="15"/>
    </row>
    <row r="85" spans="3:15" ht="14.25" customHeight="1" x14ac:dyDescent="0.3">
      <c r="C85" s="12" t="s">
        <v>52</v>
      </c>
      <c r="D85" s="12" t="s">
        <v>48</v>
      </c>
      <c r="E85" s="12" t="s">
        <v>49</v>
      </c>
      <c r="F85" s="12">
        <v>16.0937139395669</v>
      </c>
      <c r="G85" s="12">
        <v>16.114568026845934</v>
      </c>
      <c r="H85" s="12">
        <v>6.9612051991447679</v>
      </c>
      <c r="I85" s="12">
        <v>-9.9143803209866377E-2</v>
      </c>
      <c r="J85" s="12">
        <v>0.93358688333412432</v>
      </c>
      <c r="O85" s="15"/>
    </row>
    <row r="86" spans="3:15" ht="14.25" customHeight="1" x14ac:dyDescent="0.3">
      <c r="F86" s="12">
        <v>16.048575116157</v>
      </c>
      <c r="K86" s="13">
        <f>AVERAGE(J85,J88)</f>
        <v>1.0465462834708106</v>
      </c>
      <c r="O86" s="15"/>
    </row>
    <row r="87" spans="3:15" ht="14.25" customHeight="1" x14ac:dyDescent="0.3">
      <c r="F87" s="12">
        <v>16.201415024813901</v>
      </c>
      <c r="O87" s="15"/>
    </row>
    <row r="88" spans="3:15" ht="14.25" customHeight="1" x14ac:dyDescent="0.3">
      <c r="E88" s="12" t="s">
        <v>50</v>
      </c>
      <c r="F88" s="12">
        <v>16.141697560460599</v>
      </c>
      <c r="G88" s="12">
        <v>16.104831622968867</v>
      </c>
      <c r="H88" s="12">
        <v>7.2001843183696685</v>
      </c>
      <c r="I88" s="12">
        <v>0.21350989173230239</v>
      </c>
      <c r="J88" s="12">
        <v>1.1595056836074968</v>
      </c>
      <c r="O88" s="15"/>
    </row>
    <row r="89" spans="3:15" ht="14.25" customHeight="1" x14ac:dyDescent="0.3">
      <c r="F89" s="12">
        <v>16.0610608286282</v>
      </c>
      <c r="O89" s="15"/>
    </row>
    <row r="90" spans="3:15" ht="14.25" customHeight="1" x14ac:dyDescent="0.3">
      <c r="F90" s="12">
        <v>16.1117364798178</v>
      </c>
      <c r="O90" s="15"/>
    </row>
    <row r="91" spans="3:15" ht="14.25" customHeight="1" x14ac:dyDescent="0.3">
      <c r="O91" s="15"/>
    </row>
    <row r="92" spans="3:15" ht="14.25" customHeight="1" x14ac:dyDescent="0.3">
      <c r="D92" s="12" t="s">
        <v>2</v>
      </c>
      <c r="E92" s="12" t="s">
        <v>49</v>
      </c>
      <c r="F92" s="12">
        <v>23.0045333779413</v>
      </c>
      <c r="G92" s="12">
        <v>23.075773225990702</v>
      </c>
      <c r="O92" s="15"/>
    </row>
    <row r="93" spans="3:15" ht="14.25" customHeight="1" x14ac:dyDescent="0.3">
      <c r="F93" s="12">
        <v>23.023000392409099</v>
      </c>
      <c r="O93" s="15"/>
    </row>
    <row r="94" spans="3:15" ht="14.25" customHeight="1" x14ac:dyDescent="0.3">
      <c r="F94" s="12">
        <v>23.199785907621699</v>
      </c>
      <c r="O94" s="15"/>
    </row>
    <row r="95" spans="3:15" ht="14.25" customHeight="1" x14ac:dyDescent="0.3">
      <c r="E95" s="12" t="s">
        <v>50</v>
      </c>
      <c r="F95" s="12">
        <v>23.4029705985978</v>
      </c>
      <c r="G95" s="12">
        <v>23.305015941338535</v>
      </c>
      <c r="O95" s="15"/>
    </row>
    <row r="96" spans="3:15" ht="14.25" customHeight="1" x14ac:dyDescent="0.3">
      <c r="F96" s="12">
        <v>23.232335346291201</v>
      </c>
      <c r="O96" s="15"/>
    </row>
    <row r="97" spans="6:15" ht="14.25" customHeight="1" x14ac:dyDescent="0.3">
      <c r="F97" s="12">
        <v>23.2797418791266</v>
      </c>
      <c r="O97" s="15"/>
    </row>
    <row r="98" spans="6:15" ht="14.25" customHeight="1" x14ac:dyDescent="0.3">
      <c r="O98" s="15"/>
    </row>
    <row r="99" spans="6:15" ht="14.25" customHeight="1" x14ac:dyDescent="0.3">
      <c r="O99" s="15"/>
    </row>
    <row r="100" spans="6:15" ht="14.25" customHeight="1" x14ac:dyDescent="0.3">
      <c r="O100" s="15"/>
    </row>
    <row r="101" spans="6:15" ht="14.25" customHeight="1" x14ac:dyDescent="0.3">
      <c r="O101" s="15"/>
    </row>
    <row r="102" spans="6:15" ht="14.25" customHeight="1" x14ac:dyDescent="0.3">
      <c r="O102" s="15"/>
    </row>
    <row r="103" spans="6:15" ht="14.25" customHeight="1" x14ac:dyDescent="0.3">
      <c r="O103" s="15"/>
    </row>
    <row r="104" spans="6:15" ht="14.25" customHeight="1" x14ac:dyDescent="0.3">
      <c r="O104" s="15"/>
    </row>
    <row r="105" spans="6:15" ht="14.25" customHeight="1" x14ac:dyDescent="0.3">
      <c r="O105" s="15"/>
    </row>
    <row r="106" spans="6:15" ht="14.25" customHeight="1" x14ac:dyDescent="0.3">
      <c r="O106" s="15"/>
    </row>
    <row r="107" spans="6:15" ht="14.25" customHeight="1" x14ac:dyDescent="0.3">
      <c r="O107" s="15"/>
    </row>
    <row r="108" spans="6:15" ht="14.25" customHeight="1" x14ac:dyDescent="0.3">
      <c r="O108" s="15"/>
    </row>
    <row r="109" spans="6:15" ht="14.25" customHeight="1" x14ac:dyDescent="0.3">
      <c r="O109" s="15"/>
    </row>
    <row r="110" spans="6:15" ht="14.25" customHeight="1" x14ac:dyDescent="0.3">
      <c r="O110" s="15"/>
    </row>
    <row r="111" spans="6:15" ht="14.25" customHeight="1" x14ac:dyDescent="0.3">
      <c r="O111" s="15"/>
    </row>
    <row r="112" spans="6:15" ht="14.25" customHeight="1" x14ac:dyDescent="0.3">
      <c r="O112" s="15"/>
    </row>
    <row r="113" spans="15:15" ht="14.25" customHeight="1" x14ac:dyDescent="0.3">
      <c r="O113" s="15"/>
    </row>
    <row r="114" spans="15:15" ht="14.25" customHeight="1" x14ac:dyDescent="0.3">
      <c r="O114" s="15"/>
    </row>
    <row r="115" spans="15:15" ht="14.25" customHeight="1" x14ac:dyDescent="0.3">
      <c r="O115" s="15"/>
    </row>
    <row r="116" spans="15:15" ht="14.25" customHeight="1" x14ac:dyDescent="0.3">
      <c r="O116" s="15"/>
    </row>
    <row r="117" spans="15:15" ht="14.25" customHeight="1" x14ac:dyDescent="0.3">
      <c r="O117" s="15"/>
    </row>
    <row r="118" spans="15:15" ht="14.25" customHeight="1" x14ac:dyDescent="0.3">
      <c r="O118" s="15"/>
    </row>
    <row r="119" spans="15:15" ht="14.25" customHeight="1" x14ac:dyDescent="0.3">
      <c r="O119" s="15"/>
    </row>
    <row r="120" spans="15:15" ht="14.25" customHeight="1" x14ac:dyDescent="0.3">
      <c r="O120" s="15"/>
    </row>
    <row r="121" spans="15:15" ht="14.25" customHeight="1" x14ac:dyDescent="0.3">
      <c r="O121" s="15"/>
    </row>
    <row r="122" spans="15:15" ht="14.25" customHeight="1" x14ac:dyDescent="0.3">
      <c r="O122" s="15"/>
    </row>
    <row r="123" spans="15:15" ht="14.25" customHeight="1" x14ac:dyDescent="0.3">
      <c r="O123" s="15"/>
    </row>
    <row r="124" spans="15:15" ht="14.25" customHeight="1" x14ac:dyDescent="0.3">
      <c r="O124" s="15"/>
    </row>
    <row r="125" spans="15:15" ht="14.25" customHeight="1" x14ac:dyDescent="0.3">
      <c r="O125" s="15"/>
    </row>
    <row r="126" spans="15:15" ht="14.25" customHeight="1" x14ac:dyDescent="0.3">
      <c r="O126" s="15"/>
    </row>
    <row r="127" spans="15:15" ht="14.25" customHeight="1" x14ac:dyDescent="0.3">
      <c r="O127" s="15"/>
    </row>
    <row r="128" spans="15:15" ht="14.25" customHeight="1" x14ac:dyDescent="0.3">
      <c r="O128" s="15"/>
    </row>
    <row r="129" spans="15:15" ht="14.25" customHeight="1" x14ac:dyDescent="0.3">
      <c r="O129" s="15"/>
    </row>
    <row r="130" spans="15:15" ht="14.25" customHeight="1" x14ac:dyDescent="0.3">
      <c r="O130" s="15"/>
    </row>
    <row r="131" spans="15:15" ht="14.25" customHeight="1" x14ac:dyDescent="0.3">
      <c r="O131" s="15"/>
    </row>
    <row r="132" spans="15:15" ht="14.25" customHeight="1" x14ac:dyDescent="0.3">
      <c r="O132" s="15"/>
    </row>
    <row r="133" spans="15:15" ht="14.25" customHeight="1" x14ac:dyDescent="0.3">
      <c r="O133" s="15"/>
    </row>
    <row r="134" spans="15:15" ht="14.25" customHeight="1" x14ac:dyDescent="0.3">
      <c r="O134" s="15"/>
    </row>
    <row r="135" spans="15:15" ht="14.25" customHeight="1" x14ac:dyDescent="0.3">
      <c r="O135" s="15"/>
    </row>
    <row r="136" spans="15:15" ht="14.25" customHeight="1" x14ac:dyDescent="0.3">
      <c r="O136" s="15"/>
    </row>
    <row r="137" spans="15:15" ht="14.25" customHeight="1" x14ac:dyDescent="0.3">
      <c r="O137" s="15"/>
    </row>
    <row r="138" spans="15:15" ht="14.25" customHeight="1" x14ac:dyDescent="0.3">
      <c r="O138" s="15"/>
    </row>
    <row r="139" spans="15:15" ht="14.25" customHeight="1" x14ac:dyDescent="0.3">
      <c r="O139" s="15"/>
    </row>
    <row r="140" spans="15:15" ht="14.25" customHeight="1" x14ac:dyDescent="0.3">
      <c r="O140" s="15"/>
    </row>
    <row r="141" spans="15:15" ht="14.25" customHeight="1" x14ac:dyDescent="0.3">
      <c r="O141" s="15"/>
    </row>
    <row r="142" spans="15:15" ht="14.25" customHeight="1" x14ac:dyDescent="0.3">
      <c r="O142" s="15"/>
    </row>
    <row r="143" spans="15:15" ht="14.25" customHeight="1" x14ac:dyDescent="0.3">
      <c r="O143" s="15"/>
    </row>
    <row r="144" spans="15:15" ht="14.25" customHeight="1" x14ac:dyDescent="0.3">
      <c r="O144" s="15"/>
    </row>
    <row r="145" spans="15:15" ht="14.25" customHeight="1" x14ac:dyDescent="0.3">
      <c r="O145" s="15"/>
    </row>
    <row r="146" spans="15:15" ht="14.25" customHeight="1" x14ac:dyDescent="0.3">
      <c r="O146" s="15"/>
    </row>
    <row r="147" spans="15:15" ht="14.25" customHeight="1" x14ac:dyDescent="0.3">
      <c r="O147" s="15"/>
    </row>
    <row r="148" spans="15:15" ht="14.25" customHeight="1" x14ac:dyDescent="0.3">
      <c r="O148" s="15"/>
    </row>
    <row r="149" spans="15:15" ht="14.25" customHeight="1" x14ac:dyDescent="0.3">
      <c r="O149" s="15"/>
    </row>
    <row r="150" spans="15:15" ht="14.25" customHeight="1" x14ac:dyDescent="0.3">
      <c r="O150" s="15"/>
    </row>
    <row r="151" spans="15:15" ht="14.25" customHeight="1" x14ac:dyDescent="0.3">
      <c r="O151" s="15"/>
    </row>
    <row r="152" spans="15:15" ht="14.25" customHeight="1" x14ac:dyDescent="0.3">
      <c r="O152" s="15"/>
    </row>
    <row r="153" spans="15:15" ht="14.25" customHeight="1" x14ac:dyDescent="0.3">
      <c r="O153" s="15"/>
    </row>
    <row r="154" spans="15:15" ht="14.25" customHeight="1" x14ac:dyDescent="0.3">
      <c r="O154" s="15"/>
    </row>
    <row r="155" spans="15:15" ht="14.25" customHeight="1" x14ac:dyDescent="0.3">
      <c r="O155" s="15"/>
    </row>
    <row r="156" spans="15:15" ht="14.25" customHeight="1" x14ac:dyDescent="0.3">
      <c r="O156" s="15"/>
    </row>
    <row r="157" spans="15:15" ht="14.25" customHeight="1" x14ac:dyDescent="0.3">
      <c r="O157" s="15"/>
    </row>
    <row r="158" spans="15:15" ht="14.25" customHeight="1" x14ac:dyDescent="0.3">
      <c r="O158" s="15"/>
    </row>
    <row r="159" spans="15:15" ht="14.25" customHeight="1" x14ac:dyDescent="0.3">
      <c r="O159" s="15"/>
    </row>
    <row r="160" spans="15:15" ht="14.25" customHeight="1" x14ac:dyDescent="0.3">
      <c r="O160" s="15"/>
    </row>
    <row r="161" spans="5:15" ht="14.25" customHeight="1" x14ac:dyDescent="0.3">
      <c r="O161" s="15"/>
    </row>
    <row r="162" spans="5:15" ht="14.25" customHeight="1" x14ac:dyDescent="0.3">
      <c r="O162" s="15"/>
    </row>
    <row r="163" spans="5:15" ht="14.25" customHeight="1" x14ac:dyDescent="0.3">
      <c r="O163" s="15"/>
    </row>
    <row r="164" spans="5:15" ht="14.25" customHeight="1" x14ac:dyDescent="0.3">
      <c r="O164" s="15"/>
    </row>
    <row r="165" spans="5:15" ht="14.25" customHeight="1" x14ac:dyDescent="0.3">
      <c r="O165" s="15"/>
    </row>
    <row r="166" spans="5:15" ht="14.25" customHeight="1" x14ac:dyDescent="0.3">
      <c r="O166" s="15"/>
    </row>
    <row r="167" spans="5:15" ht="14.25" customHeight="1" x14ac:dyDescent="0.3">
      <c r="O167" s="15"/>
    </row>
    <row r="168" spans="5:15" ht="14.25" customHeight="1" x14ac:dyDescent="0.3">
      <c r="O168" s="15"/>
    </row>
    <row r="169" spans="5:15" ht="14.25" customHeight="1" x14ac:dyDescent="0.3">
      <c r="O169" s="15"/>
    </row>
    <row r="170" spans="5:15" ht="14.25" customHeight="1" x14ac:dyDescent="0.3">
      <c r="K170" s="12">
        <v>0</v>
      </c>
      <c r="L170" s="19">
        <v>1</v>
      </c>
      <c r="O170" s="15"/>
    </row>
    <row r="171" spans="5:15" ht="14.25" customHeight="1" x14ac:dyDescent="0.3">
      <c r="E171" s="27"/>
      <c r="K171" s="12">
        <v>6</v>
      </c>
      <c r="L171" s="12">
        <v>1.382263867605124</v>
      </c>
      <c r="M171" s="12">
        <v>1.1221967446327747</v>
      </c>
      <c r="N171" s="12">
        <f>AVERAGE(L171:M171)</f>
        <v>1.2522303061189493</v>
      </c>
      <c r="O171" s="15"/>
    </row>
    <row r="172" spans="5:15" ht="14.25" customHeight="1" x14ac:dyDescent="0.3">
      <c r="E172" s="27"/>
      <c r="K172" s="12">
        <v>8</v>
      </c>
      <c r="L172" s="12">
        <v>1.3885288272763008</v>
      </c>
      <c r="M172" s="12">
        <v>1.8717685850355505</v>
      </c>
      <c r="N172" s="12">
        <f>AVERAGE(L172:M172)</f>
        <v>1.6301487061559257</v>
      </c>
      <c r="O172" s="15"/>
    </row>
    <row r="173" spans="5:15" ht="14.25" customHeight="1" x14ac:dyDescent="0.3">
      <c r="E173" s="27"/>
      <c r="K173" s="12">
        <v>10</v>
      </c>
      <c r="L173" s="19">
        <v>2.6309672474314234</v>
      </c>
      <c r="M173" s="12">
        <v>3.1545490287193569</v>
      </c>
      <c r="N173" s="12">
        <f>AVERAGE(L173:M173)</f>
        <v>2.89275813807539</v>
      </c>
      <c r="O173" s="15"/>
    </row>
    <row r="174" spans="5:15" ht="14.25" customHeight="1" x14ac:dyDescent="0.3">
      <c r="E174" s="27"/>
      <c r="K174" s="12" t="s">
        <v>45</v>
      </c>
      <c r="L174" s="19">
        <v>1.5839481572924168</v>
      </c>
      <c r="M174" s="12">
        <v>1.3609361570148646</v>
      </c>
      <c r="N174" s="12">
        <f t="shared" ref="N174:N175" si="0">AVERAGE(L174:M174)</f>
        <v>1.4724421571536408</v>
      </c>
      <c r="O174" s="15"/>
    </row>
    <row r="175" spans="5:15" ht="14.25" customHeight="1" x14ac:dyDescent="0.3">
      <c r="E175" s="27"/>
      <c r="K175" s="12" t="s">
        <v>46</v>
      </c>
      <c r="L175" s="12">
        <v>1.209148011749523</v>
      </c>
      <c r="M175" s="12">
        <v>1.6031663881022773</v>
      </c>
      <c r="N175" s="12">
        <f t="shared" si="0"/>
        <v>1.4061571999259002</v>
      </c>
      <c r="O175" s="15"/>
    </row>
    <row r="176" spans="5:15" ht="14.25" customHeight="1" x14ac:dyDescent="0.3">
      <c r="E176" s="27"/>
      <c r="K176" s="12">
        <v>24</v>
      </c>
      <c r="L176" s="12">
        <v>1.0465462834708106</v>
      </c>
      <c r="M176" s="12">
        <v>1.0086212955988028</v>
      </c>
      <c r="N176" s="12">
        <f>AVERAGE(L176:M176)</f>
        <v>1.0275837895348068</v>
      </c>
      <c r="O176" s="15"/>
    </row>
    <row r="177" spans="15:15" ht="14.25" customHeight="1" x14ac:dyDescent="0.3">
      <c r="O177" s="15"/>
    </row>
    <row r="178" spans="15:15" ht="14.25" customHeight="1" x14ac:dyDescent="0.3">
      <c r="O178" s="15"/>
    </row>
    <row r="179" spans="15:15" ht="14.25" customHeight="1" x14ac:dyDescent="0.3">
      <c r="O179" s="15"/>
    </row>
    <row r="180" spans="15:15" ht="14.25" customHeight="1" x14ac:dyDescent="0.3">
      <c r="O180" s="15"/>
    </row>
    <row r="181" spans="15:15" ht="14.25" customHeight="1" x14ac:dyDescent="0.3">
      <c r="O181" s="15"/>
    </row>
    <row r="182" spans="15:15" ht="14.25" customHeight="1" x14ac:dyDescent="0.3">
      <c r="O182" s="15"/>
    </row>
    <row r="183" spans="15:15" ht="14.25" customHeight="1" x14ac:dyDescent="0.3">
      <c r="O183" s="15"/>
    </row>
    <row r="184" spans="15:15" ht="14.25" customHeight="1" x14ac:dyDescent="0.3">
      <c r="O184" s="15"/>
    </row>
    <row r="185" spans="15:15" ht="14.25" customHeight="1" x14ac:dyDescent="0.3">
      <c r="O185" s="15"/>
    </row>
    <row r="186" spans="15:15" ht="14.25" customHeight="1" x14ac:dyDescent="0.3">
      <c r="O186" s="15"/>
    </row>
    <row r="187" spans="15:15" ht="14.25" customHeight="1" x14ac:dyDescent="0.3">
      <c r="O187" s="15"/>
    </row>
    <row r="188" spans="15:15" ht="14.25" customHeight="1" x14ac:dyDescent="0.3">
      <c r="O188" s="15"/>
    </row>
    <row r="189" spans="15:15" ht="14.25" customHeight="1" x14ac:dyDescent="0.3">
      <c r="O189" s="15"/>
    </row>
    <row r="190" spans="15:15" ht="14.25" customHeight="1" x14ac:dyDescent="0.3">
      <c r="O190" s="15"/>
    </row>
    <row r="191" spans="15:15" ht="14.25" customHeight="1" x14ac:dyDescent="0.3">
      <c r="O191" s="15"/>
    </row>
    <row r="192" spans="15:15" ht="14.25" customHeight="1" x14ac:dyDescent="0.3">
      <c r="O192" s="15"/>
    </row>
    <row r="193" spans="15:15" ht="14.25" customHeight="1" x14ac:dyDescent="0.3">
      <c r="O193" s="15"/>
    </row>
    <row r="194" spans="15:15" ht="14.25" customHeight="1" x14ac:dyDescent="0.3">
      <c r="O194" s="15"/>
    </row>
    <row r="195" spans="15:15" ht="14.25" customHeight="1" x14ac:dyDescent="0.3">
      <c r="O195" s="15"/>
    </row>
    <row r="196" spans="15:15" ht="14.25" customHeight="1" x14ac:dyDescent="0.3">
      <c r="O196" s="15"/>
    </row>
    <row r="197" spans="15:15" ht="14.25" customHeight="1" x14ac:dyDescent="0.3">
      <c r="O197" s="15"/>
    </row>
    <row r="198" spans="15:15" ht="14.25" customHeight="1" x14ac:dyDescent="0.3">
      <c r="O198" s="15"/>
    </row>
    <row r="199" spans="15:15" ht="14.25" customHeight="1" x14ac:dyDescent="0.3">
      <c r="O199" s="15"/>
    </row>
    <row r="200" spans="15:15" ht="14.25" customHeight="1" x14ac:dyDescent="0.3">
      <c r="O200" s="15"/>
    </row>
    <row r="201" spans="15:15" ht="14.25" customHeight="1" x14ac:dyDescent="0.3">
      <c r="O201" s="15"/>
    </row>
    <row r="202" spans="15:15" ht="14.25" customHeight="1" x14ac:dyDescent="0.3">
      <c r="O202" s="15"/>
    </row>
    <row r="203" spans="15:15" ht="14.25" customHeight="1" x14ac:dyDescent="0.3">
      <c r="O203" s="15"/>
    </row>
    <row r="204" spans="15:15" ht="14.25" customHeight="1" x14ac:dyDescent="0.3">
      <c r="O204" s="15"/>
    </row>
    <row r="205" spans="15:15" ht="14.25" customHeight="1" x14ac:dyDescent="0.3">
      <c r="O205" s="15"/>
    </row>
    <row r="206" spans="15:15" ht="14.25" customHeight="1" x14ac:dyDescent="0.3">
      <c r="O206" s="15"/>
    </row>
    <row r="207" spans="15:15" ht="14.25" customHeight="1" x14ac:dyDescent="0.3">
      <c r="O207" s="15"/>
    </row>
    <row r="208" spans="15:15" ht="14.25" customHeight="1" x14ac:dyDescent="0.3">
      <c r="O208" s="15"/>
    </row>
    <row r="209" spans="15:15" ht="14.25" customHeight="1" x14ac:dyDescent="0.3">
      <c r="O209" s="15"/>
    </row>
    <row r="210" spans="15:15" ht="14.25" customHeight="1" x14ac:dyDescent="0.3">
      <c r="O210" s="15"/>
    </row>
    <row r="211" spans="15:15" ht="14.25" customHeight="1" x14ac:dyDescent="0.3">
      <c r="O211" s="15"/>
    </row>
    <row r="212" spans="15:15" ht="14.25" customHeight="1" x14ac:dyDescent="0.3">
      <c r="O212" s="15"/>
    </row>
    <row r="213" spans="15:15" ht="14.25" customHeight="1" x14ac:dyDescent="0.3">
      <c r="O213" s="15"/>
    </row>
    <row r="214" spans="15:15" ht="14.25" customHeight="1" x14ac:dyDescent="0.3">
      <c r="O214" s="15"/>
    </row>
    <row r="215" spans="15:15" ht="14.25" customHeight="1" x14ac:dyDescent="0.3">
      <c r="O215" s="15"/>
    </row>
    <row r="216" spans="15:15" ht="14.25" customHeight="1" x14ac:dyDescent="0.3">
      <c r="O216" s="15"/>
    </row>
    <row r="217" spans="15:15" ht="14.25" customHeight="1" x14ac:dyDescent="0.3">
      <c r="O217" s="15"/>
    </row>
    <row r="218" spans="15:15" ht="14.25" customHeight="1" x14ac:dyDescent="0.3">
      <c r="O218" s="15"/>
    </row>
    <row r="219" spans="15:15" ht="14.25" customHeight="1" x14ac:dyDescent="0.3">
      <c r="O219" s="15"/>
    </row>
    <row r="220" spans="15:15" ht="14.25" customHeight="1" x14ac:dyDescent="0.3">
      <c r="O220" s="15"/>
    </row>
    <row r="221" spans="15:15" ht="14.25" customHeight="1" x14ac:dyDescent="0.3">
      <c r="O221" s="15"/>
    </row>
    <row r="222" spans="15:15" ht="14.25" customHeight="1" x14ac:dyDescent="0.3">
      <c r="O222" s="15"/>
    </row>
    <row r="223" spans="15:15" ht="14.25" customHeight="1" x14ac:dyDescent="0.3">
      <c r="O223" s="15"/>
    </row>
    <row r="224" spans="15:15" ht="14.25" customHeight="1" x14ac:dyDescent="0.3">
      <c r="O224" s="15"/>
    </row>
    <row r="225" spans="15:15" ht="14.25" customHeight="1" x14ac:dyDescent="0.3">
      <c r="O225" s="15"/>
    </row>
    <row r="226" spans="15:15" ht="14.25" customHeight="1" x14ac:dyDescent="0.3">
      <c r="O226" s="15"/>
    </row>
    <row r="227" spans="15:15" ht="14.25" customHeight="1" x14ac:dyDescent="0.3">
      <c r="O227" s="15"/>
    </row>
    <row r="228" spans="15:15" ht="14.25" customHeight="1" x14ac:dyDescent="0.3">
      <c r="O228" s="15"/>
    </row>
    <row r="229" spans="15:15" ht="14.25" customHeight="1" x14ac:dyDescent="0.3">
      <c r="O229" s="15"/>
    </row>
    <row r="230" spans="15:15" ht="14.25" customHeight="1" x14ac:dyDescent="0.3">
      <c r="O230" s="15"/>
    </row>
    <row r="231" spans="15:15" ht="14.25" customHeight="1" x14ac:dyDescent="0.3">
      <c r="O231" s="15"/>
    </row>
    <row r="232" spans="15:15" ht="14.25" customHeight="1" x14ac:dyDescent="0.3">
      <c r="O232" s="15"/>
    </row>
    <row r="233" spans="15:15" ht="14.25" customHeight="1" x14ac:dyDescent="0.3">
      <c r="O233" s="15"/>
    </row>
    <row r="234" spans="15:15" ht="14.25" customHeight="1" x14ac:dyDescent="0.3">
      <c r="O234" s="15"/>
    </row>
    <row r="235" spans="15:15" ht="14.25" customHeight="1" x14ac:dyDescent="0.3">
      <c r="O235" s="15"/>
    </row>
    <row r="236" spans="15:15" ht="14.25" customHeight="1" x14ac:dyDescent="0.3">
      <c r="O236" s="15"/>
    </row>
    <row r="237" spans="15:15" ht="14.25" customHeight="1" x14ac:dyDescent="0.3">
      <c r="O237" s="15"/>
    </row>
    <row r="238" spans="15:15" ht="14.25" customHeight="1" x14ac:dyDescent="0.3">
      <c r="O238" s="15"/>
    </row>
    <row r="239" spans="15:15" ht="14.25" customHeight="1" x14ac:dyDescent="0.3">
      <c r="O239" s="15"/>
    </row>
    <row r="240" spans="15:15" ht="14.25" customHeight="1" x14ac:dyDescent="0.3">
      <c r="O240" s="15"/>
    </row>
    <row r="241" spans="15:15" ht="14.25" customHeight="1" x14ac:dyDescent="0.3">
      <c r="O241" s="15"/>
    </row>
    <row r="242" spans="15:15" ht="14.25" customHeight="1" x14ac:dyDescent="0.3">
      <c r="O242" s="15"/>
    </row>
    <row r="243" spans="15:15" ht="14.25" customHeight="1" x14ac:dyDescent="0.3">
      <c r="O243" s="15"/>
    </row>
    <row r="244" spans="15:15" ht="14.25" customHeight="1" x14ac:dyDescent="0.3">
      <c r="O244" s="15"/>
    </row>
    <row r="245" spans="15:15" ht="14.25" customHeight="1" x14ac:dyDescent="0.3">
      <c r="O245" s="15"/>
    </row>
    <row r="246" spans="15:15" ht="14.25" customHeight="1" x14ac:dyDescent="0.3">
      <c r="O246" s="15"/>
    </row>
    <row r="247" spans="15:15" ht="14.25" customHeight="1" x14ac:dyDescent="0.3">
      <c r="O247" s="15"/>
    </row>
    <row r="248" spans="15:15" ht="14.25" customHeight="1" x14ac:dyDescent="0.3">
      <c r="O248" s="15"/>
    </row>
    <row r="249" spans="15:15" ht="14.25" customHeight="1" x14ac:dyDescent="0.3">
      <c r="O249" s="15"/>
    </row>
    <row r="250" spans="15:15" ht="14.25" customHeight="1" x14ac:dyDescent="0.3">
      <c r="O250" s="15"/>
    </row>
    <row r="251" spans="15:15" ht="14.25" customHeight="1" x14ac:dyDescent="0.3">
      <c r="O251" s="15"/>
    </row>
    <row r="252" spans="15:15" ht="14.25" customHeight="1" x14ac:dyDescent="0.3">
      <c r="O252" s="15"/>
    </row>
    <row r="253" spans="15:15" ht="14.25" customHeight="1" x14ac:dyDescent="0.3">
      <c r="O253" s="15"/>
    </row>
    <row r="254" spans="15:15" ht="14.25" customHeight="1" x14ac:dyDescent="0.3">
      <c r="O254" s="15"/>
    </row>
    <row r="255" spans="15:15" ht="14.25" customHeight="1" x14ac:dyDescent="0.3">
      <c r="O255" s="15"/>
    </row>
    <row r="256" spans="15:15" ht="14.25" customHeight="1" x14ac:dyDescent="0.3">
      <c r="O256" s="15"/>
    </row>
    <row r="257" spans="15:15" ht="14.25" customHeight="1" x14ac:dyDescent="0.3">
      <c r="O257" s="15"/>
    </row>
    <row r="258" spans="15:15" ht="14.25" customHeight="1" x14ac:dyDescent="0.3">
      <c r="O258" s="15"/>
    </row>
    <row r="259" spans="15:15" ht="14.25" customHeight="1" x14ac:dyDescent="0.3">
      <c r="O259" s="15"/>
    </row>
    <row r="260" spans="15:15" ht="14.25" customHeight="1" x14ac:dyDescent="0.3">
      <c r="O260" s="15"/>
    </row>
    <row r="261" spans="15:15" ht="14.25" customHeight="1" x14ac:dyDescent="0.3">
      <c r="O261" s="15"/>
    </row>
    <row r="262" spans="15:15" ht="14.25" customHeight="1" x14ac:dyDescent="0.3">
      <c r="O262" s="15"/>
    </row>
    <row r="263" spans="15:15" ht="14.25" customHeight="1" x14ac:dyDescent="0.3">
      <c r="O263" s="15"/>
    </row>
    <row r="264" spans="15:15" ht="14.25" customHeight="1" x14ac:dyDescent="0.3">
      <c r="O264" s="15"/>
    </row>
    <row r="265" spans="15:15" ht="14.25" customHeight="1" x14ac:dyDescent="0.3">
      <c r="O265" s="15"/>
    </row>
    <row r="266" spans="15:15" ht="14.25" customHeight="1" x14ac:dyDescent="0.3">
      <c r="O266" s="15"/>
    </row>
    <row r="267" spans="15:15" ht="14.25" customHeight="1" x14ac:dyDescent="0.3">
      <c r="O267" s="15"/>
    </row>
    <row r="268" spans="15:15" ht="14.25" customHeight="1" x14ac:dyDescent="0.3">
      <c r="O268" s="15"/>
    </row>
    <row r="269" spans="15:15" ht="14.25" customHeight="1" x14ac:dyDescent="0.3">
      <c r="O269" s="15"/>
    </row>
    <row r="270" spans="15:15" ht="14.25" customHeight="1" x14ac:dyDescent="0.3">
      <c r="O270" s="15"/>
    </row>
    <row r="271" spans="15:15" ht="14.25" customHeight="1" x14ac:dyDescent="0.3">
      <c r="O271" s="15"/>
    </row>
    <row r="272" spans="15:15" ht="14.25" customHeight="1" x14ac:dyDescent="0.3">
      <c r="O272" s="15"/>
    </row>
    <row r="273" spans="15:15" ht="14.25" customHeight="1" x14ac:dyDescent="0.3">
      <c r="O273" s="15"/>
    </row>
    <row r="274" spans="15:15" ht="14.25" customHeight="1" x14ac:dyDescent="0.3">
      <c r="O274" s="15"/>
    </row>
    <row r="275" spans="15:15" ht="14.25" customHeight="1" x14ac:dyDescent="0.3">
      <c r="O275" s="15"/>
    </row>
    <row r="276" spans="15:15" ht="14.25" customHeight="1" x14ac:dyDescent="0.3">
      <c r="O276" s="15"/>
    </row>
    <row r="277" spans="15:15" ht="14.25" customHeight="1" x14ac:dyDescent="0.3">
      <c r="O277" s="15"/>
    </row>
    <row r="278" spans="15:15" ht="14.25" customHeight="1" x14ac:dyDescent="0.3">
      <c r="O278" s="15"/>
    </row>
    <row r="279" spans="15:15" ht="14.25" customHeight="1" x14ac:dyDescent="0.3">
      <c r="O279" s="15"/>
    </row>
    <row r="280" spans="15:15" ht="14.25" customHeight="1" x14ac:dyDescent="0.3">
      <c r="O280" s="15"/>
    </row>
    <row r="281" spans="15:15" ht="14.25" customHeight="1" x14ac:dyDescent="0.3">
      <c r="O281" s="15"/>
    </row>
    <row r="282" spans="15:15" ht="14.25" customHeight="1" x14ac:dyDescent="0.3">
      <c r="O282" s="15"/>
    </row>
    <row r="283" spans="15:15" ht="14.25" customHeight="1" x14ac:dyDescent="0.3">
      <c r="O283" s="15"/>
    </row>
    <row r="284" spans="15:15" ht="14.25" customHeight="1" x14ac:dyDescent="0.3">
      <c r="O284" s="15"/>
    </row>
    <row r="285" spans="15:15" ht="14.25" customHeight="1" x14ac:dyDescent="0.3">
      <c r="O285" s="15"/>
    </row>
    <row r="286" spans="15:15" ht="14.25" customHeight="1" x14ac:dyDescent="0.3">
      <c r="O286" s="15"/>
    </row>
    <row r="287" spans="15:15" ht="14.25" customHeight="1" x14ac:dyDescent="0.3">
      <c r="O287" s="15"/>
    </row>
    <row r="288" spans="15:15" ht="14.25" customHeight="1" x14ac:dyDescent="0.3">
      <c r="O288" s="15"/>
    </row>
    <row r="289" spans="15:15" ht="14.25" customHeight="1" x14ac:dyDescent="0.3">
      <c r="O289" s="15"/>
    </row>
    <row r="290" spans="15:15" ht="14.25" customHeight="1" x14ac:dyDescent="0.3">
      <c r="O290" s="15"/>
    </row>
    <row r="291" spans="15:15" ht="14.25" customHeight="1" x14ac:dyDescent="0.3">
      <c r="O291" s="15"/>
    </row>
    <row r="292" spans="15:15" ht="14.25" customHeight="1" x14ac:dyDescent="0.3">
      <c r="O292" s="15"/>
    </row>
    <row r="293" spans="15:15" ht="14.25" customHeight="1" x14ac:dyDescent="0.3">
      <c r="O293" s="15"/>
    </row>
    <row r="294" spans="15:15" ht="14.25" customHeight="1" x14ac:dyDescent="0.3">
      <c r="O294" s="15"/>
    </row>
    <row r="295" spans="15:15" ht="14.25" customHeight="1" x14ac:dyDescent="0.3">
      <c r="O295" s="15"/>
    </row>
    <row r="296" spans="15:15" ht="14.25" customHeight="1" x14ac:dyDescent="0.3">
      <c r="O296" s="15"/>
    </row>
    <row r="297" spans="15:15" ht="14.25" customHeight="1" x14ac:dyDescent="0.3">
      <c r="O297" s="15"/>
    </row>
    <row r="298" spans="15:15" ht="14.25" customHeight="1" x14ac:dyDescent="0.3">
      <c r="O298" s="15"/>
    </row>
    <row r="299" spans="15:15" ht="14.25" customHeight="1" x14ac:dyDescent="0.3">
      <c r="O299" s="15"/>
    </row>
    <row r="300" spans="15:15" ht="14.25" customHeight="1" x14ac:dyDescent="0.3">
      <c r="O300" s="15"/>
    </row>
    <row r="301" spans="15:15" ht="14.25" customHeight="1" x14ac:dyDescent="0.3">
      <c r="O301" s="15"/>
    </row>
    <row r="302" spans="15:15" ht="14.25" customHeight="1" x14ac:dyDescent="0.3">
      <c r="O302" s="15"/>
    </row>
    <row r="303" spans="15:15" ht="14.25" customHeight="1" x14ac:dyDescent="0.3">
      <c r="O303" s="15"/>
    </row>
    <row r="304" spans="15:15" ht="14.25" customHeight="1" x14ac:dyDescent="0.3">
      <c r="O304" s="15"/>
    </row>
    <row r="305" spans="15:15" ht="14.25" customHeight="1" x14ac:dyDescent="0.3">
      <c r="O305" s="15"/>
    </row>
    <row r="306" spans="15:15" ht="14.25" customHeight="1" x14ac:dyDescent="0.3">
      <c r="O306" s="15"/>
    </row>
    <row r="307" spans="15:15" ht="14.25" customHeight="1" x14ac:dyDescent="0.3">
      <c r="O307" s="15"/>
    </row>
    <row r="308" spans="15:15" ht="14.25" customHeight="1" x14ac:dyDescent="0.3">
      <c r="O308" s="15"/>
    </row>
    <row r="309" spans="15:15" ht="14.25" customHeight="1" x14ac:dyDescent="0.3">
      <c r="O309" s="15"/>
    </row>
    <row r="310" spans="15:15" ht="14.25" customHeight="1" x14ac:dyDescent="0.3">
      <c r="O310" s="15"/>
    </row>
    <row r="311" spans="15:15" ht="14.25" customHeight="1" x14ac:dyDescent="0.3">
      <c r="O311" s="15"/>
    </row>
    <row r="312" spans="15:15" ht="14.25" customHeight="1" x14ac:dyDescent="0.3">
      <c r="O312" s="15"/>
    </row>
    <row r="313" spans="15:15" ht="14.25" customHeight="1" x14ac:dyDescent="0.3">
      <c r="O313" s="15"/>
    </row>
    <row r="314" spans="15:15" ht="14.25" customHeight="1" x14ac:dyDescent="0.3">
      <c r="O314" s="15"/>
    </row>
    <row r="315" spans="15:15" ht="14.25" customHeight="1" x14ac:dyDescent="0.3">
      <c r="O315" s="15"/>
    </row>
    <row r="316" spans="15:15" ht="14.25" customHeight="1" x14ac:dyDescent="0.3">
      <c r="O316" s="15"/>
    </row>
    <row r="317" spans="15:15" ht="14.25" customHeight="1" x14ac:dyDescent="0.3">
      <c r="O317" s="15"/>
    </row>
    <row r="318" spans="15:15" ht="14.25" customHeight="1" x14ac:dyDescent="0.3">
      <c r="O318" s="15"/>
    </row>
    <row r="319" spans="15:15" ht="14.25" customHeight="1" x14ac:dyDescent="0.3">
      <c r="O319" s="15"/>
    </row>
    <row r="320" spans="15:15" ht="14.25" customHeight="1" x14ac:dyDescent="0.3">
      <c r="O320" s="15"/>
    </row>
    <row r="321" spans="15:15" ht="14.25" customHeight="1" x14ac:dyDescent="0.3">
      <c r="O321" s="15"/>
    </row>
    <row r="322" spans="15:15" ht="14.25" customHeight="1" x14ac:dyDescent="0.3">
      <c r="O322" s="15"/>
    </row>
    <row r="323" spans="15:15" ht="14.25" customHeight="1" x14ac:dyDescent="0.3">
      <c r="O323" s="15"/>
    </row>
    <row r="324" spans="15:15" ht="14.25" customHeight="1" x14ac:dyDescent="0.3">
      <c r="O324" s="15"/>
    </row>
    <row r="325" spans="15:15" ht="14.25" customHeight="1" x14ac:dyDescent="0.3">
      <c r="O325" s="15"/>
    </row>
    <row r="326" spans="15:15" ht="14.25" customHeight="1" x14ac:dyDescent="0.3">
      <c r="O326" s="15"/>
    </row>
    <row r="327" spans="15:15" ht="14.25" customHeight="1" x14ac:dyDescent="0.3">
      <c r="O327" s="15"/>
    </row>
    <row r="328" spans="15:15" ht="14.25" customHeight="1" x14ac:dyDescent="0.3">
      <c r="O328" s="15"/>
    </row>
    <row r="329" spans="15:15" ht="14.25" customHeight="1" x14ac:dyDescent="0.3">
      <c r="O329" s="15"/>
    </row>
    <row r="330" spans="15:15" ht="14.25" customHeight="1" x14ac:dyDescent="0.3">
      <c r="O330" s="15"/>
    </row>
    <row r="331" spans="15:15" ht="14.25" customHeight="1" x14ac:dyDescent="0.3">
      <c r="O331" s="15"/>
    </row>
    <row r="332" spans="15:15" ht="14.25" customHeight="1" x14ac:dyDescent="0.3">
      <c r="O332" s="15"/>
    </row>
    <row r="333" spans="15:15" ht="14.25" customHeight="1" x14ac:dyDescent="0.3">
      <c r="O333" s="15"/>
    </row>
    <row r="334" spans="15:15" ht="14.25" customHeight="1" x14ac:dyDescent="0.3">
      <c r="O334" s="15"/>
    </row>
    <row r="335" spans="15:15" ht="14.25" customHeight="1" x14ac:dyDescent="0.3">
      <c r="O335" s="15"/>
    </row>
    <row r="336" spans="15:15" ht="14.25" customHeight="1" x14ac:dyDescent="0.3">
      <c r="O336" s="15"/>
    </row>
    <row r="337" spans="15:15" ht="14.25" customHeight="1" x14ac:dyDescent="0.3">
      <c r="O337" s="15"/>
    </row>
    <row r="338" spans="15:15" ht="14.25" customHeight="1" x14ac:dyDescent="0.3">
      <c r="O338" s="15"/>
    </row>
    <row r="339" spans="15:15" ht="14.25" customHeight="1" x14ac:dyDescent="0.3">
      <c r="O339" s="15"/>
    </row>
    <row r="340" spans="15:15" ht="14.25" customHeight="1" x14ac:dyDescent="0.3">
      <c r="O340" s="15"/>
    </row>
    <row r="341" spans="15:15" ht="14.25" customHeight="1" x14ac:dyDescent="0.3">
      <c r="O341" s="15"/>
    </row>
    <row r="342" spans="15:15" ht="14.25" customHeight="1" x14ac:dyDescent="0.3">
      <c r="O342" s="15"/>
    </row>
    <row r="343" spans="15:15" ht="14.25" customHeight="1" x14ac:dyDescent="0.3">
      <c r="O343" s="15"/>
    </row>
    <row r="344" spans="15:15" ht="14.25" customHeight="1" x14ac:dyDescent="0.3">
      <c r="O344" s="15"/>
    </row>
    <row r="345" spans="15:15" ht="14.25" customHeight="1" x14ac:dyDescent="0.3">
      <c r="O345" s="15"/>
    </row>
    <row r="346" spans="15:15" ht="14.25" customHeight="1" x14ac:dyDescent="0.3">
      <c r="O346" s="15"/>
    </row>
    <row r="347" spans="15:15" ht="14.25" customHeight="1" x14ac:dyDescent="0.3">
      <c r="O347" s="15"/>
    </row>
    <row r="348" spans="15:15" ht="14.25" customHeight="1" x14ac:dyDescent="0.3">
      <c r="O348" s="15"/>
    </row>
    <row r="349" spans="15:15" ht="14.25" customHeight="1" x14ac:dyDescent="0.3">
      <c r="O349" s="15"/>
    </row>
    <row r="350" spans="15:15" ht="14.25" customHeight="1" x14ac:dyDescent="0.3">
      <c r="O350" s="15"/>
    </row>
    <row r="351" spans="15:15" ht="14.25" customHeight="1" x14ac:dyDescent="0.3">
      <c r="O351" s="15"/>
    </row>
    <row r="352" spans="15:15" ht="14.25" customHeight="1" x14ac:dyDescent="0.3">
      <c r="O352" s="15"/>
    </row>
    <row r="353" spans="15:15" ht="14.25" customHeight="1" x14ac:dyDescent="0.3">
      <c r="O353" s="15"/>
    </row>
    <row r="354" spans="15:15" ht="14.25" customHeight="1" x14ac:dyDescent="0.3">
      <c r="O354" s="15"/>
    </row>
    <row r="355" spans="15:15" ht="14.25" customHeight="1" x14ac:dyDescent="0.3">
      <c r="O355" s="15"/>
    </row>
    <row r="356" spans="15:15" ht="14.25" customHeight="1" x14ac:dyDescent="0.3">
      <c r="O356" s="15"/>
    </row>
    <row r="357" spans="15:15" ht="14.25" customHeight="1" x14ac:dyDescent="0.3">
      <c r="O357" s="15"/>
    </row>
    <row r="358" spans="15:15" ht="14.25" customHeight="1" x14ac:dyDescent="0.3">
      <c r="O358" s="15"/>
    </row>
    <row r="359" spans="15:15" ht="14.25" customHeight="1" x14ac:dyDescent="0.3">
      <c r="O359" s="15"/>
    </row>
    <row r="360" spans="15:15" ht="14.25" customHeight="1" x14ac:dyDescent="0.3">
      <c r="O360" s="15"/>
    </row>
    <row r="361" spans="15:15" ht="14.25" customHeight="1" x14ac:dyDescent="0.3">
      <c r="O361" s="15"/>
    </row>
    <row r="362" spans="15:15" ht="14.25" customHeight="1" x14ac:dyDescent="0.3">
      <c r="O362" s="15"/>
    </row>
    <row r="363" spans="15:15" ht="14.25" customHeight="1" x14ac:dyDescent="0.3">
      <c r="O363" s="15"/>
    </row>
    <row r="364" spans="15:15" ht="14.25" customHeight="1" x14ac:dyDescent="0.3">
      <c r="O364" s="15"/>
    </row>
    <row r="365" spans="15:15" ht="14.25" customHeight="1" x14ac:dyDescent="0.3">
      <c r="O365" s="15"/>
    </row>
    <row r="366" spans="15:15" ht="14.25" customHeight="1" x14ac:dyDescent="0.3">
      <c r="O366" s="15"/>
    </row>
    <row r="367" spans="15:15" ht="14.25" customHeight="1" x14ac:dyDescent="0.3">
      <c r="O367" s="15"/>
    </row>
    <row r="368" spans="15:15" ht="14.25" customHeight="1" x14ac:dyDescent="0.3">
      <c r="O368" s="15"/>
    </row>
    <row r="369" spans="15:15" ht="14.25" customHeight="1" x14ac:dyDescent="0.3">
      <c r="O369" s="15"/>
    </row>
    <row r="370" spans="15:15" ht="14.25" customHeight="1" x14ac:dyDescent="0.3">
      <c r="O370" s="15"/>
    </row>
    <row r="371" spans="15:15" ht="14.25" customHeight="1" x14ac:dyDescent="0.3">
      <c r="O371" s="15"/>
    </row>
    <row r="372" spans="15:15" ht="14.25" customHeight="1" x14ac:dyDescent="0.3">
      <c r="O372" s="15"/>
    </row>
    <row r="373" spans="15:15" ht="14.25" customHeight="1" x14ac:dyDescent="0.3">
      <c r="O373" s="15"/>
    </row>
    <row r="374" spans="15:15" ht="14.25" customHeight="1" x14ac:dyDescent="0.3">
      <c r="O374" s="15"/>
    </row>
    <row r="375" spans="15:15" ht="14.25" customHeight="1" x14ac:dyDescent="0.3">
      <c r="O375" s="15"/>
    </row>
    <row r="376" spans="15:15" ht="14.25" customHeight="1" x14ac:dyDescent="0.3">
      <c r="O376" s="15"/>
    </row>
    <row r="377" spans="15:15" ht="14.25" customHeight="1" x14ac:dyDescent="0.3">
      <c r="O377" s="15"/>
    </row>
    <row r="378" spans="15:15" ht="14.25" customHeight="1" x14ac:dyDescent="0.3">
      <c r="O378" s="15"/>
    </row>
    <row r="379" spans="15:15" ht="14.25" customHeight="1" x14ac:dyDescent="0.3">
      <c r="O379" s="15"/>
    </row>
    <row r="380" spans="15:15" ht="14.25" customHeight="1" x14ac:dyDescent="0.3">
      <c r="O380" s="15"/>
    </row>
    <row r="381" spans="15:15" ht="14.25" customHeight="1" x14ac:dyDescent="0.3">
      <c r="O381" s="15"/>
    </row>
    <row r="382" spans="15:15" ht="14.25" customHeight="1" x14ac:dyDescent="0.3">
      <c r="O382" s="15"/>
    </row>
    <row r="383" spans="15:15" ht="14.25" customHeight="1" x14ac:dyDescent="0.3">
      <c r="O383" s="15"/>
    </row>
    <row r="384" spans="15:15" ht="14.25" customHeight="1" x14ac:dyDescent="0.3">
      <c r="O384" s="15"/>
    </row>
    <row r="385" spans="15:15" ht="14.25" customHeight="1" x14ac:dyDescent="0.3">
      <c r="O385" s="15"/>
    </row>
    <row r="386" spans="15:15" ht="14.25" customHeight="1" x14ac:dyDescent="0.3">
      <c r="O386" s="15"/>
    </row>
    <row r="387" spans="15:15" ht="14.25" customHeight="1" x14ac:dyDescent="0.3">
      <c r="O387" s="15"/>
    </row>
    <row r="388" spans="15:15" ht="14.25" customHeight="1" x14ac:dyDescent="0.3">
      <c r="O388" s="15"/>
    </row>
    <row r="389" spans="15:15" ht="14.25" customHeight="1" x14ac:dyDescent="0.3">
      <c r="O389" s="15"/>
    </row>
    <row r="390" spans="15:15" ht="14.25" customHeight="1" x14ac:dyDescent="0.3">
      <c r="O390" s="15"/>
    </row>
    <row r="391" spans="15:15" ht="14.25" customHeight="1" x14ac:dyDescent="0.3">
      <c r="O391" s="15"/>
    </row>
    <row r="392" spans="15:15" ht="14.25" customHeight="1" x14ac:dyDescent="0.3">
      <c r="O392" s="15"/>
    </row>
    <row r="393" spans="15:15" ht="14.25" customHeight="1" x14ac:dyDescent="0.3">
      <c r="O393" s="15"/>
    </row>
    <row r="394" spans="15:15" ht="14.25" customHeight="1" x14ac:dyDescent="0.3">
      <c r="O394" s="15"/>
    </row>
    <row r="395" spans="15:15" ht="14.25" customHeight="1" x14ac:dyDescent="0.3">
      <c r="O395" s="15"/>
    </row>
    <row r="396" spans="15:15" ht="14.25" customHeight="1" x14ac:dyDescent="0.3">
      <c r="O396" s="15"/>
    </row>
    <row r="397" spans="15:15" ht="14.25" customHeight="1" x14ac:dyDescent="0.3">
      <c r="O397" s="15"/>
    </row>
    <row r="398" spans="15:15" ht="14.25" customHeight="1" x14ac:dyDescent="0.3">
      <c r="O398" s="15"/>
    </row>
    <row r="399" spans="15:15" ht="14.25" customHeight="1" x14ac:dyDescent="0.3">
      <c r="O399" s="15"/>
    </row>
    <row r="400" spans="15:15" ht="14.25" customHeight="1" x14ac:dyDescent="0.3">
      <c r="O400" s="15"/>
    </row>
    <row r="401" spans="15:15" ht="14.25" customHeight="1" x14ac:dyDescent="0.3">
      <c r="O401" s="15"/>
    </row>
    <row r="402" spans="15:15" ht="14.25" customHeight="1" x14ac:dyDescent="0.3">
      <c r="O402" s="15"/>
    </row>
    <row r="403" spans="15:15" ht="14.25" customHeight="1" x14ac:dyDescent="0.3">
      <c r="O403" s="15"/>
    </row>
    <row r="404" spans="15:15" ht="14.25" customHeight="1" x14ac:dyDescent="0.3">
      <c r="O404" s="15"/>
    </row>
    <row r="405" spans="15:15" ht="14.25" customHeight="1" x14ac:dyDescent="0.3">
      <c r="O405" s="15"/>
    </row>
    <row r="406" spans="15:15" ht="14.25" customHeight="1" x14ac:dyDescent="0.3">
      <c r="O406" s="15"/>
    </row>
    <row r="407" spans="15:15" ht="14.25" customHeight="1" x14ac:dyDescent="0.3">
      <c r="O407" s="15"/>
    </row>
    <row r="408" spans="15:15" ht="14.25" customHeight="1" x14ac:dyDescent="0.3">
      <c r="O408" s="15"/>
    </row>
    <row r="409" spans="15:15" ht="14.25" customHeight="1" x14ac:dyDescent="0.3">
      <c r="O409" s="15"/>
    </row>
    <row r="410" spans="15:15" ht="14.25" customHeight="1" x14ac:dyDescent="0.3">
      <c r="O410" s="15"/>
    </row>
    <row r="411" spans="15:15" ht="14.25" customHeight="1" x14ac:dyDescent="0.3">
      <c r="O411" s="15"/>
    </row>
    <row r="412" spans="15:15" ht="14.25" customHeight="1" x14ac:dyDescent="0.3">
      <c r="O412" s="15"/>
    </row>
    <row r="413" spans="15:15" ht="14.25" customHeight="1" x14ac:dyDescent="0.3">
      <c r="O413" s="15"/>
    </row>
    <row r="414" spans="15:15" ht="14.25" customHeight="1" x14ac:dyDescent="0.3">
      <c r="O414" s="15"/>
    </row>
    <row r="415" spans="15:15" ht="14.25" customHeight="1" x14ac:dyDescent="0.3">
      <c r="O415" s="15"/>
    </row>
    <row r="416" spans="15:15" ht="14.25" customHeight="1" x14ac:dyDescent="0.3">
      <c r="O416" s="15"/>
    </row>
    <row r="417" spans="15:15" ht="14.25" customHeight="1" x14ac:dyDescent="0.3">
      <c r="O417" s="15"/>
    </row>
    <row r="418" spans="15:15" ht="14.25" customHeight="1" x14ac:dyDescent="0.3">
      <c r="O418" s="15"/>
    </row>
    <row r="419" spans="15:15" ht="14.25" customHeight="1" x14ac:dyDescent="0.3">
      <c r="O419" s="15"/>
    </row>
    <row r="420" spans="15:15" ht="14.25" customHeight="1" x14ac:dyDescent="0.3">
      <c r="O420" s="15"/>
    </row>
    <row r="421" spans="15:15" ht="14.25" customHeight="1" x14ac:dyDescent="0.3">
      <c r="O421" s="15"/>
    </row>
    <row r="422" spans="15:15" ht="14.25" customHeight="1" x14ac:dyDescent="0.3">
      <c r="O422" s="15"/>
    </row>
    <row r="423" spans="15:15" ht="14.25" customHeight="1" x14ac:dyDescent="0.3">
      <c r="O423" s="15"/>
    </row>
    <row r="424" spans="15:15" ht="14.25" customHeight="1" x14ac:dyDescent="0.3">
      <c r="O424" s="15"/>
    </row>
    <row r="425" spans="15:15" ht="14.25" customHeight="1" x14ac:dyDescent="0.3">
      <c r="O425" s="15"/>
    </row>
    <row r="426" spans="15:15" ht="14.25" customHeight="1" x14ac:dyDescent="0.3">
      <c r="O426" s="15"/>
    </row>
    <row r="427" spans="15:15" ht="14.25" customHeight="1" x14ac:dyDescent="0.3">
      <c r="O427" s="15"/>
    </row>
    <row r="428" spans="15:15" ht="14.25" customHeight="1" x14ac:dyDescent="0.3">
      <c r="O428" s="15"/>
    </row>
    <row r="429" spans="15:15" ht="14.25" customHeight="1" x14ac:dyDescent="0.3">
      <c r="O429" s="15"/>
    </row>
    <row r="430" spans="15:15" ht="14.25" customHeight="1" x14ac:dyDescent="0.3">
      <c r="O430" s="15"/>
    </row>
    <row r="431" spans="15:15" ht="14.25" customHeight="1" x14ac:dyDescent="0.3">
      <c r="O431" s="15"/>
    </row>
    <row r="432" spans="15:15" ht="14.25" customHeight="1" x14ac:dyDescent="0.3">
      <c r="O432" s="15"/>
    </row>
    <row r="433" spans="15:15" ht="14.25" customHeight="1" x14ac:dyDescent="0.3">
      <c r="O433" s="15"/>
    </row>
    <row r="434" spans="15:15" ht="14.25" customHeight="1" x14ac:dyDescent="0.3">
      <c r="O434" s="15"/>
    </row>
    <row r="435" spans="15:15" ht="14.25" customHeight="1" x14ac:dyDescent="0.3">
      <c r="O435" s="15"/>
    </row>
    <row r="436" spans="15:15" ht="14.25" customHeight="1" x14ac:dyDescent="0.3">
      <c r="O436" s="15"/>
    </row>
    <row r="437" spans="15:15" ht="14.25" customHeight="1" x14ac:dyDescent="0.3">
      <c r="O437" s="15"/>
    </row>
    <row r="438" spans="15:15" ht="14.25" customHeight="1" x14ac:dyDescent="0.3">
      <c r="O438" s="15"/>
    </row>
    <row r="439" spans="15:15" ht="14.25" customHeight="1" x14ac:dyDescent="0.3">
      <c r="O439" s="15"/>
    </row>
    <row r="440" spans="15:15" ht="14.25" customHeight="1" x14ac:dyDescent="0.3">
      <c r="O440" s="15"/>
    </row>
    <row r="441" spans="15:15" ht="14.25" customHeight="1" x14ac:dyDescent="0.3">
      <c r="O441" s="15"/>
    </row>
    <row r="442" spans="15:15" ht="14.25" customHeight="1" x14ac:dyDescent="0.3">
      <c r="O442" s="15"/>
    </row>
    <row r="443" spans="15:15" ht="14.25" customHeight="1" x14ac:dyDescent="0.3">
      <c r="O443" s="15"/>
    </row>
    <row r="444" spans="15:15" ht="14.25" customHeight="1" x14ac:dyDescent="0.3">
      <c r="O444" s="15"/>
    </row>
    <row r="445" spans="15:15" ht="14.25" customHeight="1" x14ac:dyDescent="0.3">
      <c r="O445" s="15"/>
    </row>
    <row r="446" spans="15:15" ht="14.25" customHeight="1" x14ac:dyDescent="0.3">
      <c r="O446" s="15"/>
    </row>
    <row r="447" spans="15:15" ht="14.25" customHeight="1" x14ac:dyDescent="0.3">
      <c r="O447" s="15"/>
    </row>
    <row r="448" spans="15:15" ht="14.25" customHeight="1" x14ac:dyDescent="0.3">
      <c r="O448" s="15"/>
    </row>
    <row r="449" spans="15:15" ht="14.25" customHeight="1" x14ac:dyDescent="0.3">
      <c r="O449" s="15"/>
    </row>
    <row r="450" spans="15:15" ht="14.25" customHeight="1" x14ac:dyDescent="0.3">
      <c r="O450" s="15"/>
    </row>
    <row r="451" spans="15:15" ht="14.25" customHeight="1" x14ac:dyDescent="0.3">
      <c r="O451" s="15"/>
    </row>
    <row r="452" spans="15:15" ht="14.25" customHeight="1" x14ac:dyDescent="0.3">
      <c r="O452" s="15"/>
    </row>
    <row r="453" spans="15:15" ht="14.25" customHeight="1" x14ac:dyDescent="0.3">
      <c r="O453" s="15"/>
    </row>
    <row r="454" spans="15:15" ht="14.25" customHeight="1" x14ac:dyDescent="0.3">
      <c r="O454" s="15"/>
    </row>
    <row r="455" spans="15:15" ht="14.25" customHeight="1" x14ac:dyDescent="0.3">
      <c r="O455" s="15"/>
    </row>
    <row r="456" spans="15:15" ht="14.25" customHeight="1" x14ac:dyDescent="0.3">
      <c r="O456" s="15"/>
    </row>
    <row r="457" spans="15:15" ht="14.25" customHeight="1" x14ac:dyDescent="0.3">
      <c r="O457" s="15"/>
    </row>
    <row r="458" spans="15:15" ht="14.25" customHeight="1" x14ac:dyDescent="0.3">
      <c r="O458" s="15"/>
    </row>
    <row r="459" spans="15:15" ht="14.25" customHeight="1" x14ac:dyDescent="0.3">
      <c r="O459" s="15"/>
    </row>
    <row r="460" spans="15:15" ht="14.25" customHeight="1" x14ac:dyDescent="0.3">
      <c r="O460" s="15"/>
    </row>
    <row r="461" spans="15:15" ht="14.25" customHeight="1" x14ac:dyDescent="0.3">
      <c r="O461" s="15"/>
    </row>
    <row r="462" spans="15:15" ht="14.25" customHeight="1" x14ac:dyDescent="0.3">
      <c r="O462" s="15"/>
    </row>
    <row r="463" spans="15:15" ht="14.25" customHeight="1" x14ac:dyDescent="0.3">
      <c r="O463" s="15"/>
    </row>
    <row r="464" spans="15:15" ht="14.25" customHeight="1" x14ac:dyDescent="0.3">
      <c r="O464" s="15"/>
    </row>
    <row r="465" spans="15:15" ht="14.25" customHeight="1" x14ac:dyDescent="0.3">
      <c r="O465" s="15"/>
    </row>
    <row r="466" spans="15:15" ht="14.25" customHeight="1" x14ac:dyDescent="0.3">
      <c r="O466" s="15"/>
    </row>
    <row r="467" spans="15:15" ht="14.25" customHeight="1" x14ac:dyDescent="0.3">
      <c r="O467" s="15"/>
    </row>
    <row r="468" spans="15:15" ht="14.25" customHeight="1" x14ac:dyDescent="0.3">
      <c r="O468" s="15"/>
    </row>
    <row r="469" spans="15:15" ht="14.25" customHeight="1" x14ac:dyDescent="0.3">
      <c r="O469" s="15"/>
    </row>
    <row r="470" spans="15:15" ht="14.25" customHeight="1" x14ac:dyDescent="0.3">
      <c r="O470" s="15"/>
    </row>
    <row r="471" spans="15:15" ht="14.25" customHeight="1" x14ac:dyDescent="0.3">
      <c r="O471" s="15"/>
    </row>
    <row r="472" spans="15:15" ht="14.25" customHeight="1" x14ac:dyDescent="0.3">
      <c r="O472" s="15"/>
    </row>
    <row r="473" spans="15:15" ht="14.25" customHeight="1" x14ac:dyDescent="0.3">
      <c r="O473" s="15"/>
    </row>
    <row r="474" spans="15:15" ht="14.25" customHeight="1" x14ac:dyDescent="0.3">
      <c r="O474" s="15"/>
    </row>
    <row r="475" spans="15:15" ht="14.25" customHeight="1" x14ac:dyDescent="0.3">
      <c r="O475" s="15"/>
    </row>
    <row r="476" spans="15:15" ht="14.25" customHeight="1" x14ac:dyDescent="0.3">
      <c r="O476" s="15"/>
    </row>
    <row r="477" spans="15:15" ht="14.25" customHeight="1" x14ac:dyDescent="0.3">
      <c r="O477" s="15"/>
    </row>
    <row r="478" spans="15:15" ht="14.25" customHeight="1" x14ac:dyDescent="0.3">
      <c r="O478" s="15"/>
    </row>
    <row r="479" spans="15:15" ht="14.25" customHeight="1" x14ac:dyDescent="0.3">
      <c r="O479" s="15"/>
    </row>
    <row r="480" spans="15:15" ht="14.25" customHeight="1" x14ac:dyDescent="0.3">
      <c r="O480" s="15"/>
    </row>
    <row r="481" spans="15:15" ht="14.25" customHeight="1" x14ac:dyDescent="0.3">
      <c r="O481" s="15"/>
    </row>
    <row r="482" spans="15:15" ht="14.25" customHeight="1" x14ac:dyDescent="0.3">
      <c r="O482" s="15"/>
    </row>
    <row r="483" spans="15:15" ht="14.25" customHeight="1" x14ac:dyDescent="0.3">
      <c r="O483" s="15"/>
    </row>
    <row r="484" spans="15:15" ht="14.25" customHeight="1" x14ac:dyDescent="0.3">
      <c r="O484" s="15"/>
    </row>
    <row r="485" spans="15:15" ht="14.25" customHeight="1" x14ac:dyDescent="0.3">
      <c r="O485" s="15"/>
    </row>
    <row r="486" spans="15:15" ht="14.25" customHeight="1" x14ac:dyDescent="0.3">
      <c r="O486" s="15"/>
    </row>
    <row r="487" spans="15:15" ht="14.25" customHeight="1" x14ac:dyDescent="0.3">
      <c r="O487" s="15"/>
    </row>
    <row r="488" spans="15:15" ht="14.25" customHeight="1" x14ac:dyDescent="0.3">
      <c r="O488" s="15"/>
    </row>
    <row r="489" spans="15:15" ht="14.25" customHeight="1" x14ac:dyDescent="0.3">
      <c r="O489" s="15"/>
    </row>
    <row r="490" spans="15:15" ht="14.25" customHeight="1" x14ac:dyDescent="0.3">
      <c r="O490" s="15"/>
    </row>
    <row r="491" spans="15:15" ht="14.25" customHeight="1" x14ac:dyDescent="0.3">
      <c r="O491" s="15"/>
    </row>
    <row r="492" spans="15:15" ht="14.25" customHeight="1" x14ac:dyDescent="0.3">
      <c r="O492" s="15"/>
    </row>
    <row r="493" spans="15:15" ht="14.25" customHeight="1" x14ac:dyDescent="0.3">
      <c r="O493" s="15"/>
    </row>
    <row r="494" spans="15:15" ht="14.25" customHeight="1" x14ac:dyDescent="0.3">
      <c r="O494" s="15"/>
    </row>
    <row r="495" spans="15:15" ht="14.25" customHeight="1" x14ac:dyDescent="0.3">
      <c r="O495" s="15"/>
    </row>
    <row r="496" spans="15:15" ht="14.25" customHeight="1" x14ac:dyDescent="0.3">
      <c r="O496" s="15"/>
    </row>
    <row r="497" spans="15:15" ht="14.25" customHeight="1" x14ac:dyDescent="0.3">
      <c r="O497" s="15"/>
    </row>
    <row r="498" spans="15:15" ht="14.25" customHeight="1" x14ac:dyDescent="0.3">
      <c r="O498" s="15"/>
    </row>
    <row r="499" spans="15:15" ht="14.25" customHeight="1" x14ac:dyDescent="0.3">
      <c r="O499" s="15"/>
    </row>
    <row r="500" spans="15:15" ht="14.25" customHeight="1" x14ac:dyDescent="0.3">
      <c r="O500" s="15"/>
    </row>
    <row r="501" spans="15:15" ht="14.25" customHeight="1" x14ac:dyDescent="0.3">
      <c r="O501" s="15"/>
    </row>
    <row r="502" spans="15:15" ht="14.25" customHeight="1" x14ac:dyDescent="0.3">
      <c r="O502" s="15"/>
    </row>
    <row r="503" spans="15:15" ht="14.25" customHeight="1" x14ac:dyDescent="0.3">
      <c r="O503" s="15"/>
    </row>
    <row r="504" spans="15:15" ht="14.25" customHeight="1" x14ac:dyDescent="0.3">
      <c r="O504" s="15"/>
    </row>
    <row r="505" spans="15:15" ht="14.25" customHeight="1" x14ac:dyDescent="0.3">
      <c r="O505" s="15"/>
    </row>
    <row r="506" spans="15:15" ht="14.25" customHeight="1" x14ac:dyDescent="0.3">
      <c r="O506" s="15"/>
    </row>
    <row r="507" spans="15:15" ht="14.25" customHeight="1" x14ac:dyDescent="0.3">
      <c r="O507" s="15"/>
    </row>
    <row r="508" spans="15:15" ht="14.25" customHeight="1" x14ac:dyDescent="0.3">
      <c r="O508" s="15"/>
    </row>
    <row r="509" spans="15:15" ht="14.25" customHeight="1" x14ac:dyDescent="0.3">
      <c r="O509" s="15"/>
    </row>
    <row r="510" spans="15:15" ht="14.25" customHeight="1" x14ac:dyDescent="0.3">
      <c r="O510" s="15"/>
    </row>
    <row r="511" spans="15:15" ht="14.25" customHeight="1" x14ac:dyDescent="0.3">
      <c r="O511" s="15"/>
    </row>
    <row r="512" spans="15:15" ht="14.25" customHeight="1" x14ac:dyDescent="0.3">
      <c r="O512" s="15"/>
    </row>
    <row r="513" spans="15:15" ht="14.25" customHeight="1" x14ac:dyDescent="0.3">
      <c r="O513" s="15"/>
    </row>
    <row r="514" spans="15:15" ht="14.25" customHeight="1" x14ac:dyDescent="0.3">
      <c r="O514" s="15"/>
    </row>
    <row r="515" spans="15:15" ht="14.25" customHeight="1" x14ac:dyDescent="0.3">
      <c r="O515" s="15"/>
    </row>
    <row r="516" spans="15:15" ht="14.25" customHeight="1" x14ac:dyDescent="0.3">
      <c r="O516" s="15"/>
    </row>
    <row r="517" spans="15:15" ht="14.25" customHeight="1" x14ac:dyDescent="0.3">
      <c r="O517" s="15"/>
    </row>
    <row r="518" spans="15:15" ht="14.25" customHeight="1" x14ac:dyDescent="0.3">
      <c r="O518" s="15"/>
    </row>
    <row r="519" spans="15:15" ht="14.25" customHeight="1" x14ac:dyDescent="0.3">
      <c r="O519" s="15"/>
    </row>
    <row r="520" spans="15:15" ht="14.25" customHeight="1" x14ac:dyDescent="0.3">
      <c r="O520" s="15"/>
    </row>
    <row r="521" spans="15:15" ht="14.25" customHeight="1" x14ac:dyDescent="0.3">
      <c r="O521" s="15"/>
    </row>
    <row r="522" spans="15:15" ht="14.25" customHeight="1" x14ac:dyDescent="0.3">
      <c r="O522" s="15"/>
    </row>
    <row r="523" spans="15:15" ht="14.25" customHeight="1" x14ac:dyDescent="0.3">
      <c r="O523" s="15"/>
    </row>
    <row r="524" spans="15:15" ht="14.25" customHeight="1" x14ac:dyDescent="0.3">
      <c r="O524" s="15"/>
    </row>
    <row r="525" spans="15:15" ht="14.25" customHeight="1" x14ac:dyDescent="0.3">
      <c r="O525" s="15"/>
    </row>
    <row r="526" spans="15:15" ht="14.25" customHeight="1" x14ac:dyDescent="0.3">
      <c r="O526" s="15"/>
    </row>
    <row r="527" spans="15:15" ht="14.25" customHeight="1" x14ac:dyDescent="0.3">
      <c r="O527" s="15"/>
    </row>
    <row r="528" spans="15:15" ht="14.25" customHeight="1" x14ac:dyDescent="0.3">
      <c r="O528" s="15"/>
    </row>
    <row r="529" spans="15:15" ht="14.25" customHeight="1" x14ac:dyDescent="0.3">
      <c r="O529" s="15"/>
    </row>
    <row r="530" spans="15:15" ht="14.25" customHeight="1" x14ac:dyDescent="0.3">
      <c r="O530" s="15"/>
    </row>
    <row r="531" spans="15:15" ht="14.25" customHeight="1" x14ac:dyDescent="0.3">
      <c r="O531" s="15"/>
    </row>
    <row r="532" spans="15:15" ht="14.25" customHeight="1" x14ac:dyDescent="0.3">
      <c r="O532" s="15"/>
    </row>
    <row r="533" spans="15:15" ht="14.25" customHeight="1" x14ac:dyDescent="0.3">
      <c r="O533" s="15"/>
    </row>
    <row r="534" spans="15:15" ht="14.25" customHeight="1" x14ac:dyDescent="0.3">
      <c r="O534" s="15"/>
    </row>
    <row r="535" spans="15:15" ht="14.25" customHeight="1" x14ac:dyDescent="0.3">
      <c r="O535" s="15"/>
    </row>
    <row r="536" spans="15:15" ht="14.25" customHeight="1" x14ac:dyDescent="0.3">
      <c r="O536" s="15"/>
    </row>
    <row r="537" spans="15:15" ht="14.25" customHeight="1" x14ac:dyDescent="0.3">
      <c r="O537" s="15"/>
    </row>
    <row r="538" spans="15:15" ht="14.25" customHeight="1" x14ac:dyDescent="0.3">
      <c r="O538" s="15"/>
    </row>
    <row r="539" spans="15:15" ht="14.25" customHeight="1" x14ac:dyDescent="0.3">
      <c r="O539" s="15"/>
    </row>
    <row r="540" spans="15:15" ht="14.25" customHeight="1" x14ac:dyDescent="0.3">
      <c r="O540" s="15"/>
    </row>
    <row r="541" spans="15:15" ht="14.25" customHeight="1" x14ac:dyDescent="0.3">
      <c r="O541" s="15"/>
    </row>
    <row r="542" spans="15:15" ht="14.25" customHeight="1" x14ac:dyDescent="0.3">
      <c r="O542" s="15"/>
    </row>
    <row r="543" spans="15:15" ht="14.25" customHeight="1" x14ac:dyDescent="0.3">
      <c r="O543" s="15"/>
    </row>
    <row r="544" spans="15:15" ht="14.25" customHeight="1" x14ac:dyDescent="0.3">
      <c r="O544" s="15"/>
    </row>
    <row r="545" spans="15:15" ht="14.25" customHeight="1" x14ac:dyDescent="0.3">
      <c r="O545" s="15"/>
    </row>
    <row r="546" spans="15:15" ht="14.25" customHeight="1" x14ac:dyDescent="0.3">
      <c r="O546" s="15"/>
    </row>
    <row r="547" spans="15:15" ht="14.25" customHeight="1" x14ac:dyDescent="0.3">
      <c r="O547" s="15"/>
    </row>
    <row r="548" spans="15:15" ht="14.25" customHeight="1" x14ac:dyDescent="0.3">
      <c r="O548" s="15"/>
    </row>
    <row r="549" spans="15:15" ht="14.25" customHeight="1" x14ac:dyDescent="0.3">
      <c r="O549" s="15"/>
    </row>
    <row r="550" spans="15:15" ht="14.25" customHeight="1" x14ac:dyDescent="0.3">
      <c r="O550" s="15"/>
    </row>
    <row r="551" spans="15:15" ht="14.25" customHeight="1" x14ac:dyDescent="0.3">
      <c r="O551" s="15"/>
    </row>
    <row r="552" spans="15:15" ht="14.25" customHeight="1" x14ac:dyDescent="0.3">
      <c r="O552" s="15"/>
    </row>
    <row r="553" spans="15:15" ht="14.25" customHeight="1" x14ac:dyDescent="0.3">
      <c r="O553" s="15"/>
    </row>
    <row r="554" spans="15:15" ht="14.25" customHeight="1" x14ac:dyDescent="0.3">
      <c r="O554" s="15"/>
    </row>
    <row r="555" spans="15:15" ht="14.25" customHeight="1" x14ac:dyDescent="0.3">
      <c r="O555" s="15"/>
    </row>
    <row r="556" spans="15:15" ht="14.25" customHeight="1" x14ac:dyDescent="0.3">
      <c r="O556" s="15"/>
    </row>
    <row r="557" spans="15:15" ht="14.25" customHeight="1" x14ac:dyDescent="0.3">
      <c r="O557" s="15"/>
    </row>
    <row r="558" spans="15:15" ht="14.25" customHeight="1" x14ac:dyDescent="0.3">
      <c r="O558" s="15"/>
    </row>
    <row r="559" spans="15:15" ht="14.25" customHeight="1" x14ac:dyDescent="0.3">
      <c r="O559" s="15"/>
    </row>
    <row r="560" spans="15:15" ht="14.25" customHeight="1" x14ac:dyDescent="0.3">
      <c r="O560" s="15"/>
    </row>
    <row r="561" spans="15:15" ht="14.25" customHeight="1" x14ac:dyDescent="0.3">
      <c r="O561" s="15"/>
    </row>
    <row r="562" spans="15:15" ht="14.25" customHeight="1" x14ac:dyDescent="0.3">
      <c r="O562" s="15"/>
    </row>
    <row r="563" spans="15:15" ht="14.25" customHeight="1" x14ac:dyDescent="0.3">
      <c r="O563" s="15"/>
    </row>
    <row r="564" spans="15:15" ht="14.25" customHeight="1" x14ac:dyDescent="0.3">
      <c r="O564" s="15"/>
    </row>
    <row r="565" spans="15:15" ht="14.25" customHeight="1" x14ac:dyDescent="0.3">
      <c r="O565" s="15"/>
    </row>
    <row r="566" spans="15:15" ht="14.25" customHeight="1" x14ac:dyDescent="0.3">
      <c r="O566" s="15"/>
    </row>
    <row r="567" spans="15:15" ht="14.25" customHeight="1" x14ac:dyDescent="0.3">
      <c r="O567" s="15"/>
    </row>
    <row r="568" spans="15:15" ht="14.25" customHeight="1" x14ac:dyDescent="0.3">
      <c r="O568" s="15"/>
    </row>
    <row r="569" spans="15:15" ht="14.25" customHeight="1" x14ac:dyDescent="0.3">
      <c r="O569" s="15"/>
    </row>
    <row r="570" spans="15:15" ht="14.25" customHeight="1" x14ac:dyDescent="0.3">
      <c r="O570" s="15"/>
    </row>
    <row r="571" spans="15:15" ht="14.25" customHeight="1" x14ac:dyDescent="0.3">
      <c r="O571" s="15"/>
    </row>
    <row r="572" spans="15:15" ht="14.25" customHeight="1" x14ac:dyDescent="0.3">
      <c r="O572" s="15"/>
    </row>
    <row r="573" spans="15:15" ht="14.25" customHeight="1" x14ac:dyDescent="0.3">
      <c r="O573" s="15"/>
    </row>
    <row r="574" spans="15:15" ht="14.25" customHeight="1" x14ac:dyDescent="0.3">
      <c r="O574" s="15"/>
    </row>
    <row r="575" spans="15:15" ht="14.25" customHeight="1" x14ac:dyDescent="0.3">
      <c r="O575" s="15"/>
    </row>
    <row r="576" spans="15:15" ht="14.25" customHeight="1" x14ac:dyDescent="0.3">
      <c r="O576" s="15"/>
    </row>
    <row r="577" spans="15:15" ht="14.25" customHeight="1" x14ac:dyDescent="0.3">
      <c r="O577" s="15"/>
    </row>
    <row r="578" spans="15:15" ht="14.25" customHeight="1" x14ac:dyDescent="0.3">
      <c r="O578" s="15"/>
    </row>
    <row r="579" spans="15:15" ht="14.25" customHeight="1" x14ac:dyDescent="0.3">
      <c r="O579" s="15"/>
    </row>
    <row r="580" spans="15:15" ht="14.25" customHeight="1" x14ac:dyDescent="0.3">
      <c r="O580" s="15"/>
    </row>
    <row r="581" spans="15:15" ht="14.25" customHeight="1" x14ac:dyDescent="0.3">
      <c r="O581" s="15"/>
    </row>
    <row r="582" spans="15:15" ht="14.25" customHeight="1" x14ac:dyDescent="0.3">
      <c r="O582" s="15"/>
    </row>
    <row r="583" spans="15:15" ht="14.25" customHeight="1" x14ac:dyDescent="0.3">
      <c r="O583" s="15"/>
    </row>
    <row r="584" spans="15:15" ht="14.25" customHeight="1" x14ac:dyDescent="0.3">
      <c r="O584" s="15"/>
    </row>
    <row r="585" spans="15:15" ht="14.25" customHeight="1" x14ac:dyDescent="0.3">
      <c r="O585" s="15"/>
    </row>
    <row r="586" spans="15:15" ht="14.25" customHeight="1" x14ac:dyDescent="0.3">
      <c r="O586" s="15"/>
    </row>
    <row r="587" spans="15:15" ht="14.25" customHeight="1" x14ac:dyDescent="0.3">
      <c r="O587" s="15"/>
    </row>
    <row r="588" spans="15:15" ht="14.25" customHeight="1" x14ac:dyDescent="0.3">
      <c r="O588" s="15"/>
    </row>
    <row r="589" spans="15:15" ht="14.25" customHeight="1" x14ac:dyDescent="0.3">
      <c r="O589" s="15"/>
    </row>
    <row r="590" spans="15:15" ht="14.25" customHeight="1" x14ac:dyDescent="0.3">
      <c r="O590" s="15"/>
    </row>
    <row r="591" spans="15:15" ht="14.25" customHeight="1" x14ac:dyDescent="0.3">
      <c r="O591" s="15"/>
    </row>
    <row r="592" spans="15:15" ht="14.25" customHeight="1" x14ac:dyDescent="0.3">
      <c r="O592" s="15"/>
    </row>
    <row r="593" spans="15:15" ht="14.25" customHeight="1" x14ac:dyDescent="0.3">
      <c r="O593" s="15"/>
    </row>
    <row r="594" spans="15:15" ht="14.25" customHeight="1" x14ac:dyDescent="0.3">
      <c r="O594" s="15"/>
    </row>
    <row r="595" spans="15:15" ht="14.25" customHeight="1" x14ac:dyDescent="0.3">
      <c r="O595" s="15"/>
    </row>
    <row r="596" spans="15:15" ht="14.25" customHeight="1" x14ac:dyDescent="0.3">
      <c r="O596" s="15"/>
    </row>
    <row r="597" spans="15:15" ht="14.25" customHeight="1" x14ac:dyDescent="0.3">
      <c r="O597" s="15"/>
    </row>
    <row r="598" spans="15:15" ht="14.25" customHeight="1" x14ac:dyDescent="0.3">
      <c r="O598" s="15"/>
    </row>
    <row r="599" spans="15:15" ht="14.25" customHeight="1" x14ac:dyDescent="0.3">
      <c r="O599" s="15"/>
    </row>
    <row r="600" spans="15:15" ht="14.25" customHeight="1" x14ac:dyDescent="0.3">
      <c r="O600" s="15"/>
    </row>
    <row r="601" spans="15:15" ht="14.25" customHeight="1" x14ac:dyDescent="0.3">
      <c r="O601" s="15"/>
    </row>
    <row r="602" spans="15:15" ht="14.25" customHeight="1" x14ac:dyDescent="0.3">
      <c r="O602" s="15"/>
    </row>
    <row r="603" spans="15:15" ht="14.25" customHeight="1" x14ac:dyDescent="0.3">
      <c r="O603" s="15"/>
    </row>
    <row r="604" spans="15:15" ht="14.25" customHeight="1" x14ac:dyDescent="0.3">
      <c r="O604" s="15"/>
    </row>
    <row r="605" spans="15:15" ht="14.25" customHeight="1" x14ac:dyDescent="0.3">
      <c r="O605" s="15"/>
    </row>
    <row r="606" spans="15:15" ht="14.25" customHeight="1" x14ac:dyDescent="0.3">
      <c r="O606" s="15"/>
    </row>
    <row r="607" spans="15:15" ht="14.25" customHeight="1" x14ac:dyDescent="0.3">
      <c r="O607" s="15"/>
    </row>
    <row r="608" spans="15:15" ht="14.25" customHeight="1" x14ac:dyDescent="0.3">
      <c r="O608" s="15"/>
    </row>
    <row r="609" spans="15:15" ht="14.25" customHeight="1" x14ac:dyDescent="0.3">
      <c r="O609" s="15"/>
    </row>
    <row r="610" spans="15:15" ht="14.25" customHeight="1" x14ac:dyDescent="0.3">
      <c r="O610" s="15"/>
    </row>
    <row r="611" spans="15:15" ht="14.25" customHeight="1" x14ac:dyDescent="0.3">
      <c r="O611" s="15"/>
    </row>
    <row r="612" spans="15:15" ht="14.25" customHeight="1" x14ac:dyDescent="0.3">
      <c r="O612" s="15"/>
    </row>
    <row r="613" spans="15:15" ht="14.25" customHeight="1" x14ac:dyDescent="0.3">
      <c r="O613" s="15"/>
    </row>
    <row r="614" spans="15:15" ht="14.25" customHeight="1" x14ac:dyDescent="0.3">
      <c r="O614" s="15"/>
    </row>
    <row r="615" spans="15:15" ht="14.25" customHeight="1" x14ac:dyDescent="0.3">
      <c r="O615" s="15"/>
    </row>
    <row r="616" spans="15:15" ht="14.25" customHeight="1" x14ac:dyDescent="0.3">
      <c r="O616" s="15"/>
    </row>
    <row r="617" spans="15:15" ht="14.25" customHeight="1" x14ac:dyDescent="0.3">
      <c r="O617" s="15"/>
    </row>
    <row r="618" spans="15:15" ht="14.25" customHeight="1" x14ac:dyDescent="0.3">
      <c r="O618" s="15"/>
    </row>
    <row r="619" spans="15:15" ht="14.25" customHeight="1" x14ac:dyDescent="0.3">
      <c r="O619" s="15"/>
    </row>
    <row r="620" spans="15:15" ht="14.25" customHeight="1" x14ac:dyDescent="0.3">
      <c r="O620" s="15"/>
    </row>
    <row r="621" spans="15:15" ht="14.25" customHeight="1" x14ac:dyDescent="0.3">
      <c r="O621" s="15"/>
    </row>
    <row r="622" spans="15:15" ht="14.25" customHeight="1" x14ac:dyDescent="0.3">
      <c r="O622" s="15"/>
    </row>
    <row r="623" spans="15:15" ht="14.25" customHeight="1" x14ac:dyDescent="0.3">
      <c r="O623" s="15"/>
    </row>
    <row r="624" spans="15:15" ht="14.25" customHeight="1" x14ac:dyDescent="0.3">
      <c r="O624" s="15"/>
    </row>
    <row r="625" spans="15:15" ht="14.25" customHeight="1" x14ac:dyDescent="0.3">
      <c r="O625" s="15"/>
    </row>
    <row r="626" spans="15:15" ht="14.25" customHeight="1" x14ac:dyDescent="0.3">
      <c r="O626" s="15"/>
    </row>
    <row r="627" spans="15:15" ht="14.25" customHeight="1" x14ac:dyDescent="0.3">
      <c r="O627" s="15"/>
    </row>
    <row r="628" spans="15:15" ht="14.25" customHeight="1" x14ac:dyDescent="0.3">
      <c r="O628" s="15"/>
    </row>
    <row r="629" spans="15:15" ht="14.25" customHeight="1" x14ac:dyDescent="0.3">
      <c r="O629" s="15"/>
    </row>
    <row r="630" spans="15:15" ht="14.25" customHeight="1" x14ac:dyDescent="0.3">
      <c r="O630" s="15"/>
    </row>
    <row r="631" spans="15:15" ht="14.25" customHeight="1" x14ac:dyDescent="0.3">
      <c r="O631" s="15"/>
    </row>
    <row r="632" spans="15:15" ht="14.25" customHeight="1" x14ac:dyDescent="0.3">
      <c r="O632" s="15"/>
    </row>
    <row r="633" spans="15:15" ht="14.25" customHeight="1" x14ac:dyDescent="0.3">
      <c r="O633" s="15"/>
    </row>
    <row r="634" spans="15:15" ht="14.25" customHeight="1" x14ac:dyDescent="0.3">
      <c r="O634" s="15"/>
    </row>
    <row r="635" spans="15:15" ht="14.25" customHeight="1" x14ac:dyDescent="0.3">
      <c r="O635" s="15"/>
    </row>
    <row r="636" spans="15:15" ht="14.25" customHeight="1" x14ac:dyDescent="0.3">
      <c r="O636" s="15"/>
    </row>
    <row r="637" spans="15:15" ht="14.25" customHeight="1" x14ac:dyDescent="0.3">
      <c r="O637" s="15"/>
    </row>
    <row r="638" spans="15:15" ht="14.25" customHeight="1" x14ac:dyDescent="0.3">
      <c r="O638" s="15"/>
    </row>
    <row r="639" spans="15:15" ht="14.25" customHeight="1" x14ac:dyDescent="0.3">
      <c r="O639" s="15"/>
    </row>
    <row r="640" spans="15:15" ht="14.25" customHeight="1" x14ac:dyDescent="0.3">
      <c r="O640" s="15"/>
    </row>
    <row r="641" spans="15:15" ht="14.25" customHeight="1" x14ac:dyDescent="0.3">
      <c r="O641" s="15"/>
    </row>
    <row r="642" spans="15:15" ht="14.25" customHeight="1" x14ac:dyDescent="0.3">
      <c r="O642" s="15"/>
    </row>
    <row r="643" spans="15:15" ht="14.25" customHeight="1" x14ac:dyDescent="0.3">
      <c r="O643" s="15"/>
    </row>
    <row r="644" spans="15:15" ht="14.25" customHeight="1" x14ac:dyDescent="0.3">
      <c r="O644" s="15"/>
    </row>
    <row r="645" spans="15:15" ht="14.25" customHeight="1" x14ac:dyDescent="0.3">
      <c r="O645" s="15"/>
    </row>
    <row r="646" spans="15:15" ht="14.25" customHeight="1" x14ac:dyDescent="0.3">
      <c r="O646" s="15"/>
    </row>
    <row r="647" spans="15:15" ht="14.25" customHeight="1" x14ac:dyDescent="0.3">
      <c r="O647" s="15"/>
    </row>
    <row r="648" spans="15:15" ht="14.25" customHeight="1" x14ac:dyDescent="0.3">
      <c r="O648" s="15"/>
    </row>
    <row r="649" spans="15:15" ht="14.25" customHeight="1" x14ac:dyDescent="0.3">
      <c r="O649" s="15"/>
    </row>
    <row r="650" spans="15:15" ht="14.25" customHeight="1" x14ac:dyDescent="0.3">
      <c r="O650" s="15"/>
    </row>
    <row r="651" spans="15:15" ht="14.25" customHeight="1" x14ac:dyDescent="0.3">
      <c r="O651" s="15"/>
    </row>
    <row r="652" spans="15:15" ht="14.25" customHeight="1" x14ac:dyDescent="0.3">
      <c r="O652" s="15"/>
    </row>
    <row r="653" spans="15:15" ht="14.25" customHeight="1" x14ac:dyDescent="0.3">
      <c r="O653" s="15"/>
    </row>
    <row r="654" spans="15:15" ht="14.25" customHeight="1" x14ac:dyDescent="0.3">
      <c r="O654" s="15"/>
    </row>
    <row r="655" spans="15:15" ht="14.25" customHeight="1" x14ac:dyDescent="0.3">
      <c r="O655" s="15"/>
    </row>
    <row r="656" spans="15:15" ht="14.25" customHeight="1" x14ac:dyDescent="0.3">
      <c r="O656" s="15"/>
    </row>
    <row r="657" spans="15:15" ht="14.25" customHeight="1" x14ac:dyDescent="0.3">
      <c r="O657" s="15"/>
    </row>
    <row r="658" spans="15:15" ht="14.25" customHeight="1" x14ac:dyDescent="0.3">
      <c r="O658" s="15"/>
    </row>
    <row r="659" spans="15:15" ht="14.25" customHeight="1" x14ac:dyDescent="0.3">
      <c r="O659" s="15"/>
    </row>
    <row r="660" spans="15:15" ht="14.25" customHeight="1" x14ac:dyDescent="0.3">
      <c r="O660" s="15"/>
    </row>
    <row r="661" spans="15:15" ht="14.25" customHeight="1" x14ac:dyDescent="0.3">
      <c r="O661" s="15"/>
    </row>
    <row r="662" spans="15:15" ht="14.25" customHeight="1" x14ac:dyDescent="0.3">
      <c r="O662" s="15"/>
    </row>
    <row r="663" spans="15:15" ht="14.25" customHeight="1" x14ac:dyDescent="0.3">
      <c r="O663" s="15"/>
    </row>
    <row r="664" spans="15:15" ht="14.25" customHeight="1" x14ac:dyDescent="0.3">
      <c r="O664" s="15"/>
    </row>
    <row r="665" spans="15:15" ht="14.25" customHeight="1" x14ac:dyDescent="0.3">
      <c r="O665" s="15"/>
    </row>
    <row r="666" spans="15:15" ht="14.25" customHeight="1" x14ac:dyDescent="0.3">
      <c r="O666" s="15"/>
    </row>
    <row r="667" spans="15:15" ht="14.25" customHeight="1" x14ac:dyDescent="0.3">
      <c r="O667" s="15"/>
    </row>
    <row r="668" spans="15:15" ht="14.25" customHeight="1" x14ac:dyDescent="0.3">
      <c r="O668" s="15"/>
    </row>
    <row r="669" spans="15:15" ht="14.25" customHeight="1" x14ac:dyDescent="0.3">
      <c r="O669" s="15"/>
    </row>
    <row r="670" spans="15:15" ht="14.25" customHeight="1" x14ac:dyDescent="0.3">
      <c r="O670" s="15"/>
    </row>
    <row r="671" spans="15:15" ht="14.25" customHeight="1" x14ac:dyDescent="0.3">
      <c r="O671" s="15"/>
    </row>
    <row r="672" spans="15:15" ht="14.25" customHeight="1" x14ac:dyDescent="0.3">
      <c r="O672" s="15"/>
    </row>
    <row r="673" spans="15:15" ht="14.25" customHeight="1" x14ac:dyDescent="0.3">
      <c r="O673" s="15"/>
    </row>
    <row r="674" spans="15:15" ht="14.25" customHeight="1" x14ac:dyDescent="0.3">
      <c r="O674" s="15"/>
    </row>
    <row r="675" spans="15:15" ht="14.25" customHeight="1" x14ac:dyDescent="0.3">
      <c r="O675" s="15"/>
    </row>
    <row r="676" spans="15:15" ht="14.25" customHeight="1" x14ac:dyDescent="0.3">
      <c r="O676" s="15"/>
    </row>
    <row r="677" spans="15:15" ht="14.25" customHeight="1" x14ac:dyDescent="0.3">
      <c r="O677" s="15"/>
    </row>
    <row r="678" spans="15:15" ht="14.25" customHeight="1" x14ac:dyDescent="0.3">
      <c r="O678" s="15"/>
    </row>
    <row r="679" spans="15:15" ht="14.25" customHeight="1" x14ac:dyDescent="0.3">
      <c r="O679" s="15"/>
    </row>
    <row r="680" spans="15:15" ht="14.25" customHeight="1" x14ac:dyDescent="0.3">
      <c r="O680" s="15"/>
    </row>
    <row r="681" spans="15:15" ht="14.25" customHeight="1" x14ac:dyDescent="0.3">
      <c r="O681" s="15"/>
    </row>
    <row r="682" spans="15:15" ht="14.25" customHeight="1" x14ac:dyDescent="0.3">
      <c r="O682" s="15"/>
    </row>
    <row r="683" spans="15:15" ht="14.25" customHeight="1" x14ac:dyDescent="0.3">
      <c r="O683" s="15"/>
    </row>
    <row r="684" spans="15:15" ht="14.25" customHeight="1" x14ac:dyDescent="0.3">
      <c r="O684" s="15"/>
    </row>
    <row r="685" spans="15:15" ht="14.25" customHeight="1" x14ac:dyDescent="0.3">
      <c r="O685" s="15"/>
    </row>
    <row r="686" spans="15:15" ht="14.25" customHeight="1" x14ac:dyDescent="0.3">
      <c r="O686" s="15"/>
    </row>
    <row r="687" spans="15:15" ht="14.25" customHeight="1" x14ac:dyDescent="0.3">
      <c r="O687" s="15"/>
    </row>
    <row r="688" spans="15:15" ht="14.25" customHeight="1" x14ac:dyDescent="0.3">
      <c r="O688" s="15"/>
    </row>
    <row r="689" spans="15:15" ht="14.25" customHeight="1" x14ac:dyDescent="0.3">
      <c r="O689" s="15"/>
    </row>
    <row r="690" spans="15:15" ht="14.25" customHeight="1" x14ac:dyDescent="0.3">
      <c r="O690" s="15"/>
    </row>
    <row r="691" spans="15:15" ht="14.25" customHeight="1" x14ac:dyDescent="0.3">
      <c r="O691" s="15"/>
    </row>
    <row r="692" spans="15:15" ht="14.25" customHeight="1" x14ac:dyDescent="0.3">
      <c r="O692" s="15"/>
    </row>
    <row r="693" spans="15:15" ht="14.25" customHeight="1" x14ac:dyDescent="0.3">
      <c r="O693" s="15"/>
    </row>
    <row r="694" spans="15:15" ht="14.25" customHeight="1" x14ac:dyDescent="0.3">
      <c r="O694" s="15"/>
    </row>
    <row r="695" spans="15:15" ht="14.25" customHeight="1" x14ac:dyDescent="0.3">
      <c r="O695" s="15"/>
    </row>
    <row r="696" spans="15:15" ht="14.25" customHeight="1" x14ac:dyDescent="0.3">
      <c r="O696" s="15"/>
    </row>
    <row r="697" spans="15:15" ht="14.25" customHeight="1" x14ac:dyDescent="0.3">
      <c r="O697" s="15"/>
    </row>
    <row r="698" spans="15:15" ht="14.25" customHeight="1" x14ac:dyDescent="0.3">
      <c r="O698" s="15"/>
    </row>
    <row r="699" spans="15:15" ht="14.25" customHeight="1" x14ac:dyDescent="0.3">
      <c r="O699" s="15"/>
    </row>
    <row r="700" spans="15:15" ht="14.25" customHeight="1" x14ac:dyDescent="0.3">
      <c r="O700" s="15"/>
    </row>
    <row r="701" spans="15:15" ht="14.25" customHeight="1" x14ac:dyDescent="0.3">
      <c r="O701" s="15"/>
    </row>
    <row r="702" spans="15:15" ht="14.25" customHeight="1" x14ac:dyDescent="0.3">
      <c r="O702" s="15"/>
    </row>
    <row r="703" spans="15:15" ht="14.25" customHeight="1" x14ac:dyDescent="0.3">
      <c r="O703" s="15"/>
    </row>
    <row r="704" spans="15:15" ht="14.25" customHeight="1" x14ac:dyDescent="0.3">
      <c r="O704" s="15"/>
    </row>
    <row r="705" spans="15:15" ht="14.25" customHeight="1" x14ac:dyDescent="0.3">
      <c r="O705" s="15"/>
    </row>
    <row r="706" spans="15:15" ht="14.25" customHeight="1" x14ac:dyDescent="0.3">
      <c r="O706" s="15"/>
    </row>
    <row r="707" spans="15:15" ht="14.25" customHeight="1" x14ac:dyDescent="0.3">
      <c r="O707" s="15"/>
    </row>
    <row r="708" spans="15:15" ht="14.25" customHeight="1" x14ac:dyDescent="0.3">
      <c r="O708" s="15"/>
    </row>
    <row r="709" spans="15:15" ht="14.25" customHeight="1" x14ac:dyDescent="0.3">
      <c r="O709" s="15"/>
    </row>
    <row r="710" spans="15:15" ht="14.25" customHeight="1" x14ac:dyDescent="0.3">
      <c r="O710" s="15"/>
    </row>
    <row r="711" spans="15:15" ht="14.25" customHeight="1" x14ac:dyDescent="0.3">
      <c r="O711" s="15"/>
    </row>
    <row r="712" spans="15:15" ht="14.25" customHeight="1" x14ac:dyDescent="0.3">
      <c r="O712" s="15"/>
    </row>
    <row r="713" spans="15:15" ht="14.25" customHeight="1" x14ac:dyDescent="0.3">
      <c r="O713" s="15"/>
    </row>
    <row r="714" spans="15:15" ht="14.25" customHeight="1" x14ac:dyDescent="0.3">
      <c r="O714" s="15"/>
    </row>
    <row r="715" spans="15:15" ht="14.25" customHeight="1" x14ac:dyDescent="0.3">
      <c r="O715" s="15"/>
    </row>
    <row r="716" spans="15:15" ht="14.25" customHeight="1" x14ac:dyDescent="0.3">
      <c r="O716" s="15"/>
    </row>
    <row r="717" spans="15:15" ht="14.25" customHeight="1" x14ac:dyDescent="0.3">
      <c r="O717" s="15"/>
    </row>
    <row r="718" spans="15:15" ht="14.25" customHeight="1" x14ac:dyDescent="0.3">
      <c r="O718" s="15"/>
    </row>
    <row r="719" spans="15:15" ht="14.25" customHeight="1" x14ac:dyDescent="0.3">
      <c r="O719" s="15"/>
    </row>
    <row r="720" spans="15:15" ht="14.25" customHeight="1" x14ac:dyDescent="0.3">
      <c r="O720" s="15"/>
    </row>
    <row r="721" spans="15:15" ht="14.25" customHeight="1" x14ac:dyDescent="0.3">
      <c r="O721" s="15"/>
    </row>
    <row r="722" spans="15:15" ht="14.25" customHeight="1" x14ac:dyDescent="0.3">
      <c r="O722" s="15"/>
    </row>
    <row r="723" spans="15:15" ht="14.25" customHeight="1" x14ac:dyDescent="0.3">
      <c r="O723" s="15"/>
    </row>
    <row r="724" spans="15:15" ht="14.25" customHeight="1" x14ac:dyDescent="0.3">
      <c r="O724" s="15"/>
    </row>
    <row r="725" spans="15:15" ht="14.25" customHeight="1" x14ac:dyDescent="0.3">
      <c r="O725" s="15"/>
    </row>
    <row r="726" spans="15:15" ht="14.25" customHeight="1" x14ac:dyDescent="0.3">
      <c r="O726" s="15"/>
    </row>
    <row r="727" spans="15:15" ht="14.25" customHeight="1" x14ac:dyDescent="0.3">
      <c r="O727" s="15"/>
    </row>
    <row r="728" spans="15:15" ht="14.25" customHeight="1" x14ac:dyDescent="0.3">
      <c r="O728" s="15"/>
    </row>
    <row r="729" spans="15:15" ht="14.25" customHeight="1" x14ac:dyDescent="0.3">
      <c r="O729" s="15"/>
    </row>
    <row r="730" spans="15:15" ht="14.25" customHeight="1" x14ac:dyDescent="0.3">
      <c r="O730" s="15"/>
    </row>
    <row r="731" spans="15:15" ht="14.25" customHeight="1" x14ac:dyDescent="0.3">
      <c r="O731" s="15"/>
    </row>
    <row r="732" spans="15:15" ht="14.25" customHeight="1" x14ac:dyDescent="0.3">
      <c r="O732" s="15"/>
    </row>
    <row r="733" spans="15:15" ht="14.25" customHeight="1" x14ac:dyDescent="0.3">
      <c r="O733" s="15"/>
    </row>
    <row r="734" spans="15:15" ht="14.25" customHeight="1" x14ac:dyDescent="0.3">
      <c r="O734" s="15"/>
    </row>
    <row r="735" spans="15:15" ht="14.25" customHeight="1" x14ac:dyDescent="0.3">
      <c r="O735" s="15"/>
    </row>
    <row r="736" spans="15:15" ht="14.25" customHeight="1" x14ac:dyDescent="0.3">
      <c r="O736" s="15"/>
    </row>
    <row r="737" spans="15:15" ht="14.25" customHeight="1" x14ac:dyDescent="0.3">
      <c r="O737" s="15"/>
    </row>
    <row r="738" spans="15:15" ht="14.25" customHeight="1" x14ac:dyDescent="0.3">
      <c r="O738" s="15"/>
    </row>
    <row r="739" spans="15:15" ht="14.25" customHeight="1" x14ac:dyDescent="0.3">
      <c r="O739" s="15"/>
    </row>
    <row r="740" spans="15:15" ht="14.25" customHeight="1" x14ac:dyDescent="0.3">
      <c r="O740" s="15"/>
    </row>
    <row r="741" spans="15:15" ht="14.25" customHeight="1" x14ac:dyDescent="0.3">
      <c r="O741" s="15"/>
    </row>
    <row r="742" spans="15:15" ht="14.25" customHeight="1" x14ac:dyDescent="0.3">
      <c r="O742" s="15"/>
    </row>
    <row r="743" spans="15:15" ht="14.25" customHeight="1" x14ac:dyDescent="0.3">
      <c r="O743" s="15"/>
    </row>
    <row r="744" spans="15:15" ht="14.25" customHeight="1" x14ac:dyDescent="0.3">
      <c r="O744" s="15"/>
    </row>
    <row r="745" spans="15:15" ht="14.25" customHeight="1" x14ac:dyDescent="0.3">
      <c r="O745" s="15"/>
    </row>
    <row r="746" spans="15:15" ht="14.25" customHeight="1" x14ac:dyDescent="0.3">
      <c r="O746" s="15"/>
    </row>
    <row r="747" spans="15:15" ht="14.25" customHeight="1" x14ac:dyDescent="0.3">
      <c r="O747" s="15"/>
    </row>
    <row r="748" spans="15:15" ht="14.25" customHeight="1" x14ac:dyDescent="0.3">
      <c r="O748" s="15"/>
    </row>
    <row r="749" spans="15:15" ht="14.25" customHeight="1" x14ac:dyDescent="0.3">
      <c r="O749" s="15"/>
    </row>
    <row r="750" spans="15:15" ht="14.25" customHeight="1" x14ac:dyDescent="0.3">
      <c r="O750" s="15"/>
    </row>
    <row r="751" spans="15:15" ht="14.25" customHeight="1" x14ac:dyDescent="0.3">
      <c r="O751" s="15"/>
    </row>
    <row r="752" spans="15:15" ht="14.25" customHeight="1" x14ac:dyDescent="0.3">
      <c r="O752" s="15"/>
    </row>
    <row r="753" spans="15:15" ht="14.25" customHeight="1" x14ac:dyDescent="0.3">
      <c r="O753" s="15"/>
    </row>
    <row r="754" spans="15:15" ht="14.25" customHeight="1" x14ac:dyDescent="0.3">
      <c r="O754" s="15"/>
    </row>
    <row r="755" spans="15:15" ht="14.25" customHeight="1" x14ac:dyDescent="0.3">
      <c r="O755" s="15"/>
    </row>
    <row r="756" spans="15:15" ht="14.25" customHeight="1" x14ac:dyDescent="0.3">
      <c r="O756" s="15"/>
    </row>
    <row r="757" spans="15:15" ht="14.25" customHeight="1" x14ac:dyDescent="0.3">
      <c r="O757" s="15"/>
    </row>
    <row r="758" spans="15:15" ht="14.25" customHeight="1" x14ac:dyDescent="0.3">
      <c r="O758" s="15"/>
    </row>
    <row r="759" spans="15:15" ht="14.25" customHeight="1" x14ac:dyDescent="0.3">
      <c r="O759" s="15"/>
    </row>
    <row r="760" spans="15:15" ht="14.25" customHeight="1" x14ac:dyDescent="0.3">
      <c r="O760" s="15"/>
    </row>
    <row r="761" spans="15:15" ht="14.25" customHeight="1" x14ac:dyDescent="0.3">
      <c r="O761" s="15"/>
    </row>
    <row r="762" spans="15:15" ht="14.25" customHeight="1" x14ac:dyDescent="0.3">
      <c r="O762" s="15"/>
    </row>
    <row r="763" spans="15:15" ht="14.25" customHeight="1" x14ac:dyDescent="0.3">
      <c r="O763" s="15"/>
    </row>
    <row r="764" spans="15:15" ht="14.25" customHeight="1" x14ac:dyDescent="0.3">
      <c r="O764" s="15"/>
    </row>
    <row r="765" spans="15:15" ht="14.25" customHeight="1" x14ac:dyDescent="0.3">
      <c r="O765" s="15"/>
    </row>
    <row r="766" spans="15:15" ht="14.25" customHeight="1" x14ac:dyDescent="0.3">
      <c r="O766" s="15"/>
    </row>
    <row r="767" spans="15:15" ht="14.25" customHeight="1" x14ac:dyDescent="0.3">
      <c r="O767" s="15"/>
    </row>
    <row r="768" spans="15:15" ht="14.25" customHeight="1" x14ac:dyDescent="0.3">
      <c r="O768" s="15"/>
    </row>
    <row r="769" spans="15:15" ht="14.25" customHeight="1" x14ac:dyDescent="0.3">
      <c r="O769" s="15"/>
    </row>
    <row r="770" spans="15:15" ht="14.25" customHeight="1" x14ac:dyDescent="0.3">
      <c r="O770" s="15"/>
    </row>
    <row r="771" spans="15:15" ht="14.25" customHeight="1" x14ac:dyDescent="0.3">
      <c r="O771" s="15"/>
    </row>
    <row r="772" spans="15:15" ht="14.25" customHeight="1" x14ac:dyDescent="0.3">
      <c r="O772" s="15"/>
    </row>
    <row r="773" spans="15:15" ht="14.25" customHeight="1" x14ac:dyDescent="0.3">
      <c r="O773" s="15"/>
    </row>
    <row r="774" spans="15:15" ht="14.25" customHeight="1" x14ac:dyDescent="0.3">
      <c r="O774" s="15"/>
    </row>
    <row r="775" spans="15:15" ht="14.25" customHeight="1" x14ac:dyDescent="0.3">
      <c r="O775" s="15"/>
    </row>
    <row r="776" spans="15:15" ht="14.25" customHeight="1" x14ac:dyDescent="0.3">
      <c r="O776" s="15"/>
    </row>
    <row r="777" spans="15:15" ht="14.25" customHeight="1" x14ac:dyDescent="0.3">
      <c r="O777" s="15"/>
    </row>
    <row r="778" spans="15:15" ht="14.25" customHeight="1" x14ac:dyDescent="0.3">
      <c r="O778" s="15"/>
    </row>
    <row r="779" spans="15:15" ht="14.25" customHeight="1" x14ac:dyDescent="0.3">
      <c r="O779" s="15"/>
    </row>
    <row r="780" spans="15:15" ht="14.25" customHeight="1" x14ac:dyDescent="0.3">
      <c r="O780" s="15"/>
    </row>
    <row r="781" spans="15:15" ht="14.25" customHeight="1" x14ac:dyDescent="0.3">
      <c r="O781" s="15"/>
    </row>
    <row r="782" spans="15:15" ht="14.25" customHeight="1" x14ac:dyDescent="0.3">
      <c r="O782" s="15"/>
    </row>
    <row r="783" spans="15:15" ht="14.25" customHeight="1" x14ac:dyDescent="0.3">
      <c r="O783" s="15"/>
    </row>
    <row r="784" spans="15:15" ht="14.25" customHeight="1" x14ac:dyDescent="0.3">
      <c r="O784" s="15"/>
    </row>
    <row r="785" spans="15:15" ht="14.25" customHeight="1" x14ac:dyDescent="0.3">
      <c r="O785" s="15"/>
    </row>
    <row r="786" spans="15:15" ht="14.25" customHeight="1" x14ac:dyDescent="0.3">
      <c r="O786" s="15"/>
    </row>
    <row r="787" spans="15:15" ht="14.25" customHeight="1" x14ac:dyDescent="0.3">
      <c r="O787" s="15"/>
    </row>
    <row r="788" spans="15:15" ht="14.25" customHeight="1" x14ac:dyDescent="0.3">
      <c r="O788" s="15"/>
    </row>
    <row r="789" spans="15:15" ht="14.25" customHeight="1" x14ac:dyDescent="0.3">
      <c r="O789" s="15"/>
    </row>
    <row r="790" spans="15:15" ht="14.25" customHeight="1" x14ac:dyDescent="0.3">
      <c r="O790" s="15"/>
    </row>
    <row r="791" spans="15:15" ht="14.25" customHeight="1" x14ac:dyDescent="0.3">
      <c r="O791" s="15"/>
    </row>
    <row r="792" spans="15:15" ht="14.25" customHeight="1" x14ac:dyDescent="0.3">
      <c r="O792" s="15"/>
    </row>
    <row r="793" spans="15:15" ht="14.25" customHeight="1" x14ac:dyDescent="0.3">
      <c r="O793" s="15"/>
    </row>
    <row r="794" spans="15:15" ht="14.25" customHeight="1" x14ac:dyDescent="0.3">
      <c r="O794" s="15"/>
    </row>
    <row r="795" spans="15:15" ht="14.25" customHeight="1" x14ac:dyDescent="0.3">
      <c r="O795" s="15"/>
    </row>
    <row r="796" spans="15:15" ht="14.25" customHeight="1" x14ac:dyDescent="0.3">
      <c r="O796" s="15"/>
    </row>
    <row r="797" spans="15:15" ht="14.25" customHeight="1" x14ac:dyDescent="0.3">
      <c r="O797" s="15"/>
    </row>
    <row r="798" spans="15:15" ht="14.25" customHeight="1" x14ac:dyDescent="0.3">
      <c r="O798" s="15"/>
    </row>
    <row r="799" spans="15:15" ht="14.25" customHeight="1" x14ac:dyDescent="0.3">
      <c r="O799" s="15"/>
    </row>
    <row r="800" spans="15:15" ht="14.25" customHeight="1" x14ac:dyDescent="0.3">
      <c r="O800" s="15"/>
    </row>
    <row r="801" spans="15:15" ht="14.25" customHeight="1" x14ac:dyDescent="0.3">
      <c r="O801" s="15"/>
    </row>
    <row r="802" spans="15:15" ht="14.25" customHeight="1" x14ac:dyDescent="0.3">
      <c r="O802" s="15"/>
    </row>
    <row r="803" spans="15:15" ht="14.25" customHeight="1" x14ac:dyDescent="0.3">
      <c r="O803" s="15"/>
    </row>
    <row r="804" spans="15:15" ht="14.25" customHeight="1" x14ac:dyDescent="0.3">
      <c r="O804" s="15"/>
    </row>
    <row r="805" spans="15:15" ht="14.25" customHeight="1" x14ac:dyDescent="0.3">
      <c r="O805" s="15"/>
    </row>
    <row r="806" spans="15:15" ht="14.25" customHeight="1" x14ac:dyDescent="0.3">
      <c r="O806" s="15"/>
    </row>
    <row r="807" spans="15:15" ht="14.25" customHeight="1" x14ac:dyDescent="0.3">
      <c r="O807" s="15"/>
    </row>
    <row r="808" spans="15:15" ht="14.25" customHeight="1" x14ac:dyDescent="0.3">
      <c r="O808" s="15"/>
    </row>
    <row r="809" spans="15:15" ht="14.25" customHeight="1" x14ac:dyDescent="0.3">
      <c r="O809" s="15"/>
    </row>
    <row r="810" spans="15:15" ht="14.25" customHeight="1" x14ac:dyDescent="0.3">
      <c r="O810" s="15"/>
    </row>
    <row r="811" spans="15:15" ht="14.25" customHeight="1" x14ac:dyDescent="0.3">
      <c r="O811" s="15"/>
    </row>
    <row r="812" spans="15:15" ht="14.25" customHeight="1" x14ac:dyDescent="0.3">
      <c r="O812" s="15"/>
    </row>
    <row r="813" spans="15:15" ht="14.25" customHeight="1" x14ac:dyDescent="0.3">
      <c r="O813" s="15"/>
    </row>
    <row r="814" spans="15:15" ht="14.25" customHeight="1" x14ac:dyDescent="0.3">
      <c r="O814" s="15"/>
    </row>
    <row r="815" spans="15:15" ht="14.25" customHeight="1" x14ac:dyDescent="0.3">
      <c r="O815" s="15"/>
    </row>
    <row r="816" spans="15:15" ht="14.25" customHeight="1" x14ac:dyDescent="0.3">
      <c r="O816" s="15"/>
    </row>
    <row r="817" spans="15:15" ht="14.25" customHeight="1" x14ac:dyDescent="0.3">
      <c r="O817" s="15"/>
    </row>
    <row r="818" spans="15:15" ht="14.25" customHeight="1" x14ac:dyDescent="0.3">
      <c r="O818" s="15"/>
    </row>
    <row r="819" spans="15:15" ht="14.25" customHeight="1" x14ac:dyDescent="0.3">
      <c r="O819" s="15"/>
    </row>
    <row r="820" spans="15:15" ht="14.25" customHeight="1" x14ac:dyDescent="0.3">
      <c r="O820" s="15"/>
    </row>
    <row r="821" spans="15:15" ht="14.25" customHeight="1" x14ac:dyDescent="0.3">
      <c r="O821" s="15"/>
    </row>
    <row r="822" spans="15:15" ht="14.25" customHeight="1" x14ac:dyDescent="0.3">
      <c r="O822" s="15"/>
    </row>
    <row r="823" spans="15:15" ht="14.25" customHeight="1" x14ac:dyDescent="0.3">
      <c r="O823" s="15"/>
    </row>
    <row r="824" spans="15:15" ht="14.25" customHeight="1" x14ac:dyDescent="0.3">
      <c r="O824" s="15"/>
    </row>
    <row r="825" spans="15:15" ht="14.25" customHeight="1" x14ac:dyDescent="0.3">
      <c r="O825" s="15"/>
    </row>
    <row r="826" spans="15:15" ht="14.25" customHeight="1" x14ac:dyDescent="0.3">
      <c r="O826" s="15"/>
    </row>
    <row r="827" spans="15:15" ht="14.25" customHeight="1" x14ac:dyDescent="0.3">
      <c r="O827" s="15"/>
    </row>
    <row r="828" spans="15:15" ht="14.25" customHeight="1" x14ac:dyDescent="0.3">
      <c r="O828" s="15"/>
    </row>
    <row r="829" spans="15:15" ht="14.25" customHeight="1" x14ac:dyDescent="0.3">
      <c r="O829" s="15"/>
    </row>
    <row r="830" spans="15:15" ht="14.25" customHeight="1" x14ac:dyDescent="0.3">
      <c r="O830" s="15"/>
    </row>
    <row r="831" spans="15:15" ht="14.25" customHeight="1" x14ac:dyDescent="0.3">
      <c r="O831" s="15"/>
    </row>
    <row r="832" spans="15:15" ht="14.25" customHeight="1" x14ac:dyDescent="0.3">
      <c r="O832" s="15"/>
    </row>
    <row r="833" spans="15:15" ht="14.25" customHeight="1" x14ac:dyDescent="0.3">
      <c r="O833" s="15"/>
    </row>
    <row r="834" spans="15:15" ht="14.25" customHeight="1" x14ac:dyDescent="0.3">
      <c r="O834" s="15"/>
    </row>
    <row r="835" spans="15:15" ht="14.25" customHeight="1" x14ac:dyDescent="0.3">
      <c r="O835" s="15"/>
    </row>
    <row r="836" spans="15:15" ht="14.25" customHeight="1" x14ac:dyDescent="0.3">
      <c r="O836" s="15"/>
    </row>
    <row r="837" spans="15:15" ht="14.25" customHeight="1" x14ac:dyDescent="0.3">
      <c r="O837" s="15"/>
    </row>
    <row r="838" spans="15:15" ht="14.25" customHeight="1" x14ac:dyDescent="0.3">
      <c r="O838" s="15"/>
    </row>
    <row r="839" spans="15:15" ht="14.25" customHeight="1" x14ac:dyDescent="0.3">
      <c r="O839" s="15"/>
    </row>
    <row r="840" spans="15:15" ht="14.25" customHeight="1" x14ac:dyDescent="0.3">
      <c r="O840" s="15"/>
    </row>
    <row r="841" spans="15:15" ht="14.25" customHeight="1" x14ac:dyDescent="0.3">
      <c r="O841" s="15"/>
    </row>
    <row r="842" spans="15:15" ht="14.25" customHeight="1" x14ac:dyDescent="0.3">
      <c r="O842" s="15"/>
    </row>
    <row r="843" spans="15:15" ht="14.25" customHeight="1" x14ac:dyDescent="0.3">
      <c r="O843" s="15"/>
    </row>
    <row r="844" spans="15:15" ht="14.25" customHeight="1" x14ac:dyDescent="0.3">
      <c r="O844" s="15"/>
    </row>
    <row r="845" spans="15:15" ht="14.25" customHeight="1" x14ac:dyDescent="0.3">
      <c r="O845" s="15"/>
    </row>
    <row r="846" spans="15:15" ht="14.25" customHeight="1" x14ac:dyDescent="0.3">
      <c r="O846" s="15"/>
    </row>
    <row r="847" spans="15:15" ht="14.25" customHeight="1" x14ac:dyDescent="0.3">
      <c r="O847" s="15"/>
    </row>
    <row r="848" spans="15:15" ht="14.25" customHeight="1" x14ac:dyDescent="0.3">
      <c r="O848" s="15"/>
    </row>
    <row r="849" spans="15:15" ht="14.25" customHeight="1" x14ac:dyDescent="0.3">
      <c r="O849" s="15"/>
    </row>
    <row r="850" spans="15:15" ht="14.25" customHeight="1" x14ac:dyDescent="0.3">
      <c r="O850" s="15"/>
    </row>
    <row r="851" spans="15:15" ht="14.25" customHeight="1" x14ac:dyDescent="0.3">
      <c r="O851" s="15"/>
    </row>
    <row r="852" spans="15:15" ht="14.25" customHeight="1" x14ac:dyDescent="0.3">
      <c r="O852" s="15"/>
    </row>
    <row r="853" spans="15:15" ht="14.25" customHeight="1" x14ac:dyDescent="0.3">
      <c r="O853" s="15"/>
    </row>
    <row r="854" spans="15:15" ht="14.25" customHeight="1" x14ac:dyDescent="0.3">
      <c r="O854" s="15"/>
    </row>
    <row r="855" spans="15:15" ht="14.25" customHeight="1" x14ac:dyDescent="0.3">
      <c r="O855" s="15"/>
    </row>
    <row r="856" spans="15:15" ht="14.25" customHeight="1" x14ac:dyDescent="0.3">
      <c r="O856" s="15"/>
    </row>
    <row r="857" spans="15:15" ht="14.25" customHeight="1" x14ac:dyDescent="0.3">
      <c r="O857" s="15"/>
    </row>
    <row r="858" spans="15:15" ht="14.25" customHeight="1" x14ac:dyDescent="0.3">
      <c r="O858" s="15"/>
    </row>
    <row r="859" spans="15:15" ht="14.25" customHeight="1" x14ac:dyDescent="0.3">
      <c r="O859" s="15"/>
    </row>
    <row r="860" spans="15:15" ht="14.25" customHeight="1" x14ac:dyDescent="0.3">
      <c r="O860" s="15"/>
    </row>
    <row r="861" spans="15:15" ht="14.25" customHeight="1" x14ac:dyDescent="0.3">
      <c r="O861" s="15"/>
    </row>
    <row r="862" spans="15:15" ht="14.25" customHeight="1" x14ac:dyDescent="0.3">
      <c r="O862" s="15"/>
    </row>
    <row r="863" spans="15:15" ht="14.25" customHeight="1" x14ac:dyDescent="0.3">
      <c r="O863" s="15"/>
    </row>
    <row r="864" spans="15:15" ht="14.25" customHeight="1" x14ac:dyDescent="0.3">
      <c r="O864" s="15"/>
    </row>
    <row r="865" spans="15:15" ht="14.25" customHeight="1" x14ac:dyDescent="0.3">
      <c r="O865" s="15"/>
    </row>
    <row r="866" spans="15:15" ht="14.25" customHeight="1" x14ac:dyDescent="0.3">
      <c r="O866" s="15"/>
    </row>
    <row r="867" spans="15:15" ht="14.25" customHeight="1" x14ac:dyDescent="0.3">
      <c r="O867" s="15"/>
    </row>
    <row r="868" spans="15:15" ht="14.25" customHeight="1" x14ac:dyDescent="0.3">
      <c r="O868" s="15"/>
    </row>
    <row r="869" spans="15:15" ht="14.25" customHeight="1" x14ac:dyDescent="0.3">
      <c r="O869" s="15"/>
    </row>
    <row r="870" spans="15:15" ht="14.25" customHeight="1" x14ac:dyDescent="0.3">
      <c r="O870" s="15"/>
    </row>
    <row r="871" spans="15:15" ht="14.25" customHeight="1" x14ac:dyDescent="0.3">
      <c r="O871" s="15"/>
    </row>
    <row r="872" spans="15:15" ht="14.25" customHeight="1" x14ac:dyDescent="0.3">
      <c r="O872" s="15"/>
    </row>
    <row r="873" spans="15:15" ht="14.25" customHeight="1" x14ac:dyDescent="0.3">
      <c r="O873" s="15"/>
    </row>
    <row r="874" spans="15:15" ht="14.25" customHeight="1" x14ac:dyDescent="0.3">
      <c r="O874" s="15"/>
    </row>
    <row r="875" spans="15:15" ht="14.25" customHeight="1" x14ac:dyDescent="0.3">
      <c r="O875" s="15"/>
    </row>
    <row r="876" spans="15:15" ht="14.25" customHeight="1" x14ac:dyDescent="0.3">
      <c r="O876" s="15"/>
    </row>
    <row r="877" spans="15:15" ht="14.25" customHeight="1" x14ac:dyDescent="0.3">
      <c r="O877" s="15"/>
    </row>
    <row r="878" spans="15:15" ht="14.25" customHeight="1" x14ac:dyDescent="0.3">
      <c r="O878" s="15"/>
    </row>
    <row r="879" spans="15:15" ht="14.25" customHeight="1" x14ac:dyDescent="0.3">
      <c r="O879" s="15"/>
    </row>
    <row r="880" spans="15:15" ht="14.25" customHeight="1" x14ac:dyDescent="0.3">
      <c r="O880" s="15"/>
    </row>
    <row r="881" spans="15:15" ht="14.25" customHeight="1" x14ac:dyDescent="0.3">
      <c r="O881" s="15"/>
    </row>
    <row r="882" spans="15:15" ht="14.25" customHeight="1" x14ac:dyDescent="0.3">
      <c r="O882" s="15"/>
    </row>
    <row r="883" spans="15:15" ht="14.25" customHeight="1" x14ac:dyDescent="0.3">
      <c r="O883" s="15"/>
    </row>
    <row r="884" spans="15:15" ht="14.25" customHeight="1" x14ac:dyDescent="0.3">
      <c r="O884" s="15"/>
    </row>
    <row r="885" spans="15:15" ht="14.25" customHeight="1" x14ac:dyDescent="0.3">
      <c r="O885" s="15"/>
    </row>
    <row r="886" spans="15:15" ht="14.25" customHeight="1" x14ac:dyDescent="0.3">
      <c r="O886" s="15"/>
    </row>
    <row r="887" spans="15:15" ht="14.25" customHeight="1" x14ac:dyDescent="0.3">
      <c r="O887" s="15"/>
    </row>
    <row r="888" spans="15:15" ht="14.25" customHeight="1" x14ac:dyDescent="0.3">
      <c r="O888" s="15"/>
    </row>
    <row r="889" spans="15:15" ht="14.25" customHeight="1" x14ac:dyDescent="0.3">
      <c r="O889" s="15"/>
    </row>
    <row r="890" spans="15:15" ht="14.25" customHeight="1" x14ac:dyDescent="0.3">
      <c r="O890" s="15"/>
    </row>
    <row r="891" spans="15:15" ht="14.25" customHeight="1" x14ac:dyDescent="0.3">
      <c r="O891" s="15"/>
    </row>
    <row r="892" spans="15:15" ht="14.25" customHeight="1" x14ac:dyDescent="0.3">
      <c r="O892" s="15"/>
    </row>
    <row r="893" spans="15:15" ht="14.25" customHeight="1" x14ac:dyDescent="0.3">
      <c r="O893" s="15"/>
    </row>
    <row r="894" spans="15:15" ht="14.25" customHeight="1" x14ac:dyDescent="0.3">
      <c r="O894" s="15"/>
    </row>
    <row r="895" spans="15:15" ht="14.25" customHeight="1" x14ac:dyDescent="0.3">
      <c r="O895" s="15"/>
    </row>
    <row r="896" spans="15:15" ht="14.25" customHeight="1" x14ac:dyDescent="0.3">
      <c r="O896" s="15"/>
    </row>
    <row r="897" spans="15:15" ht="14.25" customHeight="1" x14ac:dyDescent="0.3">
      <c r="O897" s="15"/>
    </row>
    <row r="898" spans="15:15" ht="14.25" customHeight="1" x14ac:dyDescent="0.3">
      <c r="O898" s="15"/>
    </row>
    <row r="899" spans="15:15" ht="14.25" customHeight="1" x14ac:dyDescent="0.3">
      <c r="O899" s="15"/>
    </row>
    <row r="900" spans="15:15" ht="14.25" customHeight="1" x14ac:dyDescent="0.3">
      <c r="O900" s="15"/>
    </row>
    <row r="901" spans="15:15" ht="14.25" customHeight="1" x14ac:dyDescent="0.3">
      <c r="O901" s="15"/>
    </row>
    <row r="902" spans="15:15" ht="14.25" customHeight="1" x14ac:dyDescent="0.3">
      <c r="O902" s="15"/>
    </row>
    <row r="903" spans="15:15" ht="14.25" customHeight="1" x14ac:dyDescent="0.3">
      <c r="O903" s="15"/>
    </row>
    <row r="904" spans="15:15" ht="14.25" customHeight="1" x14ac:dyDescent="0.3">
      <c r="O904" s="15"/>
    </row>
    <row r="905" spans="15:15" ht="14.25" customHeight="1" x14ac:dyDescent="0.3">
      <c r="O905" s="15"/>
    </row>
    <row r="906" spans="15:15" ht="14.25" customHeight="1" x14ac:dyDescent="0.3">
      <c r="O906" s="15"/>
    </row>
    <row r="907" spans="15:15" ht="14.25" customHeight="1" x14ac:dyDescent="0.3">
      <c r="O907" s="15"/>
    </row>
    <row r="908" spans="15:15" ht="14.25" customHeight="1" x14ac:dyDescent="0.3">
      <c r="O908" s="15"/>
    </row>
    <row r="909" spans="15:15" ht="14.25" customHeight="1" x14ac:dyDescent="0.3">
      <c r="O909" s="15"/>
    </row>
    <row r="910" spans="15:15" ht="14.25" customHeight="1" x14ac:dyDescent="0.3">
      <c r="O910" s="15"/>
    </row>
    <row r="911" spans="15:15" ht="14.25" customHeight="1" x14ac:dyDescent="0.3">
      <c r="O911" s="15"/>
    </row>
    <row r="912" spans="15:15" ht="14.25" customHeight="1" x14ac:dyDescent="0.3">
      <c r="O912" s="15"/>
    </row>
    <row r="913" spans="15:15" ht="14.25" customHeight="1" x14ac:dyDescent="0.3">
      <c r="O913" s="15"/>
    </row>
    <row r="914" spans="15:15" ht="14.25" customHeight="1" x14ac:dyDescent="0.3">
      <c r="O914" s="15"/>
    </row>
    <row r="915" spans="15:15" ht="14.25" customHeight="1" x14ac:dyDescent="0.3">
      <c r="O915" s="15"/>
    </row>
    <row r="916" spans="15:15" ht="14.25" customHeight="1" x14ac:dyDescent="0.3">
      <c r="O916" s="15"/>
    </row>
    <row r="917" spans="15:15" ht="14.25" customHeight="1" x14ac:dyDescent="0.3">
      <c r="O917" s="15"/>
    </row>
    <row r="918" spans="15:15" ht="14.25" customHeight="1" x14ac:dyDescent="0.3">
      <c r="O918" s="15"/>
    </row>
    <row r="919" spans="15:15" ht="14.25" customHeight="1" x14ac:dyDescent="0.3">
      <c r="O919" s="15"/>
    </row>
    <row r="920" spans="15:15" ht="14.25" customHeight="1" x14ac:dyDescent="0.3">
      <c r="O920" s="15"/>
    </row>
    <row r="921" spans="15:15" ht="14.25" customHeight="1" x14ac:dyDescent="0.3">
      <c r="O921" s="15"/>
    </row>
    <row r="922" spans="15:15" ht="14.25" customHeight="1" x14ac:dyDescent="0.3">
      <c r="O922" s="15"/>
    </row>
    <row r="923" spans="15:15" ht="14.25" customHeight="1" x14ac:dyDescent="0.3">
      <c r="O923" s="15"/>
    </row>
    <row r="924" spans="15:15" ht="14.25" customHeight="1" x14ac:dyDescent="0.3">
      <c r="O924" s="15"/>
    </row>
    <row r="925" spans="15:15" ht="14.25" customHeight="1" x14ac:dyDescent="0.3">
      <c r="O925" s="15"/>
    </row>
    <row r="926" spans="15:15" ht="14.25" customHeight="1" x14ac:dyDescent="0.3">
      <c r="O926" s="15"/>
    </row>
    <row r="927" spans="15:15" ht="14.25" customHeight="1" x14ac:dyDescent="0.3">
      <c r="O927" s="15"/>
    </row>
    <row r="928" spans="15:15" ht="14.25" customHeight="1" x14ac:dyDescent="0.3">
      <c r="O928" s="15"/>
    </row>
    <row r="929" spans="15:15" ht="14.25" customHeight="1" x14ac:dyDescent="0.3">
      <c r="O929" s="15"/>
    </row>
    <row r="930" spans="15:15" ht="14.25" customHeight="1" x14ac:dyDescent="0.3">
      <c r="O930" s="15"/>
    </row>
    <row r="931" spans="15:15" ht="14.25" customHeight="1" x14ac:dyDescent="0.3">
      <c r="O931" s="15"/>
    </row>
    <row r="932" spans="15:15" ht="14.25" customHeight="1" x14ac:dyDescent="0.3">
      <c r="O932" s="15"/>
    </row>
    <row r="933" spans="15:15" ht="14.25" customHeight="1" x14ac:dyDescent="0.3">
      <c r="O933" s="15"/>
    </row>
    <row r="934" spans="15:15" ht="14.25" customHeight="1" x14ac:dyDescent="0.3">
      <c r="O934" s="15"/>
    </row>
    <row r="935" spans="15:15" ht="14.25" customHeight="1" x14ac:dyDescent="0.3">
      <c r="O935" s="15"/>
    </row>
    <row r="936" spans="15:15" ht="14.25" customHeight="1" x14ac:dyDescent="0.3">
      <c r="O936" s="15"/>
    </row>
    <row r="937" spans="15:15" ht="14.25" customHeight="1" x14ac:dyDescent="0.3">
      <c r="O937" s="15"/>
    </row>
    <row r="938" spans="15:15" ht="14.25" customHeight="1" x14ac:dyDescent="0.3">
      <c r="O938" s="15"/>
    </row>
    <row r="939" spans="15:15" ht="14.25" customHeight="1" x14ac:dyDescent="0.3">
      <c r="O939" s="15"/>
    </row>
    <row r="940" spans="15:15" ht="14.25" customHeight="1" x14ac:dyDescent="0.3">
      <c r="O940" s="15"/>
    </row>
    <row r="941" spans="15:15" ht="14.25" customHeight="1" x14ac:dyDescent="0.3">
      <c r="O941" s="15"/>
    </row>
    <row r="942" spans="15:15" ht="14.25" customHeight="1" x14ac:dyDescent="0.3">
      <c r="O942" s="15"/>
    </row>
    <row r="943" spans="15:15" ht="14.25" customHeight="1" x14ac:dyDescent="0.3">
      <c r="O943" s="15"/>
    </row>
    <row r="944" spans="15:15" ht="14.25" customHeight="1" x14ac:dyDescent="0.3">
      <c r="O944" s="15"/>
    </row>
    <row r="945" spans="15:15" ht="14.25" customHeight="1" x14ac:dyDescent="0.3">
      <c r="O945" s="15"/>
    </row>
    <row r="946" spans="15:15" ht="14.25" customHeight="1" x14ac:dyDescent="0.3">
      <c r="O946" s="15"/>
    </row>
    <row r="947" spans="15:15" ht="14.25" customHeight="1" x14ac:dyDescent="0.3">
      <c r="O947" s="15"/>
    </row>
    <row r="948" spans="15:15" ht="14.25" customHeight="1" x14ac:dyDescent="0.3">
      <c r="O948" s="15"/>
    </row>
    <row r="949" spans="15:15" ht="14.25" customHeight="1" x14ac:dyDescent="0.3">
      <c r="O949" s="15"/>
    </row>
    <row r="950" spans="15:15" ht="14.25" customHeight="1" x14ac:dyDescent="0.3">
      <c r="O950" s="15"/>
    </row>
    <row r="951" spans="15:15" ht="14.25" customHeight="1" x14ac:dyDescent="0.3">
      <c r="O951" s="15"/>
    </row>
    <row r="952" spans="15:15" ht="14.25" customHeight="1" x14ac:dyDescent="0.3">
      <c r="O952" s="15"/>
    </row>
    <row r="953" spans="15:15" ht="14.25" customHeight="1" x14ac:dyDescent="0.3">
      <c r="O953" s="15"/>
    </row>
    <row r="954" spans="15:15" ht="14.25" customHeight="1" x14ac:dyDescent="0.3">
      <c r="O954" s="15"/>
    </row>
    <row r="955" spans="15:15" ht="14.25" customHeight="1" x14ac:dyDescent="0.3">
      <c r="O955" s="15"/>
    </row>
    <row r="956" spans="15:15" ht="14.25" customHeight="1" x14ac:dyDescent="0.3">
      <c r="O956" s="15"/>
    </row>
    <row r="957" spans="15:15" ht="14.25" customHeight="1" x14ac:dyDescent="0.3">
      <c r="O957" s="15"/>
    </row>
    <row r="958" spans="15:15" ht="14.25" customHeight="1" x14ac:dyDescent="0.3">
      <c r="O958" s="15"/>
    </row>
    <row r="959" spans="15:15" ht="14.25" customHeight="1" x14ac:dyDescent="0.3">
      <c r="O959" s="15"/>
    </row>
    <row r="960" spans="15:15" ht="14.25" customHeight="1" x14ac:dyDescent="0.3">
      <c r="O960" s="15"/>
    </row>
    <row r="961" spans="15:15" ht="14.25" customHeight="1" x14ac:dyDescent="0.3">
      <c r="O961" s="15"/>
    </row>
    <row r="962" spans="15:15" ht="14.25" customHeight="1" x14ac:dyDescent="0.3">
      <c r="O962" s="15"/>
    </row>
    <row r="963" spans="15:15" ht="14.25" customHeight="1" x14ac:dyDescent="0.3">
      <c r="O963" s="15"/>
    </row>
    <row r="964" spans="15:15" ht="14.25" customHeight="1" x14ac:dyDescent="0.3">
      <c r="O964" s="15"/>
    </row>
    <row r="965" spans="15:15" ht="14.25" customHeight="1" x14ac:dyDescent="0.3">
      <c r="O965" s="15"/>
    </row>
    <row r="966" spans="15:15" ht="14.25" customHeight="1" x14ac:dyDescent="0.3">
      <c r="O966" s="15"/>
    </row>
    <row r="967" spans="15:15" ht="14.25" customHeight="1" x14ac:dyDescent="0.3">
      <c r="O967" s="15"/>
    </row>
    <row r="968" spans="15:15" ht="14.25" customHeight="1" x14ac:dyDescent="0.3">
      <c r="O968" s="15"/>
    </row>
    <row r="969" spans="15:15" ht="14.25" customHeight="1" x14ac:dyDescent="0.3">
      <c r="O969" s="15"/>
    </row>
    <row r="970" spans="15:15" ht="14.25" customHeight="1" x14ac:dyDescent="0.3">
      <c r="O970" s="15"/>
    </row>
    <row r="971" spans="15:15" ht="14.25" customHeight="1" x14ac:dyDescent="0.3">
      <c r="O971" s="15"/>
    </row>
    <row r="972" spans="15:15" ht="14.25" customHeight="1" x14ac:dyDescent="0.3">
      <c r="O972" s="15"/>
    </row>
    <row r="973" spans="15:15" ht="14.25" customHeight="1" x14ac:dyDescent="0.3">
      <c r="O973" s="15"/>
    </row>
    <row r="974" spans="15:15" ht="14.25" customHeight="1" x14ac:dyDescent="0.3">
      <c r="O974" s="15"/>
    </row>
    <row r="975" spans="15:15" ht="14.25" customHeight="1" x14ac:dyDescent="0.3">
      <c r="O975" s="15"/>
    </row>
    <row r="976" spans="15:15" ht="14.25" customHeight="1" x14ac:dyDescent="0.3">
      <c r="O976" s="15"/>
    </row>
    <row r="977" spans="15:15" ht="14.25" customHeight="1" x14ac:dyDescent="0.3">
      <c r="O977" s="15"/>
    </row>
    <row r="978" spans="15:15" ht="14.25" customHeight="1" x14ac:dyDescent="0.3">
      <c r="O978" s="15"/>
    </row>
    <row r="979" spans="15:15" ht="14.25" customHeight="1" x14ac:dyDescent="0.3">
      <c r="O979" s="15"/>
    </row>
    <row r="980" spans="15:15" ht="14.25" customHeight="1" x14ac:dyDescent="0.3">
      <c r="O980" s="1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W967"/>
  <sheetViews>
    <sheetView zoomScale="53" zoomScaleNormal="53" workbookViewId="0">
      <selection activeCell="S22" sqref="S22"/>
    </sheetView>
  </sheetViews>
  <sheetFormatPr defaultColWidth="14.453125" defaultRowHeight="15" customHeight="1" x14ac:dyDescent="0.35"/>
  <cols>
    <col min="1" max="2" width="8.7265625" style="3" customWidth="1"/>
    <col min="3" max="3" width="18.453125" style="3" customWidth="1"/>
    <col min="4" max="4" width="12.08984375" style="3" customWidth="1"/>
    <col min="5" max="5" width="12.54296875" style="3" customWidth="1"/>
    <col min="6" max="6" width="15.54296875" style="3" customWidth="1"/>
    <col min="7" max="9" width="8.7265625" style="3" customWidth="1"/>
    <col min="10" max="10" width="13.54296875" style="3" customWidth="1"/>
    <col min="11" max="26" width="8.7265625" style="3" customWidth="1"/>
    <col min="27" max="16384" width="14.453125" style="3"/>
  </cols>
  <sheetData>
    <row r="1" spans="3:11" ht="31.5" customHeight="1" x14ac:dyDescent="0.35"/>
    <row r="2" spans="3:11" ht="71" customHeight="1" x14ac:dyDescent="0.35">
      <c r="D2" s="1" t="s">
        <v>23</v>
      </c>
      <c r="E2" s="1" t="s">
        <v>24</v>
      </c>
      <c r="F2" s="1" t="s">
        <v>25</v>
      </c>
      <c r="G2" s="1" t="s">
        <v>26</v>
      </c>
      <c r="H2" s="1" t="s">
        <v>27</v>
      </c>
      <c r="J2" s="2"/>
    </row>
    <row r="3" spans="3:11" ht="14.25" customHeight="1" x14ac:dyDescent="0.35">
      <c r="C3" s="4" t="s">
        <v>28</v>
      </c>
      <c r="D3" s="4">
        <v>3.840000182390213E-2</v>
      </c>
      <c r="E3" s="4">
        <v>0.18919999897480011</v>
      </c>
      <c r="F3" s="4">
        <f>E3-D3</f>
        <v>0.15079999715089798</v>
      </c>
      <c r="G3" s="4">
        <f>AVERAGE(F3:F4)</f>
        <v>0.14865000173449516</v>
      </c>
      <c r="H3" s="4">
        <f>G3/G3</f>
        <v>1</v>
      </c>
    </row>
    <row r="4" spans="3:11" ht="14.25" customHeight="1" x14ac:dyDescent="0.35">
      <c r="D4" s="4">
        <v>3.8699999451637268E-2</v>
      </c>
      <c r="E4" s="4">
        <v>0.18520000576972961</v>
      </c>
      <c r="F4" s="4">
        <f>E4-D4</f>
        <v>0.14650000631809235</v>
      </c>
    </row>
    <row r="5" spans="3:11" ht="14.25" customHeight="1" x14ac:dyDescent="0.35">
      <c r="C5" s="7" t="s">
        <v>29</v>
      </c>
      <c r="D5">
        <v>4.1999999433755875E-2</v>
      </c>
      <c r="E5">
        <v>0.34470000863075256</v>
      </c>
      <c r="F5" s="3">
        <f t="shared" ref="F5:F10" si="0">E5-D5</f>
        <v>0.30270000919699669</v>
      </c>
      <c r="G5">
        <f>AVERAGE(F5:F6)</f>
        <v>0.3190000094473362</v>
      </c>
      <c r="H5" s="31">
        <f>G5/G3</f>
        <v>2.1459805296006951</v>
      </c>
      <c r="I5"/>
      <c r="J5"/>
    </row>
    <row r="6" spans="3:11" ht="14.25" customHeight="1" x14ac:dyDescent="0.35">
      <c r="D6">
        <v>4.1200000792741776E-2</v>
      </c>
      <c r="E6">
        <v>0.37650001049041748</v>
      </c>
      <c r="F6" s="3">
        <f t="shared" si="0"/>
        <v>0.3353000096976757</v>
      </c>
      <c r="G6"/>
      <c r="H6"/>
      <c r="I6"/>
      <c r="J6"/>
    </row>
    <row r="7" spans="3:11" ht="14.25" customHeight="1" x14ac:dyDescent="0.35">
      <c r="C7" s="7" t="s">
        <v>30</v>
      </c>
      <c r="D7" s="6">
        <v>3.9000000804662704E-2</v>
      </c>
      <c r="E7" s="6">
        <v>0.25470000505447388</v>
      </c>
      <c r="F7" s="3">
        <f t="shared" si="0"/>
        <v>0.21570000424981117</v>
      </c>
      <c r="G7">
        <f>AVERAGE(F7:F8)</f>
        <v>0.2224500048905611</v>
      </c>
      <c r="H7" s="30">
        <f>G7/G3</f>
        <v>1.4964682293639031</v>
      </c>
    </row>
    <row r="8" spans="3:11" ht="14.25" customHeight="1" x14ac:dyDescent="0.35">
      <c r="D8" s="6">
        <v>4.0399998426437378E-2</v>
      </c>
      <c r="E8" s="6">
        <v>0.26960000395774841</v>
      </c>
      <c r="F8" s="3">
        <f t="shared" si="0"/>
        <v>0.22920000553131104</v>
      </c>
    </row>
    <row r="9" spans="3:11" ht="14.25" customHeight="1" x14ac:dyDescent="0.35">
      <c r="C9" s="4" t="s">
        <v>32</v>
      </c>
      <c r="D9">
        <v>3.8699999451637268E-2</v>
      </c>
      <c r="E9">
        <v>0.18520000576972961</v>
      </c>
      <c r="F9" s="3">
        <f t="shared" si="0"/>
        <v>0.14650000631809235</v>
      </c>
      <c r="G9" s="4">
        <f>AVERAGE(F9:F10)</f>
        <v>0.18395000882446777</v>
      </c>
      <c r="H9" s="29">
        <f>G9/G3</f>
        <v>1.2374706133742412</v>
      </c>
    </row>
    <row r="10" spans="3:11" ht="14.25" customHeight="1" x14ac:dyDescent="0.35">
      <c r="D10">
        <v>3.9799999445676804E-2</v>
      </c>
      <c r="E10">
        <v>0.26120001077652</v>
      </c>
      <c r="F10" s="3">
        <f t="shared" si="0"/>
        <v>0.22140001133084319</v>
      </c>
    </row>
    <row r="11" spans="3:11" ht="14.25" customHeight="1" x14ac:dyDescent="0.35"/>
    <row r="12" spans="3:11" s="8" customFormat="1" ht="14.25" customHeight="1" x14ac:dyDescent="0.35">
      <c r="E12" s="9"/>
      <c r="F12" s="9"/>
      <c r="G12" s="9"/>
      <c r="H12" s="9"/>
    </row>
    <row r="13" spans="3:11" ht="14.25" customHeight="1" x14ac:dyDescent="0.35">
      <c r="E13"/>
      <c r="F13"/>
      <c r="G13"/>
      <c r="H13"/>
    </row>
    <row r="14" spans="3:11" ht="14.25" customHeight="1" x14ac:dyDescent="0.35"/>
    <row r="15" spans="3:11" ht="14.25" customHeight="1" x14ac:dyDescent="0.35">
      <c r="C15" s="3" t="s">
        <v>31</v>
      </c>
      <c r="D15">
        <v>4.1200000792741776E-2</v>
      </c>
      <c r="E15">
        <v>0.20520000159740448</v>
      </c>
      <c r="F15">
        <f>E15-D15</f>
        <v>0.1640000008046627</v>
      </c>
      <c r="H15"/>
      <c r="I15"/>
      <c r="K15"/>
    </row>
    <row r="16" spans="3:11" ht="14.25" customHeight="1" x14ac:dyDescent="0.35">
      <c r="D16">
        <v>4.0699999779462814E-2</v>
      </c>
      <c r="E16">
        <v>0.21610000729560852</v>
      </c>
      <c r="F16">
        <f>E16-D16</f>
        <v>0.17540000751614571</v>
      </c>
      <c r="G16" s="3">
        <f>AVERAGE(F15:F16)</f>
        <v>0.16970000416040421</v>
      </c>
      <c r="H16">
        <f>G16/G16</f>
        <v>1</v>
      </c>
      <c r="I16"/>
      <c r="K16"/>
    </row>
    <row r="17" spans="3:12" ht="14.25" customHeight="1" x14ac:dyDescent="0.35">
      <c r="C17" s="3" t="s">
        <v>34</v>
      </c>
      <c r="D17">
        <v>3.9900001138448715E-2</v>
      </c>
      <c r="E17">
        <v>0.30259999632835388</v>
      </c>
      <c r="F17">
        <f t="shared" ref="F17:F28" si="1">E17-D17</f>
        <v>0.26269999518990517</v>
      </c>
    </row>
    <row r="18" spans="3:12" ht="14.25" customHeight="1" x14ac:dyDescent="0.35">
      <c r="D18">
        <v>4.0399998426437378E-2</v>
      </c>
      <c r="E18">
        <v>0.31720000505447388</v>
      </c>
      <c r="F18">
        <f t="shared" si="1"/>
        <v>0.2768000066280365</v>
      </c>
      <c r="G18" s="3">
        <f>AVERAGE(F17:F18)</f>
        <v>0.26975000090897083</v>
      </c>
      <c r="H18" s="29">
        <f>G18/G16</f>
        <v>1.5895697954962755</v>
      </c>
      <c r="I18"/>
      <c r="J18"/>
      <c r="K18"/>
      <c r="L18"/>
    </row>
    <row r="19" spans="3:12" ht="14.25" customHeight="1" x14ac:dyDescent="0.35">
      <c r="C19" s="3" t="s">
        <v>37</v>
      </c>
      <c r="D19">
        <v>4.1200000792741776E-2</v>
      </c>
      <c r="E19">
        <v>0.35559999942779541</v>
      </c>
      <c r="F19">
        <f t="shared" si="1"/>
        <v>0.31439999863505363</v>
      </c>
      <c r="G19"/>
      <c r="I19"/>
      <c r="J19"/>
      <c r="K19"/>
      <c r="L19"/>
    </row>
    <row r="20" spans="3:12" ht="14.25" customHeight="1" x14ac:dyDescent="0.35">
      <c r="D20">
        <v>4.2700000107288361E-2</v>
      </c>
      <c r="E20">
        <v>0.39509999752044678</v>
      </c>
      <c r="F20">
        <f t="shared" si="1"/>
        <v>0.35239999741315842</v>
      </c>
      <c r="G20" s="3">
        <f>AVERAGE(F19:F20)</f>
        <v>0.33339999802410603</v>
      </c>
      <c r="H20" s="29">
        <f>G20/G16</f>
        <v>1.9646434287000309</v>
      </c>
      <c r="I20"/>
      <c r="J20"/>
      <c r="K20"/>
      <c r="L20"/>
    </row>
    <row r="21" spans="3:12" ht="14.25" customHeight="1" x14ac:dyDescent="0.35">
      <c r="C21" s="3" t="s">
        <v>38</v>
      </c>
      <c r="D21">
        <v>4.0300000458955765E-2</v>
      </c>
      <c r="E21">
        <v>0.49930000305175781</v>
      </c>
      <c r="F21">
        <f t="shared" si="1"/>
        <v>0.45900000259280205</v>
      </c>
      <c r="G21"/>
      <c r="I21"/>
      <c r="J21"/>
      <c r="K21"/>
      <c r="L21"/>
    </row>
    <row r="22" spans="3:12" ht="14.25" customHeight="1" x14ac:dyDescent="0.35">
      <c r="D22">
        <v>4.050000011920929E-2</v>
      </c>
      <c r="E22">
        <v>0.42010000348091125</v>
      </c>
      <c r="F22">
        <f t="shared" si="1"/>
        <v>0.37960000336170197</v>
      </c>
      <c r="G22" s="3">
        <f>AVERAGE(F21:F22)</f>
        <v>0.41930000297725201</v>
      </c>
      <c r="H22" s="29">
        <f>G22/G16</f>
        <v>2.470830834988786</v>
      </c>
    </row>
    <row r="23" spans="3:12" ht="14.25" customHeight="1" x14ac:dyDescent="0.35">
      <c r="C23" s="3" t="s">
        <v>39</v>
      </c>
      <c r="D23">
        <v>4.1999999000000003E-2</v>
      </c>
      <c r="E23">
        <v>0.34470000899999997</v>
      </c>
      <c r="F23">
        <f t="shared" si="1"/>
        <v>0.30270000999999996</v>
      </c>
    </row>
    <row r="24" spans="3:12" ht="14.25" customHeight="1" x14ac:dyDescent="0.35">
      <c r="D24">
        <v>4.1200001E-2</v>
      </c>
      <c r="E24">
        <v>0.37650001</v>
      </c>
      <c r="F24">
        <f t="shared" si="1"/>
        <v>0.33530000900000001</v>
      </c>
      <c r="G24" s="3">
        <f>AVERAGE(F23:F24)</f>
        <v>0.31900000949999996</v>
      </c>
      <c r="H24" s="29">
        <f>G24/G16</f>
        <v>1.8797878708268863</v>
      </c>
    </row>
    <row r="25" spans="3:12" ht="14.25" customHeight="1" x14ac:dyDescent="0.35">
      <c r="C25" s="3" t="s">
        <v>40</v>
      </c>
      <c r="D25">
        <v>4.1000001000000001E-2</v>
      </c>
      <c r="E25">
        <v>0.241400003</v>
      </c>
      <c r="F25">
        <f t="shared" si="1"/>
        <v>0.20040000199999999</v>
      </c>
    </row>
    <row r="26" spans="3:12" ht="14.25" customHeight="1" x14ac:dyDescent="0.35">
      <c r="D26">
        <v>4.1200001E-2</v>
      </c>
      <c r="E26">
        <v>0.242200002</v>
      </c>
      <c r="F26">
        <f t="shared" si="1"/>
        <v>0.20100000099999998</v>
      </c>
      <c r="G26" s="3">
        <f>AVERAGE(F25:F26)</f>
        <v>0.2007000015</v>
      </c>
      <c r="H26" s="29">
        <f>G26/G16</f>
        <v>1.1826752892138641</v>
      </c>
    </row>
    <row r="27" spans="3:12" ht="14.25" customHeight="1" x14ac:dyDescent="0.35">
      <c r="C27" s="3" t="s">
        <v>41</v>
      </c>
      <c r="D27">
        <v>5.8200002000000001E-2</v>
      </c>
      <c r="E27">
        <v>0.26930001399999998</v>
      </c>
      <c r="F27">
        <f t="shared" si="1"/>
        <v>0.21110001199999998</v>
      </c>
    </row>
    <row r="28" spans="3:12" ht="14.25" customHeight="1" x14ac:dyDescent="0.35">
      <c r="D28">
        <v>4.2500000000000003E-2</v>
      </c>
      <c r="E28">
        <v>0.25440001499999998</v>
      </c>
      <c r="F28">
        <f t="shared" si="1"/>
        <v>0.21190001499999997</v>
      </c>
      <c r="G28" s="3">
        <f>AVERAGE(F27:F28)</f>
        <v>0.21150001349999997</v>
      </c>
      <c r="H28" s="29">
        <f>G28/G16</f>
        <v>1.2463170790501894</v>
      </c>
    </row>
    <row r="29" spans="3:12" ht="14.25" customHeight="1" x14ac:dyDescent="0.35"/>
    <row r="30" spans="3:12" ht="14.25" customHeight="1" x14ac:dyDescent="0.35"/>
    <row r="31" spans="3:12" s="8" customFormat="1" ht="14.25" customHeight="1" x14ac:dyDescent="0.35"/>
    <row r="32" spans="3:12" ht="14.25" customHeight="1" x14ac:dyDescent="0.35"/>
    <row r="33" spans="3:23" ht="14.25" customHeight="1" x14ac:dyDescent="0.35">
      <c r="C33" s="3" t="s">
        <v>31</v>
      </c>
      <c r="D33">
        <v>4.2100001126527786E-2</v>
      </c>
      <c r="E33">
        <v>0.23010000586509705</v>
      </c>
      <c r="F33">
        <f t="shared" ref="F33:F40" si="2">E33-D33</f>
        <v>0.18800000473856926</v>
      </c>
      <c r="K33"/>
      <c r="M33" s="4"/>
      <c r="N33" s="4"/>
    </row>
    <row r="34" spans="3:23" ht="14.25" customHeight="1" x14ac:dyDescent="0.35">
      <c r="D34">
        <v>4.3000001460313797E-2</v>
      </c>
      <c r="E34">
        <v>0.23899999260902405</v>
      </c>
      <c r="F34">
        <f t="shared" si="2"/>
        <v>0.19599999114871025</v>
      </c>
      <c r="G34" s="3">
        <f>AVERAGE(F33:F34)</f>
        <v>0.19199999794363976</v>
      </c>
      <c r="H34" s="3">
        <f>G34/G34</f>
        <v>1</v>
      </c>
    </row>
    <row r="35" spans="3:23" ht="14.25" customHeight="1" x14ac:dyDescent="0.35">
      <c r="C35" s="3" t="s">
        <v>34</v>
      </c>
      <c r="D35">
        <v>4.439999908208847E-2</v>
      </c>
      <c r="E35">
        <v>0.36989998817443848</v>
      </c>
      <c r="F35">
        <f t="shared" si="2"/>
        <v>0.32549998909235001</v>
      </c>
      <c r="O35" s="7"/>
      <c r="W35" s="11"/>
    </row>
    <row r="36" spans="3:23" ht="14.25" customHeight="1" x14ac:dyDescent="0.35">
      <c r="D36">
        <v>4.6399999409914017E-2</v>
      </c>
      <c r="E36">
        <v>0.36869999766349792</v>
      </c>
      <c r="F36">
        <f t="shared" si="2"/>
        <v>0.32229999825358391</v>
      </c>
      <c r="G36" s="3">
        <f>AVERAGE(F35:F36)</f>
        <v>0.32389999367296696</v>
      </c>
      <c r="H36" s="29">
        <f>G36/$G$34</f>
        <v>1.6869791517812698</v>
      </c>
      <c r="W36" s="11"/>
    </row>
    <row r="37" spans="3:23" ht="14.25" customHeight="1" x14ac:dyDescent="0.35">
      <c r="C37" s="3" t="s">
        <v>37</v>
      </c>
      <c r="D37">
        <v>4.8599999397993088E-2</v>
      </c>
      <c r="E37">
        <v>0.26940000057220459</v>
      </c>
      <c r="F37">
        <f t="shared" si="2"/>
        <v>0.2208000011742115</v>
      </c>
      <c r="O37" s="4"/>
      <c r="W37" s="11"/>
    </row>
    <row r="38" spans="3:23" ht="14.25" customHeight="1" x14ac:dyDescent="0.35">
      <c r="D38">
        <v>4.5000001788139343E-2</v>
      </c>
      <c r="E38">
        <v>0.24879999458789825</v>
      </c>
      <c r="F38">
        <f t="shared" si="2"/>
        <v>0.20379999279975891</v>
      </c>
      <c r="G38" s="3">
        <f>AVERAGE(F37:F38)</f>
        <v>0.21229999698698521</v>
      </c>
      <c r="H38" s="29">
        <f>G38/$G$34</f>
        <v>1.1057291628164725</v>
      </c>
      <c r="W38" s="11"/>
    </row>
    <row r="39" spans="3:23" ht="14.25" customHeight="1" x14ac:dyDescent="0.35">
      <c r="C39" s="3" t="s">
        <v>39</v>
      </c>
      <c r="D39">
        <v>4.3299999088048935E-2</v>
      </c>
      <c r="E39">
        <v>0.33629998564720154</v>
      </c>
      <c r="F39">
        <f t="shared" si="2"/>
        <v>0.2929999865591526</v>
      </c>
    </row>
    <row r="40" spans="3:23" ht="14.25" customHeight="1" x14ac:dyDescent="0.35">
      <c r="D40">
        <v>4.3400000780820847E-2</v>
      </c>
      <c r="E40">
        <v>0.34700000286102295</v>
      </c>
      <c r="F40">
        <f t="shared" si="2"/>
        <v>0.3036000020802021</v>
      </c>
      <c r="G40" s="3">
        <f>AVERAGE(F39:F40)</f>
        <v>0.29829999431967735</v>
      </c>
      <c r="H40" s="29">
        <f>G40/$G$34</f>
        <v>1.553645820388192</v>
      </c>
    </row>
    <row r="41" spans="3:23" ht="14.25" customHeight="1" x14ac:dyDescent="0.35"/>
    <row r="42" spans="3:23" ht="14.25" customHeight="1" x14ac:dyDescent="0.35"/>
    <row r="43" spans="3:23" ht="14.25" customHeight="1" x14ac:dyDescent="0.35">
      <c r="T43" s="4"/>
    </row>
    <row r="44" spans="3:23" ht="14.25" customHeight="1" x14ac:dyDescent="0.35">
      <c r="J44" s="4"/>
    </row>
    <row r="45" spans="3:23" ht="14.25" customHeight="1" x14ac:dyDescent="0.35"/>
    <row r="46" spans="3:23" ht="14.25" customHeight="1" x14ac:dyDescent="0.35">
      <c r="J46" s="4"/>
    </row>
    <row r="47" spans="3:23" ht="14.25" customHeight="1" x14ac:dyDescent="0.35"/>
    <row r="48" spans="3:23" ht="14.25" customHeight="1" x14ac:dyDescent="0.35">
      <c r="J48" s="4"/>
    </row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spans="10:16" ht="14.25" customHeight="1" x14ac:dyDescent="0.35"/>
    <row r="82" spans="10:16" ht="14.25" customHeight="1" x14ac:dyDescent="0.35"/>
    <row r="83" spans="10:16" ht="14.25" customHeight="1" x14ac:dyDescent="0.35"/>
    <row r="84" spans="10:16" ht="14.25" customHeight="1" x14ac:dyDescent="0.35"/>
    <row r="85" spans="10:16" ht="14.25" customHeight="1" x14ac:dyDescent="0.35"/>
    <row r="86" spans="10:16" ht="14.25" customHeight="1" x14ac:dyDescent="0.35"/>
    <row r="87" spans="10:16" ht="14.25" customHeight="1" x14ac:dyDescent="0.35"/>
    <row r="88" spans="10:16" ht="14.25" customHeight="1" x14ac:dyDescent="0.35"/>
    <row r="89" spans="10:16" ht="14.25" customHeight="1" x14ac:dyDescent="0.35"/>
    <row r="90" spans="10:16" ht="14.25" customHeight="1" x14ac:dyDescent="0.35"/>
    <row r="91" spans="10:16" ht="14.25" customHeight="1" x14ac:dyDescent="0.35">
      <c r="J91" s="3" t="s">
        <v>31</v>
      </c>
      <c r="K91">
        <v>1</v>
      </c>
      <c r="L91" s="3">
        <v>1</v>
      </c>
      <c r="M91" s="4">
        <v>1</v>
      </c>
      <c r="N91" s="4">
        <v>1</v>
      </c>
      <c r="O91" s="3">
        <v>1</v>
      </c>
      <c r="P91" s="3">
        <v>1</v>
      </c>
    </row>
    <row r="92" spans="10:16" ht="14.25" customHeight="1" x14ac:dyDescent="0.35"/>
    <row r="93" spans="10:16" ht="14.25" customHeight="1" x14ac:dyDescent="0.35">
      <c r="J93" s="3" t="s">
        <v>35</v>
      </c>
      <c r="K93" s="3">
        <v>1.0156157499978076</v>
      </c>
      <c r="L93" s="3">
        <v>0.81510418773662752</v>
      </c>
      <c r="O93" s="4"/>
      <c r="P93" s="3">
        <f>AVERAGE(K93:O93)</f>
        <v>0.9153599688672176</v>
      </c>
    </row>
    <row r="94" spans="10:16" ht="14.25" customHeight="1" x14ac:dyDescent="0.35">
      <c r="K94"/>
    </row>
    <row r="95" spans="10:16" ht="14.25" customHeight="1" x14ac:dyDescent="0.35">
      <c r="J95" s="3" t="s">
        <v>36</v>
      </c>
      <c r="K95">
        <v>1.552445445572588</v>
      </c>
      <c r="L95" s="3">
        <v>1.4351562187891731</v>
      </c>
      <c r="O95" s="7"/>
      <c r="P95" s="3">
        <f>AVERAGE(K95:O95)</f>
        <v>1.4938008321808804</v>
      </c>
    </row>
    <row r="96" spans="10:16" ht="14.25" customHeight="1" x14ac:dyDescent="0.35">
      <c r="P96"/>
    </row>
    <row r="97" spans="10:16" ht="14.25" customHeight="1" x14ac:dyDescent="0.35">
      <c r="J97" s="3" t="s">
        <v>34</v>
      </c>
      <c r="K97" s="3">
        <v>1.5895697954962755</v>
      </c>
      <c r="L97" s="3">
        <v>1.6869791517812698</v>
      </c>
      <c r="O97" s="7"/>
      <c r="P97" s="3">
        <f>AVERAGE(K97:O97)</f>
        <v>1.6382744736387727</v>
      </c>
    </row>
    <row r="98" spans="10:16" ht="14.25" customHeight="1" x14ac:dyDescent="0.35"/>
    <row r="99" spans="10:16" ht="14.25" customHeight="1" x14ac:dyDescent="0.35">
      <c r="J99" s="3" t="s">
        <v>37</v>
      </c>
      <c r="K99" s="3">
        <v>1.9646434287000309</v>
      </c>
      <c r="L99" s="3">
        <v>1.1057291628164725</v>
      </c>
      <c r="O99" s="4"/>
      <c r="P99" s="3">
        <f>AVERAGE(K99:O99)</f>
        <v>1.5351862957582516</v>
      </c>
    </row>
    <row r="100" spans="10:16" ht="14.25" customHeight="1" x14ac:dyDescent="0.35"/>
    <row r="101" spans="10:16" ht="14.25" customHeight="1" x14ac:dyDescent="0.35">
      <c r="J101" s="3" t="s">
        <v>38</v>
      </c>
      <c r="K101" s="3">
        <v>2.470830834988786</v>
      </c>
      <c r="L101" s="3">
        <v>1.3755208494313897</v>
      </c>
      <c r="M101">
        <v>2.1459805296006951</v>
      </c>
      <c r="N101" s="4">
        <v>2.5368643270797273</v>
      </c>
      <c r="O101" s="3">
        <v>1.6840159012520255</v>
      </c>
      <c r="P101" s="3">
        <f>AVERAGE(K101:O101)</f>
        <v>2.0426424884705248</v>
      </c>
    </row>
    <row r="102" spans="10:16" ht="14.25" customHeight="1" x14ac:dyDescent="0.35"/>
    <row r="103" spans="10:16" ht="14.25" customHeight="1" x14ac:dyDescent="0.35">
      <c r="J103" s="3" t="s">
        <v>39</v>
      </c>
      <c r="K103" s="3">
        <v>1.8797878708268863</v>
      </c>
      <c r="L103" s="3">
        <v>1.553645820388192</v>
      </c>
      <c r="P103" s="3">
        <f>AVERAGE(K103:O103)</f>
        <v>1.716716845607539</v>
      </c>
    </row>
    <row r="104" spans="10:16" ht="14.25" customHeight="1" x14ac:dyDescent="0.35"/>
    <row r="105" spans="10:16" ht="14.25" customHeight="1" x14ac:dyDescent="0.35">
      <c r="J105" s="3" t="s">
        <v>40</v>
      </c>
      <c r="K105" s="3">
        <v>1.1826752892138641</v>
      </c>
      <c r="M105" s="6">
        <v>1.4964682293639031</v>
      </c>
      <c r="N105" s="4">
        <v>1.3153777180914206</v>
      </c>
      <c r="O105" s="5">
        <v>1.3553501080585171</v>
      </c>
      <c r="P105" s="3">
        <f>AVERAGE(K105:O105)</f>
        <v>1.3374678361819263</v>
      </c>
    </row>
    <row r="106" spans="10:16" ht="14.25" customHeight="1" x14ac:dyDescent="0.35"/>
    <row r="107" spans="10:16" ht="14.25" customHeight="1" x14ac:dyDescent="0.35">
      <c r="J107" s="3" t="s">
        <v>41</v>
      </c>
      <c r="K107" s="3">
        <v>1.2463170790501894</v>
      </c>
      <c r="L107" s="3">
        <v>1.0031250529325921</v>
      </c>
      <c r="M107" s="4">
        <v>1.2374706133742412</v>
      </c>
      <c r="P107" s="3">
        <f>AVERAGE(K107:O107)</f>
        <v>1.1623042484523409</v>
      </c>
    </row>
    <row r="108" spans="10:16" ht="14.25" customHeight="1" x14ac:dyDescent="0.35"/>
    <row r="109" spans="10:16" ht="14.25" customHeight="1" x14ac:dyDescent="0.35"/>
    <row r="110" spans="10:16" ht="14.25" customHeight="1" x14ac:dyDescent="0.35"/>
    <row r="111" spans="10:16" ht="14.25" customHeight="1" x14ac:dyDescent="0.35"/>
    <row r="112" spans="10:16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TL RT PCR DOX HT1080 model  A</vt:lpstr>
      <vt:lpstr>TRAP dox ht1080 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</dc:creator>
  <cp:lastModifiedBy>Antara Sengupta</cp:lastModifiedBy>
  <dcterms:created xsi:type="dcterms:W3CDTF">2021-09-26T19:39:08Z</dcterms:created>
  <dcterms:modified xsi:type="dcterms:W3CDTF">2025-08-31T20:58:54Z</dcterms:modified>
</cp:coreProperties>
</file>