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HD RELATED\TELOMERASE Biology\PhD\FOR PAPER COMMUNICATION\eLife\Compiled data files eLIfe\"/>
    </mc:Choice>
  </mc:AlternateContent>
  <xr:revisionPtr revIDLastSave="0" documentId="13_ncr:1_{5794A9B0-DDF5-4769-A04F-FFB470FF191E}" xr6:coauthVersionLast="47" xr6:coauthVersionMax="47" xr10:uidLastSave="{00000000-0000-0000-0000-000000000000}"/>
  <bookViews>
    <workbookView xWindow="-110" yWindow="-110" windowWidth="19420" windowHeight="10300" activeTab="5" xr2:uid="{8017BC3B-D94E-4102-BAEB-E54843137E53}"/>
  </bookViews>
  <sheets>
    <sheet name="tel FACS 6B" sheetId="7" r:id="rId1"/>
    <sheet name="trf2 6C" sheetId="1" r:id="rId2"/>
    <sheet name="REST 6D" sheetId="8" r:id="rId3"/>
    <sheet name="ezh2  6E" sheetId="9" r:id="rId4"/>
    <sheet name="H3K27me3 6F" sheetId="2" r:id="rId5"/>
    <sheet name="mrna  6G" sheetId="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3" l="1"/>
  <c r="I35" i="3"/>
  <c r="J35" i="3" s="1"/>
  <c r="F35" i="3"/>
  <c r="F32" i="3" l="1"/>
  <c r="I32" i="3"/>
  <c r="J32" i="3" s="1"/>
  <c r="C46" i="9"/>
  <c r="C43" i="9"/>
  <c r="D43" i="9" l="1"/>
  <c r="D44" i="9" s="1"/>
  <c r="I29" i="3" l="1"/>
  <c r="F29" i="3"/>
  <c r="J29" i="3" l="1"/>
  <c r="K32" i="3" s="1"/>
  <c r="K33" i="3" s="1"/>
  <c r="K36" i="3" l="1"/>
  <c r="J66" i="2"/>
  <c r="J67" i="2" s="1"/>
  <c r="F66" i="2"/>
  <c r="F67" i="2" s="1"/>
  <c r="E69" i="2"/>
  <c r="E66" i="2"/>
  <c r="J24" i="2" l="1"/>
  <c r="J25" i="2" s="1"/>
  <c r="I24" i="2"/>
  <c r="I27" i="2"/>
  <c r="E27" i="2"/>
  <c r="F24" i="2" s="1"/>
  <c r="F25" i="2" s="1"/>
  <c r="E24" i="2"/>
  <c r="I105" i="2"/>
  <c r="J105" i="2" s="1"/>
  <c r="J106" i="2" s="1"/>
  <c r="E105" i="2"/>
  <c r="I108" i="2"/>
  <c r="E108" i="2"/>
  <c r="F105" i="2" s="1"/>
  <c r="I15" i="2"/>
  <c r="J15" i="2" s="1"/>
  <c r="I18" i="2"/>
  <c r="E15" i="2"/>
  <c r="E18" i="2"/>
  <c r="F106" i="2" l="1"/>
  <c r="F15" i="2"/>
  <c r="F16" i="2" s="1"/>
  <c r="J16" i="2"/>
  <c r="I95" i="2" l="1"/>
  <c r="I92" i="2"/>
  <c r="J92" i="2" s="1"/>
  <c r="J93" i="2" s="1"/>
  <c r="E92" i="2"/>
  <c r="I9" i="2"/>
  <c r="I6" i="2"/>
  <c r="E6" i="2"/>
  <c r="E9" i="2"/>
  <c r="I42" i="2"/>
  <c r="J42" i="2" s="1"/>
  <c r="J43" i="2" s="1"/>
  <c r="I45" i="2"/>
  <c r="J6" i="2" l="1"/>
  <c r="J7" i="2" s="1"/>
  <c r="F6" i="2"/>
  <c r="F7" i="2"/>
  <c r="K82" i="9" l="1"/>
  <c r="K79" i="9"/>
  <c r="L79" i="9" s="1"/>
  <c r="L80" i="9" s="1"/>
  <c r="K55" i="9"/>
  <c r="K52" i="9"/>
  <c r="L52" i="9" s="1"/>
  <c r="L53" i="9" s="1"/>
  <c r="K46" i="9"/>
  <c r="K43" i="9"/>
  <c r="L43" i="9" s="1"/>
  <c r="L44" i="9" s="1"/>
  <c r="K38" i="9"/>
  <c r="K35" i="9"/>
  <c r="L35" i="9" s="1"/>
  <c r="L36" i="9" s="1"/>
  <c r="L71" i="9"/>
  <c r="L72" i="9" s="1"/>
  <c r="K71" i="9"/>
  <c r="L63" i="9"/>
  <c r="K66" i="9"/>
  <c r="K63" i="9"/>
  <c r="L64" i="9" s="1"/>
  <c r="K22" i="9"/>
  <c r="K23" i="9" s="1"/>
  <c r="J25" i="9"/>
  <c r="J22" i="9"/>
  <c r="K14" i="9"/>
  <c r="J17" i="9"/>
  <c r="K15" i="9"/>
  <c r="J14" i="9"/>
  <c r="K7" i="9" l="1"/>
  <c r="J9" i="9"/>
  <c r="J6" i="9"/>
  <c r="H22" i="9"/>
  <c r="H23" i="9" s="1"/>
  <c r="E22" i="9"/>
  <c r="E23" i="9" s="1"/>
  <c r="G25" i="9"/>
  <c r="D25" i="9"/>
  <c r="G22" i="9"/>
  <c r="D22" i="9"/>
  <c r="H79" i="9"/>
  <c r="H80" i="9"/>
  <c r="G82" i="9"/>
  <c r="C82" i="9"/>
  <c r="G79" i="9"/>
  <c r="C79" i="9"/>
  <c r="D79" i="9" s="1"/>
  <c r="D80" i="9" s="1"/>
  <c r="G46" i="9"/>
  <c r="G43" i="9"/>
  <c r="H43" i="9" s="1"/>
  <c r="H44" i="9" s="1"/>
  <c r="G35" i="9"/>
  <c r="H35" i="9" s="1"/>
  <c r="C38" i="9"/>
  <c r="G38" i="9"/>
  <c r="C35" i="9"/>
  <c r="H14" i="9"/>
  <c r="E14" i="9"/>
  <c r="G17" i="9"/>
  <c r="D17" i="9"/>
  <c r="G14" i="9"/>
  <c r="D14" i="9"/>
  <c r="K6" i="9" l="1"/>
  <c r="H15" i="9"/>
  <c r="E15" i="9"/>
  <c r="D35" i="9"/>
  <c r="D36" i="9" s="1"/>
  <c r="H36" i="9"/>
  <c r="K74" i="9" l="1"/>
  <c r="G74" i="9" l="1"/>
  <c r="G71" i="9"/>
  <c r="H71" i="9" s="1"/>
  <c r="H72" i="9" s="1"/>
  <c r="G66" i="9"/>
  <c r="G63" i="9"/>
  <c r="H63" i="9" s="1"/>
  <c r="H64" i="9" s="1"/>
  <c r="C74" i="9"/>
  <c r="C66" i="9"/>
  <c r="C71" i="9"/>
  <c r="C63" i="9"/>
  <c r="D63" i="9" s="1"/>
  <c r="G55" i="9"/>
  <c r="G52" i="9"/>
  <c r="G9" i="9"/>
  <c r="G6" i="9"/>
  <c r="D9" i="9"/>
  <c r="C55" i="9"/>
  <c r="C52" i="9"/>
  <c r="D6" i="9"/>
  <c r="E6" i="9" s="1"/>
  <c r="E7" i="9" s="1"/>
  <c r="D71" i="9" l="1"/>
  <c r="D72" i="9" s="1"/>
  <c r="H6" i="9"/>
  <c r="H7" i="9" s="1"/>
  <c r="D52" i="9"/>
  <c r="D53" i="9" s="1"/>
  <c r="D64" i="9"/>
  <c r="H52" i="9"/>
  <c r="H53" i="9" s="1"/>
  <c r="N93" i="8" l="1"/>
  <c r="N85" i="8"/>
  <c r="N86" i="8" s="1"/>
  <c r="M93" i="8"/>
  <c r="M96" i="8"/>
  <c r="M88" i="8"/>
  <c r="M85" i="8"/>
  <c r="M64" i="8"/>
  <c r="M54" i="8"/>
  <c r="N51" i="8" s="1"/>
  <c r="N52" i="8" s="1"/>
  <c r="M61" i="8"/>
  <c r="N61" i="8" s="1"/>
  <c r="N62" i="8" s="1"/>
  <c r="M51" i="8"/>
  <c r="M45" i="8"/>
  <c r="M42" i="8"/>
  <c r="N42" i="8" s="1"/>
  <c r="N43" i="8" s="1"/>
  <c r="M28" i="8"/>
  <c r="M25" i="8"/>
  <c r="N25" i="8" s="1"/>
  <c r="N26" i="8" s="1"/>
  <c r="M19" i="8"/>
  <c r="M16" i="8"/>
  <c r="N16" i="8" s="1"/>
  <c r="N17" i="8" s="1"/>
  <c r="M80" i="8"/>
  <c r="M77" i="8"/>
  <c r="M9" i="8"/>
  <c r="N6" i="8" s="1"/>
  <c r="M6" i="8"/>
  <c r="I61" i="8"/>
  <c r="J60" i="8" s="1"/>
  <c r="I64" i="8"/>
  <c r="E63" i="8"/>
  <c r="E60" i="8"/>
  <c r="F60" i="8" s="1"/>
  <c r="F61" i="8" s="1"/>
  <c r="I96" i="8"/>
  <c r="I93" i="8"/>
  <c r="I88" i="8"/>
  <c r="I85" i="8"/>
  <c r="I80" i="8"/>
  <c r="I77" i="8"/>
  <c r="E96" i="8"/>
  <c r="E80" i="8"/>
  <c r="E88" i="8"/>
  <c r="E93" i="8"/>
  <c r="E85" i="8"/>
  <c r="E77" i="8"/>
  <c r="F77" i="8" s="1"/>
  <c r="I28" i="8"/>
  <c r="E28" i="8"/>
  <c r="I25" i="8"/>
  <c r="E25" i="8"/>
  <c r="I19" i="8"/>
  <c r="E19" i="8"/>
  <c r="I16" i="8"/>
  <c r="E16" i="8"/>
  <c r="I54" i="8"/>
  <c r="E54" i="8"/>
  <c r="I45" i="8"/>
  <c r="E45" i="8"/>
  <c r="I51" i="8"/>
  <c r="E51" i="8"/>
  <c r="I42" i="8"/>
  <c r="E42" i="8"/>
  <c r="F42" i="8" s="1"/>
  <c r="I9" i="8"/>
  <c r="E9" i="8"/>
  <c r="I6" i="8"/>
  <c r="E6" i="8"/>
  <c r="N99" i="1"/>
  <c r="N100" i="1" s="1"/>
  <c r="M102" i="1"/>
  <c r="M99" i="1"/>
  <c r="N87" i="1"/>
  <c r="N88" i="1" s="1"/>
  <c r="M90" i="1"/>
  <c r="M87" i="1"/>
  <c r="M114" i="1"/>
  <c r="I114" i="1"/>
  <c r="E114" i="1"/>
  <c r="M111" i="1"/>
  <c r="N111" i="1" s="1"/>
  <c r="N112" i="1" s="1"/>
  <c r="I111" i="1"/>
  <c r="E111" i="1"/>
  <c r="I102" i="1"/>
  <c r="E102" i="1"/>
  <c r="I99" i="1"/>
  <c r="J99" i="1" s="1"/>
  <c r="J100" i="1" s="1"/>
  <c r="E99" i="1"/>
  <c r="F99" i="1" s="1"/>
  <c r="F100" i="1" s="1"/>
  <c r="I90" i="1"/>
  <c r="E90" i="1"/>
  <c r="I87" i="1"/>
  <c r="E87" i="1"/>
  <c r="N76" i="1"/>
  <c r="N73" i="1"/>
  <c r="J76" i="1"/>
  <c r="J73" i="1"/>
  <c r="E76" i="1"/>
  <c r="E73" i="1"/>
  <c r="F73" i="1" s="1"/>
  <c r="F74" i="1" s="1"/>
  <c r="F111" i="1" l="1"/>
  <c r="F112" i="1" s="1"/>
  <c r="J87" i="1"/>
  <c r="J88" i="1" s="1"/>
  <c r="N94" i="8"/>
  <c r="F25" i="8"/>
  <c r="F26" i="8" s="1"/>
  <c r="N77" i="8"/>
  <c r="N78" i="8" s="1"/>
  <c r="J77" i="8"/>
  <c r="J78" i="8" s="1"/>
  <c r="F16" i="8"/>
  <c r="F17" i="8" s="1"/>
  <c r="J6" i="8"/>
  <c r="J7" i="8" s="1"/>
  <c r="F85" i="8"/>
  <c r="F93" i="8"/>
  <c r="F94" i="8" s="1"/>
  <c r="J42" i="8"/>
  <c r="J43" i="8" s="1"/>
  <c r="J16" i="8"/>
  <c r="J17" i="8" s="1"/>
  <c r="N7" i="8"/>
  <c r="J61" i="8"/>
  <c r="J93" i="8"/>
  <c r="J94" i="8" s="1"/>
  <c r="J25" i="8"/>
  <c r="J26" i="8" s="1"/>
  <c r="F51" i="8"/>
  <c r="F6" i="8"/>
  <c r="F7" i="8" s="1"/>
  <c r="J85" i="8"/>
  <c r="J86" i="8" s="1"/>
  <c r="F78" i="8"/>
  <c r="F86" i="8"/>
  <c r="J51" i="8"/>
  <c r="J52" i="8" s="1"/>
  <c r="F52" i="8"/>
  <c r="F43" i="8"/>
  <c r="J111" i="1"/>
  <c r="J112" i="1" s="1"/>
  <c r="K73" i="1"/>
  <c r="K74" i="1" s="1"/>
  <c r="O73" i="1"/>
  <c r="O74" i="1" s="1"/>
  <c r="F87" i="1"/>
  <c r="F88" i="1" s="1"/>
  <c r="M31" i="1" l="1"/>
  <c r="M28" i="1"/>
  <c r="M23" i="1"/>
  <c r="M20" i="1"/>
  <c r="M17" i="1"/>
  <c r="M12" i="1"/>
  <c r="M9" i="1"/>
  <c r="N6" i="1" s="1"/>
  <c r="M6" i="1"/>
  <c r="N17" i="1" l="1"/>
  <c r="N18" i="1" s="1"/>
  <c r="N7" i="1"/>
  <c r="N28" i="1"/>
  <c r="N29" i="1" s="1"/>
  <c r="I31" i="1"/>
  <c r="I28" i="1"/>
  <c r="J28" i="1" s="1"/>
  <c r="J29" i="1" s="1"/>
  <c r="E31" i="1"/>
  <c r="E28" i="1"/>
  <c r="F28" i="1" l="1"/>
  <c r="F29" i="1" s="1"/>
  <c r="K9" i="7"/>
  <c r="K6" i="7"/>
  <c r="K3" i="7"/>
  <c r="M3" i="7" s="1"/>
  <c r="M6" i="7" l="1"/>
  <c r="M9" i="7"/>
  <c r="F15" i="3" l="1"/>
  <c r="I21" i="3"/>
  <c r="F21" i="3"/>
  <c r="I18" i="3"/>
  <c r="F18" i="3"/>
  <c r="I15" i="3"/>
  <c r="I12" i="3"/>
  <c r="F12" i="3"/>
  <c r="I9" i="3"/>
  <c r="F9" i="3"/>
  <c r="I6" i="3"/>
  <c r="F6" i="3"/>
  <c r="J6" i="3" l="1"/>
  <c r="J12" i="3"/>
  <c r="J21" i="3"/>
  <c r="J15" i="3"/>
  <c r="J9" i="3"/>
  <c r="J18" i="3"/>
  <c r="K18" i="3" s="1"/>
  <c r="K19" i="3" s="1"/>
  <c r="K12" i="3"/>
  <c r="K13" i="3" s="1"/>
  <c r="K21" i="3" l="1"/>
  <c r="K22" i="3" s="1"/>
  <c r="K15" i="3"/>
  <c r="K16" i="3" s="1"/>
  <c r="I48" i="2"/>
  <c r="E48" i="2"/>
  <c r="E45" i="2"/>
  <c r="E42" i="2"/>
  <c r="F42" i="2" l="1"/>
  <c r="F43" i="2" s="1"/>
  <c r="I59" i="2"/>
  <c r="E59" i="2"/>
  <c r="I56" i="2"/>
  <c r="E56" i="2"/>
  <c r="I53" i="2"/>
  <c r="E53" i="2"/>
  <c r="F55" i="2" s="1"/>
  <c r="F56" i="2" s="1"/>
  <c r="N65" i="1"/>
  <c r="J61" i="1"/>
  <c r="E65" i="1"/>
  <c r="N61" i="1"/>
  <c r="J65" i="1"/>
  <c r="E61" i="1"/>
  <c r="F61" i="1" s="1"/>
  <c r="F62" i="1" s="1"/>
  <c r="N57" i="1"/>
  <c r="J57" i="1"/>
  <c r="E57" i="1"/>
  <c r="N51" i="1"/>
  <c r="J51" i="1"/>
  <c r="N47" i="1"/>
  <c r="O47" i="1" s="1"/>
  <c r="O48" i="1" s="1"/>
  <c r="J47" i="1"/>
  <c r="K47" i="1" s="1"/>
  <c r="K48" i="1" s="1"/>
  <c r="N43" i="1"/>
  <c r="J43" i="1"/>
  <c r="I98" i="2"/>
  <c r="E98" i="2"/>
  <c r="E95" i="2"/>
  <c r="F92" i="2" s="1"/>
  <c r="O63" i="1" l="1"/>
  <c r="O64" i="1" s="1"/>
  <c r="F93" i="2"/>
  <c r="K62" i="1"/>
  <c r="K63" i="1"/>
  <c r="J55" i="2"/>
  <c r="J56" i="2" s="1"/>
  <c r="I23" i="1"/>
  <c r="E23" i="1"/>
  <c r="I20" i="1"/>
  <c r="E20" i="1"/>
  <c r="I17" i="1"/>
  <c r="E17" i="1"/>
  <c r="F17" i="1" s="1"/>
  <c r="I87" i="2"/>
  <c r="E87" i="2"/>
  <c r="I84" i="2"/>
  <c r="E84" i="2"/>
  <c r="I81" i="2"/>
  <c r="E81" i="2"/>
  <c r="F81" i="2" s="1"/>
  <c r="E44" i="1"/>
  <c r="E52" i="1"/>
  <c r="E48" i="1"/>
  <c r="F48" i="1" s="1"/>
  <c r="F49" i="1" s="1"/>
  <c r="I69" i="2"/>
  <c r="I66" i="2"/>
  <c r="I12" i="1"/>
  <c r="E12" i="1"/>
  <c r="I9" i="1"/>
  <c r="E9" i="1"/>
  <c r="I6" i="1"/>
  <c r="E6" i="1"/>
  <c r="F6" i="1" l="1"/>
  <c r="F7" i="1" s="1"/>
  <c r="J17" i="1"/>
  <c r="J18" i="1" s="1"/>
  <c r="J6" i="1"/>
  <c r="J7" i="1" s="1"/>
  <c r="J81" i="2"/>
  <c r="J82" i="2" s="1"/>
  <c r="F18" i="1"/>
  <c r="F82" i="2"/>
</calcChain>
</file>

<file path=xl/sharedStrings.xml><?xml version="1.0" encoding="utf-8"?>
<sst xmlns="http://schemas.openxmlformats.org/spreadsheetml/2006/main" count="217" uniqueCount="87">
  <si>
    <t>0-300</t>
  </si>
  <si>
    <t>gapdh</t>
  </si>
  <si>
    <t>d0 trf2</t>
  </si>
  <si>
    <t>d0 igg</t>
  </si>
  <si>
    <t>d0 h3k27me3</t>
  </si>
  <si>
    <t>do h3</t>
  </si>
  <si>
    <t>r1</t>
  </si>
  <si>
    <t>r2</t>
  </si>
  <si>
    <t>r3</t>
  </si>
  <si>
    <t>0-300bp</t>
  </si>
  <si>
    <t>GAPDH</t>
  </si>
  <si>
    <t>day 10</t>
  </si>
  <si>
    <t>day 14</t>
  </si>
  <si>
    <t>d14  27me3</t>
  </si>
  <si>
    <t>d14 h3</t>
  </si>
  <si>
    <t>d14 input</t>
  </si>
  <si>
    <t>TERT ENDO</t>
  </si>
  <si>
    <t>D14</t>
  </si>
  <si>
    <t>median</t>
  </si>
  <si>
    <t>FITC signal</t>
  </si>
  <si>
    <t xml:space="preserve">unstained </t>
  </si>
  <si>
    <t xml:space="preserve">stained </t>
  </si>
  <si>
    <t>fold change</t>
  </si>
  <si>
    <t>Day 0</t>
  </si>
  <si>
    <t>Day 12</t>
  </si>
  <si>
    <t>DAY 0</t>
  </si>
  <si>
    <t>TELOMERE</t>
  </si>
  <si>
    <t>DAY 14</t>
  </si>
  <si>
    <t>day 14 trf2</t>
  </si>
  <si>
    <t>d14 igg</t>
  </si>
  <si>
    <t>telomere</t>
  </si>
  <si>
    <t>DAY 10</t>
  </si>
  <si>
    <t>D10 INPUT</t>
  </si>
  <si>
    <t>D10 TRF2</t>
  </si>
  <si>
    <t>D10 IGG</t>
  </si>
  <si>
    <t>0-300 BP</t>
  </si>
  <si>
    <t>Telomere</t>
  </si>
  <si>
    <t>d0 input</t>
  </si>
  <si>
    <t>d0 inout</t>
  </si>
  <si>
    <t>REST</t>
  </si>
  <si>
    <t>IGG</t>
  </si>
  <si>
    <t>0-300 bp</t>
  </si>
  <si>
    <t>SYNAPSIN</t>
  </si>
  <si>
    <t>REST 1</t>
  </si>
  <si>
    <t>REST 2</t>
  </si>
  <si>
    <t>IGG 1</t>
  </si>
  <si>
    <t>IGG 2</t>
  </si>
  <si>
    <t>d10 igg 3</t>
  </si>
  <si>
    <t>Day 10</t>
  </si>
  <si>
    <t>mda d0 rest</t>
  </si>
  <si>
    <t>mda d0 igg</t>
  </si>
  <si>
    <t>mda d0 rest 1</t>
  </si>
  <si>
    <t>Day 14</t>
  </si>
  <si>
    <t>d14 rest 1</t>
  </si>
  <si>
    <t>d14 rest 2</t>
  </si>
  <si>
    <t>d14 rest 3</t>
  </si>
  <si>
    <t>d14 igg 1</t>
  </si>
  <si>
    <t>d14 igg 2</t>
  </si>
  <si>
    <t>d14 igg 3</t>
  </si>
  <si>
    <t>rest 3</t>
  </si>
  <si>
    <t>igg 3</t>
  </si>
  <si>
    <t>ccnd2</t>
  </si>
  <si>
    <t>d10 ezh2 3</t>
  </si>
  <si>
    <t xml:space="preserve">d0 ezh2 1 </t>
  </si>
  <si>
    <t xml:space="preserve">d0 igg 1 </t>
  </si>
  <si>
    <t>d14 ezh2 1</t>
  </si>
  <si>
    <t>d14 ezh2 2</t>
  </si>
  <si>
    <t>d14 ezh2 3</t>
  </si>
  <si>
    <t>mda d0 ezh2 1</t>
  </si>
  <si>
    <t>mda d10 ezh2</t>
  </si>
  <si>
    <t>mda d10 igg</t>
  </si>
  <si>
    <t/>
  </si>
  <si>
    <t>d10 h3</t>
  </si>
  <si>
    <t xml:space="preserve"> d10 h3k27me3</t>
  </si>
  <si>
    <t>d10 input</t>
  </si>
  <si>
    <t>H3 2</t>
  </si>
  <si>
    <t>H3K27ME3  2</t>
  </si>
  <si>
    <t xml:space="preserve">H3 </t>
  </si>
  <si>
    <t>H3K27ME3</t>
  </si>
  <si>
    <t>MDA D0</t>
  </si>
  <si>
    <t xml:space="preserve">D10 </t>
  </si>
  <si>
    <t xml:space="preserve"> Day 0  1</t>
  </si>
  <si>
    <t xml:space="preserve"> Day0   2</t>
  </si>
  <si>
    <t>D10  1</t>
  </si>
  <si>
    <t xml:space="preserve"> D10  2</t>
  </si>
  <si>
    <t xml:space="preserve"> Day14   1</t>
  </si>
  <si>
    <t>Day14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</si>
</sst>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0.00;\-###0.00"/>
    <numFmt numFmtId="165" formatCode="0.000000000000000_ ;\-0.000000000000000\ "/>
    <numFmt numFmtId="166" formatCode="0.00000000000000_ ;\-0.00000000000000\ "/>
    <numFmt numFmtId="167" formatCode="0.0000000000000_ ;\-0.0000000000000\ "/>
    <numFmt numFmtId="168" formatCode="0.000000000000_ ;\-0.000000000000\ "/>
    <numFmt numFmtId="169" formatCode="0.0000000000000000_ ;\-0.0000000000000000\ "/>
  </numFmts>
  <fonts count="15" x14ac:knownFonts="1">
    <font>
      <sz val="11"/>
      <color theme="1"/>
      <name val="Calibri"/>
      <family val="2"/>
      <scheme val="minor"/>
    </font>
    <font>
      <sz val="8.25"/>
      <name val="Microsoft Sans Serif"/>
      <family val="2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.25"/>
      <color theme="1"/>
      <name val="Microsoft Sans Serif"/>
      <family val="2"/>
    </font>
    <font>
      <sz val="11"/>
      <color theme="1"/>
      <name val="Microsoft Sans Serif"/>
      <family val="2"/>
    </font>
    <font>
      <sz val="11"/>
      <color theme="1"/>
      <name val="Arial"/>
      <family val="2"/>
    </font>
    <font>
      <sz val="11"/>
      <name val="Microsoft Sans Serif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ADFF2F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0" fontId="2" fillId="4" borderId="0"/>
    <xf numFmtId="0" fontId="3" fillId="3" borderId="0"/>
    <xf numFmtId="0" fontId="3" fillId="5" borderId="0"/>
    <xf numFmtId="0" fontId="3" fillId="6" borderId="0"/>
    <xf numFmtId="0" fontId="3" fillId="7" borderId="0"/>
    <xf numFmtId="0" fontId="3" fillId="8" borderId="0"/>
    <xf numFmtId="0" fontId="3" fillId="9" borderId="0"/>
    <xf numFmtId="0" fontId="1" fillId="0" borderId="0">
      <alignment vertical="top"/>
      <protection locked="0"/>
    </xf>
  </cellStyleXfs>
  <cellXfs count="72">
    <xf numFmtId="0" fontId="0" fillId="0" borderId="0" xfId="0"/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0" fillId="2" borderId="0" xfId="0" applyFill="1"/>
    <xf numFmtId="2" fontId="1" fillId="0" borderId="0" xfId="0" applyNumberFormat="1" applyFont="1" applyAlignment="1" applyProtection="1">
      <alignment vertical="top"/>
      <protection locked="0"/>
    </xf>
    <xf numFmtId="166" fontId="0" fillId="0" borderId="0" xfId="0" applyNumberFormat="1"/>
    <xf numFmtId="0" fontId="1" fillId="0" borderId="0" xfId="0" applyFont="1" applyAlignment="1" applyProtection="1">
      <alignment vertical="top"/>
      <protection locked="0"/>
    </xf>
    <xf numFmtId="164" fontId="1" fillId="0" borderId="0" xfId="0" applyNumberFormat="1" applyFont="1" applyAlignment="1" applyProtection="1">
      <alignment vertical="top"/>
      <protection locked="0"/>
    </xf>
    <xf numFmtId="0" fontId="4" fillId="0" borderId="0" xfId="0" applyFont="1"/>
    <xf numFmtId="164" fontId="5" fillId="0" borderId="0" xfId="0" applyNumberFormat="1" applyFont="1" applyAlignment="1">
      <alignment vertic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165" fontId="1" fillId="0" borderId="0" xfId="0" applyNumberFormat="1" applyFont="1" applyAlignment="1">
      <alignment vertical="center"/>
    </xf>
    <xf numFmtId="164" fontId="1" fillId="3" borderId="0" xfId="0" applyNumberFormat="1" applyFont="1" applyFill="1" applyAlignment="1">
      <alignment vertical="center"/>
    </xf>
    <xf numFmtId="2" fontId="1" fillId="2" borderId="0" xfId="0" applyNumberFormat="1" applyFont="1" applyFill="1" applyAlignment="1" applyProtection="1">
      <alignment vertical="top"/>
      <protection locked="0"/>
    </xf>
    <xf numFmtId="2" fontId="1" fillId="2" borderId="0" xfId="0" applyNumberFormat="1" applyFont="1" applyFill="1" applyAlignment="1">
      <alignment vertical="center"/>
    </xf>
    <xf numFmtId="165" fontId="0" fillId="0" borderId="0" xfId="0" applyNumberFormat="1"/>
    <xf numFmtId="2" fontId="8" fillId="0" borderId="0" xfId="0" applyNumberFormat="1" applyFont="1" applyAlignment="1" applyProtection="1">
      <alignment vertical="top"/>
      <protection locked="0"/>
    </xf>
    <xf numFmtId="2" fontId="8" fillId="0" borderId="0" xfId="0" applyNumberFormat="1" applyFont="1" applyAlignment="1">
      <alignment vertical="center"/>
    </xf>
    <xf numFmtId="2" fontId="8" fillId="3" borderId="0" xfId="0" applyNumberFormat="1" applyFont="1" applyFill="1" applyAlignment="1">
      <alignment vertical="center"/>
    </xf>
    <xf numFmtId="164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6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10" fillId="0" borderId="0" xfId="0" applyFont="1"/>
    <xf numFmtId="164" fontId="9" fillId="0" borderId="0" xfId="8" applyNumberFormat="1" applyFont="1" applyAlignment="1" applyProtection="1">
      <alignment vertical="center"/>
    </xf>
    <xf numFmtId="0" fontId="5" fillId="2" borderId="0" xfId="0" applyFont="1" applyFill="1"/>
    <xf numFmtId="0" fontId="5" fillId="0" borderId="0" xfId="0" applyFont="1" applyAlignment="1">
      <alignment vertical="center"/>
    </xf>
    <xf numFmtId="166" fontId="5" fillId="0" borderId="0" xfId="0" applyNumberFormat="1" applyFont="1"/>
    <xf numFmtId="0" fontId="11" fillId="0" borderId="0" xfId="0" applyFont="1" applyAlignment="1">
      <alignment vertical="center"/>
    </xf>
    <xf numFmtId="165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vertical="center"/>
    </xf>
    <xf numFmtId="166" fontId="11" fillId="0" borderId="0" xfId="0" applyNumberFormat="1" applyFont="1" applyAlignment="1">
      <alignment vertical="center"/>
    </xf>
    <xf numFmtId="167" fontId="11" fillId="0" borderId="0" xfId="0" applyNumberFormat="1" applyFont="1" applyAlignment="1">
      <alignment vertical="center"/>
    </xf>
    <xf numFmtId="169" fontId="11" fillId="0" borderId="0" xfId="0" applyNumberFormat="1" applyFont="1" applyAlignment="1">
      <alignment vertical="center"/>
    </xf>
    <xf numFmtId="0" fontId="11" fillId="2" borderId="0" xfId="0" applyFont="1" applyFill="1" applyAlignment="1">
      <alignment vertical="center"/>
    </xf>
    <xf numFmtId="164" fontId="11" fillId="2" borderId="0" xfId="0" applyNumberFormat="1" applyFont="1" applyFill="1" applyAlignment="1">
      <alignment vertical="center"/>
    </xf>
    <xf numFmtId="0" fontId="12" fillId="0" borderId="0" xfId="0" applyFont="1"/>
    <xf numFmtId="49" fontId="11" fillId="0" borderId="0" xfId="0" applyNumberFormat="1" applyFont="1" applyAlignment="1">
      <alignment vertical="center"/>
    </xf>
    <xf numFmtId="169" fontId="5" fillId="0" borderId="0" xfId="0" applyNumberFormat="1" applyFont="1"/>
    <xf numFmtId="2" fontId="11" fillId="0" borderId="0" xfId="0" applyNumberFormat="1" applyFont="1" applyAlignment="1">
      <alignment vertical="center"/>
    </xf>
    <xf numFmtId="168" fontId="11" fillId="0" borderId="0" xfId="0" applyNumberFormat="1" applyFont="1" applyAlignment="1">
      <alignment vertical="center"/>
    </xf>
    <xf numFmtId="2" fontId="11" fillId="0" borderId="0" xfId="0" applyNumberFormat="1" applyFont="1" applyAlignment="1" applyProtection="1">
      <alignment vertical="top"/>
      <protection locked="0"/>
    </xf>
    <xf numFmtId="164" fontId="11" fillId="0" borderId="0" xfId="8" applyNumberFormat="1" applyFont="1" applyAlignment="1" applyProtection="1">
      <alignment vertical="center"/>
    </xf>
    <xf numFmtId="0" fontId="11" fillId="0" borderId="0" xfId="8" applyFont="1">
      <alignment vertical="top"/>
      <protection locked="0"/>
    </xf>
    <xf numFmtId="164" fontId="11" fillId="0" borderId="0" xfId="8" applyNumberFormat="1" applyFont="1" applyAlignment="1">
      <alignment vertical="center"/>
      <protection locked="0"/>
    </xf>
    <xf numFmtId="2" fontId="11" fillId="3" borderId="0" xfId="0" applyNumberFormat="1" applyFont="1" applyFill="1" applyAlignment="1">
      <alignment vertical="center"/>
    </xf>
    <xf numFmtId="2" fontId="11" fillId="2" borderId="0" xfId="0" applyNumberFormat="1" applyFont="1" applyFill="1" applyAlignment="1" applyProtection="1">
      <alignment vertical="top"/>
      <protection locked="0"/>
    </xf>
    <xf numFmtId="0" fontId="13" fillId="0" borderId="0" xfId="0" applyFont="1"/>
    <xf numFmtId="2" fontId="13" fillId="0" borderId="0" xfId="0" applyNumberFormat="1" applyFont="1"/>
    <xf numFmtId="0" fontId="13" fillId="0" borderId="0" xfId="0" applyFont="1" applyAlignment="1" applyProtection="1">
      <alignment vertical="top"/>
      <protection locked="0"/>
    </xf>
    <xf numFmtId="2" fontId="13" fillId="0" borderId="0" xfId="0" applyNumberFormat="1" applyFont="1" applyAlignment="1" applyProtection="1">
      <alignment vertical="top"/>
      <protection locked="0"/>
    </xf>
    <xf numFmtId="164" fontId="13" fillId="0" borderId="0" xfId="0" applyNumberFormat="1" applyFont="1" applyAlignment="1">
      <alignment vertical="center"/>
    </xf>
    <xf numFmtId="164" fontId="13" fillId="0" borderId="0" xfId="0" applyNumberFormat="1" applyFont="1" applyAlignment="1" applyProtection="1">
      <alignment vertical="top"/>
      <protection locked="0"/>
    </xf>
    <xf numFmtId="166" fontId="13" fillId="0" borderId="0" xfId="0" applyNumberFormat="1" applyFont="1" applyAlignment="1" applyProtection="1">
      <alignment vertical="top"/>
      <protection locked="0"/>
    </xf>
    <xf numFmtId="167" fontId="13" fillId="0" borderId="0" xfId="0" applyNumberFormat="1" applyFont="1" applyAlignment="1" applyProtection="1">
      <alignment vertical="top"/>
      <protection locked="0"/>
    </xf>
    <xf numFmtId="164" fontId="13" fillId="3" borderId="0" xfId="0" applyNumberFormat="1" applyFont="1" applyFill="1" applyAlignment="1">
      <alignment vertical="center"/>
    </xf>
    <xf numFmtId="2" fontId="14" fillId="0" borderId="0" xfId="0" applyNumberFormat="1" applyFont="1" applyAlignment="1" applyProtection="1">
      <alignment vertical="top"/>
      <protection locked="0"/>
    </xf>
    <xf numFmtId="168" fontId="13" fillId="0" borderId="0" xfId="0" applyNumberFormat="1" applyFont="1" applyAlignment="1" applyProtection="1">
      <alignment vertical="top"/>
      <protection locked="0"/>
    </xf>
    <xf numFmtId="0" fontId="13" fillId="0" borderId="0" xfId="0" applyFont="1" applyAlignment="1">
      <alignment vertical="center"/>
    </xf>
    <xf numFmtId="168" fontId="13" fillId="0" borderId="0" xfId="0" applyNumberFormat="1" applyFont="1" applyAlignment="1">
      <alignment vertical="center"/>
    </xf>
    <xf numFmtId="167" fontId="13" fillId="0" borderId="0" xfId="0" applyNumberFormat="1" applyFont="1" applyAlignment="1">
      <alignment vertical="center"/>
    </xf>
    <xf numFmtId="165" fontId="13" fillId="0" borderId="0" xfId="0" applyNumberFormat="1" applyFont="1" applyAlignment="1">
      <alignment vertical="center"/>
    </xf>
    <xf numFmtId="165" fontId="14" fillId="0" borderId="0" xfId="0" applyNumberFormat="1" applyFont="1" applyAlignment="1">
      <alignment vertical="center"/>
    </xf>
  </cellXfs>
  <cellStyles count="9">
    <cellStyle name="Normal" xfId="0" builtinId="0"/>
    <cellStyle name="Normal 2" xfId="8" xr:uid="{A55620C8-3C52-49A3-AD8F-DA0B6FBA4806}"/>
    <cellStyle name="Tecan.At.Excel.Attenuation" xfId="6" xr:uid="{9926A47D-EED2-4284-9CB1-EBF4787F4D1C}"/>
    <cellStyle name="Tecan.At.Excel.AutoGain_0" xfId="7" xr:uid="{B4CFA8E9-BCCB-43F2-BB5F-1223F95396AA}"/>
    <cellStyle name="Tecan.At.Excel.Error" xfId="1" xr:uid="{ACD1E440-5E25-4B84-A805-FE153B5C7882}"/>
    <cellStyle name="Tecan.At.Excel.GFactorAndMeasurementBlank" xfId="5" xr:uid="{92B6159A-3AAD-4F7C-BF74-EE0413FA17E7}"/>
    <cellStyle name="Tecan.At.Excel.GFactorBlank" xfId="3" xr:uid="{8A3C57F4-8DEB-46F2-A6C3-983F1632670C}"/>
    <cellStyle name="Tecan.At.Excel.GFactorReference" xfId="4" xr:uid="{FE460D38-651C-4AD7-9C75-41AD004AFD18}"/>
    <cellStyle name="Tecan.At.Excel.MeasurementBlank" xfId="2" xr:uid="{EBB46CC6-55F6-42B1-9D17-319F0B83A7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248478</xdr:colOff>
      <xdr:row>11</xdr:row>
      <xdr:rowOff>184058</xdr:rowOff>
    </xdr:from>
    <xdr:to>
      <xdr:col>26</xdr:col>
      <xdr:colOff>382197</xdr:colOff>
      <xdr:row>27</xdr:row>
      <xdr:rowOff>149410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D2809E2-25D8-4ED4-2404-8C60F54A5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9348" y="2309928"/>
          <a:ext cx="7219950" cy="3057525"/>
        </a:xfrm>
        <a:prstGeom prst="rect">
          <a:avLst/>
        </a:prstGeom>
      </xdr:spPr>
    </xdr:pic>
    <xdr:clientData/>
  </xdr:twoCellAnchor>
  <xdr:twoCellAnchor editAs="oneCell">
    <xdr:from>
      <xdr:col>2</xdr:col>
      <xdr:colOff>101232</xdr:colOff>
      <xdr:row>12</xdr:row>
      <xdr:rowOff>119638</xdr:rowOff>
    </xdr:from>
    <xdr:to>
      <xdr:col>15</xdr:col>
      <xdr:colOff>225195</xdr:colOff>
      <xdr:row>27</xdr:row>
      <xdr:rowOff>2025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8283A5-8AF5-0326-7EEE-02CC1B232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6015" y="2438768"/>
          <a:ext cx="8020050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9EDDF-8031-4D26-81D2-AA72AE3EC6B2}">
  <dimension ref="E1:P9"/>
  <sheetViews>
    <sheetView topLeftCell="B13" zoomScale="69" zoomScaleNormal="69" workbookViewId="0">
      <selection activeCell="Y31" sqref="Y31"/>
    </sheetView>
  </sheetViews>
  <sheetFormatPr defaultRowHeight="15.5" x14ac:dyDescent="0.35"/>
  <cols>
    <col min="1" max="17" width="8.7265625" style="15"/>
    <col min="18" max="18" width="14.453125" style="15" bestFit="1" customWidth="1"/>
    <col min="19" max="16384" width="8.7265625" style="15"/>
  </cols>
  <sheetData>
    <row r="1" spans="5:16" x14ac:dyDescent="0.35">
      <c r="G1" s="15" t="s">
        <v>18</v>
      </c>
      <c r="H1" s="15" t="s">
        <v>19</v>
      </c>
    </row>
    <row r="2" spans="5:16" x14ac:dyDescent="0.35">
      <c r="G2" s="15" t="s">
        <v>20</v>
      </c>
      <c r="I2" s="15" t="s">
        <v>21</v>
      </c>
      <c r="M2" s="15" t="s">
        <v>22</v>
      </c>
    </row>
    <row r="3" spans="5:16" x14ac:dyDescent="0.35">
      <c r="E3" s="15" t="s">
        <v>23</v>
      </c>
      <c r="G3" s="15">
        <v>4811</v>
      </c>
      <c r="I3" s="15">
        <v>417000</v>
      </c>
      <c r="K3" s="15">
        <f>I3-G3</f>
        <v>412189</v>
      </c>
      <c r="M3" s="15">
        <f>K3/$K$3</f>
        <v>1</v>
      </c>
    </row>
    <row r="6" spans="5:16" x14ac:dyDescent="0.35">
      <c r="E6" s="15" t="s">
        <v>11</v>
      </c>
      <c r="G6" s="15">
        <v>5178</v>
      </c>
      <c r="I6" s="15">
        <v>953000</v>
      </c>
      <c r="K6" s="15">
        <f>I6-G6</f>
        <v>947822</v>
      </c>
      <c r="M6" s="15">
        <f>K6/$K$3</f>
        <v>2.2994839745844744</v>
      </c>
    </row>
    <row r="8" spans="5:16" x14ac:dyDescent="0.35">
      <c r="P8" s="16"/>
    </row>
    <row r="9" spans="5:16" x14ac:dyDescent="0.35">
      <c r="E9" s="15" t="s">
        <v>12</v>
      </c>
      <c r="G9" s="15">
        <v>11181</v>
      </c>
      <c r="I9" s="15">
        <v>470000</v>
      </c>
      <c r="K9" s="15">
        <f>I9-G9</f>
        <v>458819</v>
      </c>
      <c r="M9" s="15">
        <f>K9/$K$3</f>
        <v>1.1131277156838246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3ED9-B67D-423D-99FE-BDA824DD6764}">
  <dimension ref="A2:AL115"/>
  <sheetViews>
    <sheetView topLeftCell="A97" zoomScale="70" zoomScaleNormal="70" workbookViewId="0">
      <selection activeCell="AD28" sqref="AD28"/>
    </sheetView>
  </sheetViews>
  <sheetFormatPr defaultRowHeight="14.5" x14ac:dyDescent="0.35"/>
  <cols>
    <col min="2" max="2" width="22.7265625" customWidth="1"/>
    <col min="6" max="6" width="20.08984375" bestFit="1" customWidth="1"/>
    <col min="10" max="10" width="18.6328125" bestFit="1" customWidth="1"/>
    <col min="14" max="14" width="16.81640625" bestFit="1" customWidth="1"/>
    <col min="17" max="17" width="8.7265625" style="7"/>
    <col min="24" max="24" width="16.1796875" bestFit="1" customWidth="1"/>
    <col min="28" max="28" width="14" bestFit="1" customWidth="1"/>
    <col min="32" max="32" width="16.08984375" customWidth="1"/>
  </cols>
  <sheetData>
    <row r="2" spans="1:32" x14ac:dyDescent="0.35">
      <c r="B2" t="s">
        <v>25</v>
      </c>
    </row>
    <row r="3" spans="1:32" x14ac:dyDescent="0.35">
      <c r="C3" s="1"/>
      <c r="D3" s="1" t="s">
        <v>0</v>
      </c>
      <c r="E3" s="1"/>
      <c r="F3" s="1"/>
      <c r="G3" s="1"/>
      <c r="H3" s="1" t="s">
        <v>1</v>
      </c>
      <c r="I3" s="1"/>
      <c r="J3" s="1"/>
      <c r="L3" t="s">
        <v>26</v>
      </c>
      <c r="O3" s="1"/>
      <c r="U3" s="1"/>
      <c r="V3" s="1"/>
      <c r="W3" s="1"/>
      <c r="X3" s="1"/>
      <c r="Y3" s="1"/>
      <c r="Z3" s="1"/>
      <c r="AA3" s="1"/>
      <c r="AB3" s="1"/>
    </row>
    <row r="4" spans="1:32" x14ac:dyDescent="0.35">
      <c r="C4" s="3" t="s">
        <v>2</v>
      </c>
      <c r="D4" s="4">
        <v>25.711819687874801</v>
      </c>
      <c r="E4" s="1"/>
      <c r="F4" s="1"/>
      <c r="G4" s="1"/>
      <c r="H4" s="4">
        <v>33.816346945374796</v>
      </c>
      <c r="I4" s="1"/>
      <c r="J4" s="1"/>
      <c r="L4" s="4">
        <v>19.185071014264899</v>
      </c>
      <c r="M4" s="10"/>
      <c r="O4" s="1"/>
      <c r="U4" s="3"/>
      <c r="V4" s="4"/>
      <c r="W4" s="1"/>
      <c r="X4" s="1"/>
      <c r="Y4" s="1"/>
      <c r="Z4" s="4"/>
      <c r="AA4" s="1"/>
      <c r="AB4" s="1"/>
      <c r="AD4" s="4"/>
      <c r="AE4" s="10"/>
    </row>
    <row r="5" spans="1:32" x14ac:dyDescent="0.35">
      <c r="A5" t="s">
        <v>6</v>
      </c>
      <c r="C5" s="1"/>
      <c r="D5" s="4">
        <v>25.650910346986699</v>
      </c>
      <c r="E5" s="1"/>
      <c r="F5" s="1"/>
      <c r="G5" s="1"/>
      <c r="H5" s="4">
        <v>33.027796545946899</v>
      </c>
      <c r="I5" s="1"/>
      <c r="J5" s="1"/>
      <c r="L5" s="4">
        <v>19.2207919494797</v>
      </c>
      <c r="M5" s="11"/>
      <c r="O5" s="1"/>
      <c r="U5" s="1"/>
      <c r="V5" s="4"/>
      <c r="W5" s="1"/>
      <c r="X5" s="1"/>
      <c r="Y5" s="1"/>
      <c r="Z5" s="4"/>
      <c r="AA5" s="1"/>
      <c r="AB5" s="1"/>
      <c r="AD5" s="4"/>
      <c r="AE5" s="11"/>
    </row>
    <row r="6" spans="1:32" x14ac:dyDescent="0.35">
      <c r="C6" s="1"/>
      <c r="D6" s="4">
        <v>25.140557469755301</v>
      </c>
      <c r="E6" s="4">
        <f>AVERAGE(D4:D6)</f>
        <v>25.501095834872263</v>
      </c>
      <c r="F6" s="17">
        <f>E6-E9</f>
        <v>-1.4937294996805868</v>
      </c>
      <c r="G6" s="1"/>
      <c r="H6" s="4">
        <v>30.575111363299602</v>
      </c>
      <c r="I6" s="4">
        <f>AVERAGE(H4:H5)</f>
        <v>33.422071745660844</v>
      </c>
      <c r="J6" s="5">
        <f>I6-I9</f>
        <v>3.8348842847103128</v>
      </c>
      <c r="L6" s="4">
        <v>19.2704735191714</v>
      </c>
      <c r="M6" s="4">
        <f>AVERAGE(L4:L5)</f>
        <v>19.202931481872298</v>
      </c>
      <c r="N6" s="5">
        <f>M6-M9</f>
        <v>-0.57087744596360324</v>
      </c>
      <c r="O6" s="1"/>
      <c r="U6" s="1"/>
      <c r="V6" s="4"/>
      <c r="W6" s="4"/>
      <c r="X6" s="17"/>
      <c r="Y6" s="1"/>
      <c r="Z6" s="4"/>
      <c r="AA6" s="4"/>
      <c r="AB6" s="5"/>
      <c r="AD6" s="4"/>
      <c r="AE6" s="4"/>
      <c r="AF6" s="5"/>
    </row>
    <row r="7" spans="1:32" x14ac:dyDescent="0.35">
      <c r="C7" s="1" t="s">
        <v>3</v>
      </c>
      <c r="D7" s="4">
        <v>27.2987253474456</v>
      </c>
      <c r="E7" s="1"/>
      <c r="F7" s="5">
        <f>2^-F6</f>
        <v>2.8161603840096157</v>
      </c>
      <c r="G7" s="1"/>
      <c r="H7" s="4">
        <v>29.4520299768018</v>
      </c>
      <c r="I7" s="1"/>
      <c r="J7" s="6">
        <f>2^-J6</f>
        <v>7.0078500488591905E-2</v>
      </c>
      <c r="L7" s="4">
        <v>19.734713133026801</v>
      </c>
      <c r="M7" s="1"/>
      <c r="N7" s="6">
        <f>2^-N6</f>
        <v>1.4854267312937548</v>
      </c>
      <c r="O7" s="1"/>
      <c r="U7" s="1"/>
      <c r="V7" s="4"/>
      <c r="W7" s="1"/>
      <c r="X7" s="5"/>
      <c r="Y7" s="1"/>
      <c r="Z7" s="4"/>
      <c r="AA7" s="1"/>
      <c r="AB7" s="6"/>
      <c r="AD7" s="4"/>
      <c r="AE7" s="1"/>
      <c r="AF7" s="6"/>
    </row>
    <row r="8" spans="1:32" x14ac:dyDescent="0.35">
      <c r="C8" s="1"/>
      <c r="D8" s="4">
        <v>28.211464015991101</v>
      </c>
      <c r="E8" s="1"/>
      <c r="F8" s="1"/>
      <c r="G8" s="1"/>
      <c r="H8" s="4">
        <v>29.296439618879202</v>
      </c>
      <c r="I8" s="1"/>
      <c r="J8" s="1"/>
      <c r="L8" s="4">
        <v>20.067417165167502</v>
      </c>
      <c r="M8" s="1"/>
      <c r="N8" s="1"/>
      <c r="O8" s="1"/>
      <c r="U8" s="1"/>
      <c r="V8" s="4"/>
      <c r="W8" s="1"/>
      <c r="X8" s="1"/>
      <c r="Y8" s="1"/>
      <c r="Z8" s="4"/>
      <c r="AA8" s="1"/>
      <c r="AB8" s="1"/>
      <c r="AD8" s="4"/>
      <c r="AE8" s="1"/>
      <c r="AF8" s="1"/>
    </row>
    <row r="9" spans="1:32" x14ac:dyDescent="0.35">
      <c r="C9" s="1"/>
      <c r="D9" s="4">
        <v>26.690925321660099</v>
      </c>
      <c r="E9" s="4">
        <f>AVERAGE(D7,D9)</f>
        <v>26.99482533455285</v>
      </c>
      <c r="F9" s="1"/>
      <c r="G9" s="1"/>
      <c r="H9" s="4">
        <v>30.013092787170599</v>
      </c>
      <c r="I9" s="4">
        <f>AVERAGE(H7:H9)</f>
        <v>29.587187460950531</v>
      </c>
      <c r="J9" s="1"/>
      <c r="L9" s="4">
        <v>19.519296485313401</v>
      </c>
      <c r="M9" s="4">
        <f>AVERAGE(L7:L9)</f>
        <v>19.773808927835901</v>
      </c>
      <c r="N9" s="1"/>
      <c r="O9" s="1"/>
      <c r="U9" s="1"/>
      <c r="V9" s="4"/>
      <c r="W9" s="4"/>
      <c r="X9" s="1"/>
      <c r="Y9" s="1"/>
      <c r="Z9" s="4"/>
      <c r="AA9" s="4"/>
      <c r="AB9" s="1"/>
      <c r="AD9" s="4"/>
      <c r="AE9" s="4"/>
      <c r="AF9" s="1"/>
    </row>
    <row r="10" spans="1:32" x14ac:dyDescent="0.35">
      <c r="C10" s="1" t="s">
        <v>37</v>
      </c>
      <c r="D10" s="4">
        <v>27.062657851352299</v>
      </c>
      <c r="E10" s="1"/>
      <c r="F10" s="1"/>
      <c r="G10" s="1"/>
      <c r="H10" s="4">
        <v>36.112467571465302</v>
      </c>
      <c r="I10" s="1"/>
      <c r="L10" s="4">
        <v>15.71731867113</v>
      </c>
      <c r="M10" s="1"/>
      <c r="U10" s="1"/>
      <c r="V10" s="4"/>
      <c r="W10" s="1"/>
      <c r="X10" s="1"/>
      <c r="Y10" s="1"/>
      <c r="Z10" s="4"/>
      <c r="AA10" s="1"/>
      <c r="AD10" s="4"/>
      <c r="AE10" s="1"/>
    </row>
    <row r="11" spans="1:32" x14ac:dyDescent="0.35">
      <c r="C11" s="1"/>
      <c r="D11" s="4">
        <v>26.732109552458301</v>
      </c>
      <c r="E11" s="1"/>
      <c r="F11" s="1"/>
      <c r="G11" s="1"/>
      <c r="H11" s="4">
        <v>35.809926031798099</v>
      </c>
      <c r="I11" s="1"/>
      <c r="L11" s="4">
        <v>15.469347986441599</v>
      </c>
      <c r="M11" s="1"/>
      <c r="U11" s="1"/>
      <c r="V11" s="4"/>
      <c r="W11" s="1"/>
      <c r="X11" s="1"/>
      <c r="Y11" s="1"/>
      <c r="Z11" s="4"/>
      <c r="AA11" s="1"/>
      <c r="AD11" s="4"/>
      <c r="AE11" s="1"/>
    </row>
    <row r="12" spans="1:32" x14ac:dyDescent="0.35">
      <c r="C12" s="1"/>
      <c r="D12" s="4">
        <v>26.940612655040901</v>
      </c>
      <c r="E12" s="4">
        <f>AVERAGE(D10:D12)</f>
        <v>26.911793352950497</v>
      </c>
      <c r="F12" s="1"/>
      <c r="G12" s="1"/>
      <c r="H12" s="4">
        <v>37.1429811610233</v>
      </c>
      <c r="I12" s="4">
        <f>AVERAGE(H10:H12)</f>
        <v>36.355124921428903</v>
      </c>
      <c r="L12" s="18">
        <v>18.9022853986596</v>
      </c>
      <c r="M12" s="4">
        <f>AVERAGE(L10:L12)</f>
        <v>16.696317352077067</v>
      </c>
      <c r="P12">
        <v>1.4854267312937548</v>
      </c>
      <c r="U12" s="1"/>
      <c r="V12" s="4"/>
      <c r="W12" s="4"/>
      <c r="X12" s="1"/>
      <c r="Y12" s="1"/>
      <c r="Z12" s="4"/>
      <c r="AA12" s="4"/>
      <c r="AD12" s="4"/>
      <c r="AE12" s="4"/>
    </row>
    <row r="13" spans="1:32" x14ac:dyDescent="0.35">
      <c r="L13" s="10"/>
      <c r="P13">
        <v>4.6039757477066958</v>
      </c>
      <c r="AD13" s="10"/>
    </row>
    <row r="14" spans="1:32" x14ac:dyDescent="0.35">
      <c r="D14" s="1" t="s">
        <v>0</v>
      </c>
      <c r="E14" s="1"/>
      <c r="F14" s="1"/>
      <c r="G14" s="1"/>
      <c r="H14" s="1" t="s">
        <v>1</v>
      </c>
      <c r="L14" t="s">
        <v>26</v>
      </c>
      <c r="P14">
        <v>1.3476958287433585</v>
      </c>
      <c r="V14" s="1"/>
      <c r="W14" s="1"/>
      <c r="X14" s="1"/>
      <c r="Y14" s="1"/>
      <c r="Z14" s="1"/>
    </row>
    <row r="15" spans="1:32" x14ac:dyDescent="0.35">
      <c r="A15" t="s">
        <v>7</v>
      </c>
      <c r="C15" s="1" t="s">
        <v>2</v>
      </c>
      <c r="D15" s="4">
        <v>30.165788632974799</v>
      </c>
      <c r="E15" s="1"/>
      <c r="F15" s="1"/>
      <c r="G15" s="1"/>
      <c r="H15" s="4"/>
      <c r="I15" s="1"/>
      <c r="J15" s="1"/>
      <c r="L15" s="4">
        <v>15.790640245355499</v>
      </c>
      <c r="M15" s="10"/>
      <c r="U15" s="3"/>
      <c r="V15" s="4"/>
      <c r="W15" s="1"/>
      <c r="X15" s="1"/>
      <c r="Y15" s="1"/>
      <c r="Z15" s="4"/>
      <c r="AA15" s="1"/>
      <c r="AB15" s="1"/>
      <c r="AD15" s="4"/>
      <c r="AE15" s="10"/>
    </row>
    <row r="16" spans="1:32" x14ac:dyDescent="0.35">
      <c r="C16" s="1"/>
      <c r="D16" s="4">
        <v>30.038526458791399</v>
      </c>
      <c r="E16" s="1"/>
      <c r="F16" s="1"/>
      <c r="G16" s="1"/>
      <c r="H16" s="4">
        <v>38.406524914829603</v>
      </c>
      <c r="I16" s="1"/>
      <c r="J16" s="1"/>
      <c r="L16" s="4">
        <v>15.8753690884508</v>
      </c>
      <c r="M16" s="11"/>
      <c r="O16" s="1"/>
      <c r="U16" s="1"/>
      <c r="V16" s="4"/>
      <c r="W16" s="1"/>
      <c r="X16" s="1"/>
      <c r="Y16" s="1"/>
      <c r="Z16" s="4"/>
      <c r="AA16" s="1"/>
      <c r="AB16" s="1"/>
      <c r="AD16" s="4"/>
      <c r="AE16" s="11"/>
    </row>
    <row r="17" spans="1:32" x14ac:dyDescent="0.35">
      <c r="C17" s="1"/>
      <c r="D17" s="4">
        <v>30.746827097387001</v>
      </c>
      <c r="E17" s="4">
        <f>AVERAGE(D15:D17)</f>
        <v>30.3170473963844</v>
      </c>
      <c r="F17" s="5">
        <f>E17-E20</f>
        <v>-2.0132384376215491</v>
      </c>
      <c r="G17" s="1"/>
      <c r="H17" s="4">
        <v>38.424617210393102</v>
      </c>
      <c r="I17" s="4">
        <f>AVERAGE(H15:H17)</f>
        <v>38.415571062611349</v>
      </c>
      <c r="J17" s="5">
        <f>I17-I20</f>
        <v>-0.21159360966795049</v>
      </c>
      <c r="L17" s="4">
        <v>15.9914144589949</v>
      </c>
      <c r="M17" s="4">
        <f>AVERAGE(L15:L16)</f>
        <v>15.83300466690315</v>
      </c>
      <c r="N17" s="5">
        <f>M17-M20</f>
        <v>-2.2028802338273472</v>
      </c>
      <c r="O17" s="1"/>
      <c r="U17" s="1"/>
      <c r="V17" s="4"/>
      <c r="W17" s="4"/>
      <c r="X17" s="5"/>
      <c r="Y17" s="1"/>
      <c r="Z17" s="4"/>
      <c r="AA17" s="4"/>
      <c r="AB17" s="5"/>
      <c r="AD17" s="4"/>
      <c r="AE17" s="4"/>
      <c r="AF17" s="5"/>
    </row>
    <row r="18" spans="1:32" x14ac:dyDescent="0.35">
      <c r="C18" s="1" t="s">
        <v>3</v>
      </c>
      <c r="D18" s="4">
        <v>32.442380642642497</v>
      </c>
      <c r="E18" s="1"/>
      <c r="F18" s="6">
        <f>2^-F17</f>
        <v>4.0368736639063609</v>
      </c>
      <c r="G18" s="1"/>
      <c r="H18" s="4"/>
      <c r="I18" s="1"/>
      <c r="J18" s="6">
        <f>2^-J17</f>
        <v>1.1579665745982315</v>
      </c>
      <c r="L18" s="4">
        <v>18.215849755516999</v>
      </c>
      <c r="M18" s="1"/>
      <c r="N18" s="6">
        <f>2^-N17</f>
        <v>4.6039757477066958</v>
      </c>
      <c r="O18" s="1"/>
      <c r="U18" s="1"/>
      <c r="V18" s="4"/>
      <c r="W18" s="1"/>
      <c r="X18" s="6"/>
      <c r="Y18" s="1"/>
      <c r="Z18" s="4"/>
      <c r="AA18" s="1"/>
      <c r="AB18" s="6"/>
      <c r="AD18" s="4"/>
      <c r="AE18" s="1"/>
      <c r="AF18" s="6"/>
    </row>
    <row r="19" spans="1:32" x14ac:dyDescent="0.35">
      <c r="C19" s="1"/>
      <c r="D19" s="4">
        <v>32.2181910253694</v>
      </c>
      <c r="E19" s="1"/>
      <c r="F19" s="1"/>
      <c r="G19" s="1"/>
      <c r="H19" s="4"/>
      <c r="I19" s="1"/>
      <c r="J19" s="1"/>
      <c r="L19" s="4">
        <v>17.885456707714901</v>
      </c>
      <c r="M19" s="1"/>
      <c r="N19" s="1"/>
      <c r="U19" s="1"/>
      <c r="V19" s="4"/>
      <c r="W19" s="1"/>
      <c r="X19" s="1"/>
      <c r="Y19" s="1"/>
      <c r="Z19" s="4"/>
      <c r="AA19" s="1"/>
      <c r="AB19" s="1"/>
      <c r="AD19" s="4"/>
      <c r="AE19" s="1"/>
      <c r="AF19" s="1"/>
    </row>
    <row r="20" spans="1:32" x14ac:dyDescent="0.35">
      <c r="C20" s="1"/>
      <c r="D20" s="4"/>
      <c r="E20" s="4">
        <f>AVERAGE(D18:D20)</f>
        <v>32.330285834005949</v>
      </c>
      <c r="F20" s="1"/>
      <c r="G20" s="1"/>
      <c r="H20" s="4">
        <v>38.627164672279299</v>
      </c>
      <c r="I20" s="4">
        <f>AVERAGE(H18:H20)</f>
        <v>38.627164672279299</v>
      </c>
      <c r="J20" s="1"/>
      <c r="L20" s="4">
        <v>18.0063482389596</v>
      </c>
      <c r="M20" s="4">
        <f>AVERAGE(L18:L20)</f>
        <v>18.035884900730498</v>
      </c>
      <c r="N20" s="1"/>
      <c r="U20" s="1"/>
      <c r="V20" s="4"/>
      <c r="W20" s="4"/>
      <c r="X20" s="1"/>
      <c r="Y20" s="1"/>
      <c r="Z20" s="4"/>
      <c r="AA20" s="4"/>
      <c r="AB20" s="1"/>
      <c r="AD20" s="4"/>
      <c r="AE20" s="4"/>
      <c r="AF20" s="1"/>
    </row>
    <row r="21" spans="1:32" x14ac:dyDescent="0.35">
      <c r="C21" s="1" t="s">
        <v>38</v>
      </c>
      <c r="D21" s="4">
        <v>27.423907780293501</v>
      </c>
      <c r="E21" s="1"/>
      <c r="F21" s="1"/>
      <c r="G21" s="1"/>
      <c r="H21" s="4"/>
      <c r="I21" s="1"/>
      <c r="J21" s="1"/>
      <c r="L21" s="4">
        <v>18.1874898044323</v>
      </c>
      <c r="M21" s="1"/>
      <c r="U21" s="1"/>
      <c r="V21" s="4"/>
      <c r="W21" s="1"/>
      <c r="X21" s="1"/>
      <c r="Y21" s="1"/>
      <c r="Z21" s="4"/>
      <c r="AA21" s="1"/>
      <c r="AB21" s="1"/>
      <c r="AD21" s="4"/>
      <c r="AE21" s="1"/>
    </row>
    <row r="22" spans="1:32" x14ac:dyDescent="0.35">
      <c r="C22" s="1"/>
      <c r="D22" s="4">
        <v>27.450133346833599</v>
      </c>
      <c r="E22" s="1"/>
      <c r="F22" s="1"/>
      <c r="G22" s="1"/>
      <c r="H22" s="4">
        <v>36.662305951837503</v>
      </c>
      <c r="I22" s="1"/>
      <c r="J22" s="1"/>
      <c r="L22" s="4">
        <v>18.190055614098</v>
      </c>
      <c r="M22" s="1"/>
      <c r="U22" s="1"/>
      <c r="V22" s="4"/>
      <c r="W22" s="1"/>
      <c r="X22" s="1"/>
      <c r="Y22" s="1"/>
      <c r="Z22" s="4"/>
      <c r="AA22" s="1"/>
      <c r="AB22" s="1"/>
      <c r="AD22" s="4"/>
      <c r="AE22" s="1"/>
    </row>
    <row r="23" spans="1:32" x14ac:dyDescent="0.35">
      <c r="C23" s="1"/>
      <c r="D23" s="4">
        <v>27.425996621914699</v>
      </c>
      <c r="E23" s="4">
        <f>AVERAGE(D21:D23)</f>
        <v>27.433345916347264</v>
      </c>
      <c r="F23" s="1"/>
      <c r="G23" s="1"/>
      <c r="H23" s="4"/>
      <c r="I23" s="4">
        <f>AVERAGE(H21:H23)</f>
        <v>36.662305951837503</v>
      </c>
      <c r="J23" s="1"/>
      <c r="L23" s="4">
        <v>18.251721811811802</v>
      </c>
      <c r="M23" s="4">
        <f>AVERAGE(L21:L23)</f>
        <v>18.209755743447371</v>
      </c>
      <c r="U23" s="1"/>
      <c r="V23" s="4"/>
      <c r="W23" s="4"/>
      <c r="X23" s="1"/>
      <c r="Y23" s="1"/>
      <c r="Z23" s="4"/>
      <c r="AA23" s="4"/>
      <c r="AB23" s="1"/>
      <c r="AD23" s="4"/>
      <c r="AE23" s="4"/>
    </row>
    <row r="25" spans="1:32" x14ac:dyDescent="0.35">
      <c r="D25" s="1" t="s">
        <v>0</v>
      </c>
      <c r="E25" s="1"/>
      <c r="F25" s="1"/>
      <c r="G25" s="1"/>
      <c r="H25" s="1" t="s">
        <v>1</v>
      </c>
      <c r="L25" t="s">
        <v>26</v>
      </c>
      <c r="V25" s="1"/>
      <c r="W25" s="1"/>
      <c r="X25" s="1"/>
      <c r="Y25" s="1"/>
      <c r="Z25" s="1"/>
    </row>
    <row r="26" spans="1:32" x14ac:dyDescent="0.35">
      <c r="A26" t="s">
        <v>8</v>
      </c>
      <c r="C26" s="1" t="s">
        <v>2</v>
      </c>
      <c r="D26" s="4">
        <v>20.3869432252846</v>
      </c>
      <c r="E26" s="1"/>
      <c r="H26" s="4">
        <v>26.826018472028199</v>
      </c>
      <c r="I26" s="1"/>
      <c r="L26" s="4">
        <v>14.9166247851508</v>
      </c>
      <c r="U26" s="3"/>
      <c r="V26" s="4"/>
      <c r="W26" s="1"/>
      <c r="Z26" s="4"/>
      <c r="AA26" s="1"/>
      <c r="AD26" s="4"/>
      <c r="AE26" s="1"/>
      <c r="AF26" s="1"/>
    </row>
    <row r="27" spans="1:32" x14ac:dyDescent="0.35">
      <c r="C27" s="1"/>
      <c r="D27" s="4">
        <v>20.313907195875299</v>
      </c>
      <c r="E27" s="1"/>
      <c r="H27" s="4">
        <v>26.568719148648601</v>
      </c>
      <c r="I27" s="1"/>
      <c r="L27" s="4">
        <v>14.2761992278981</v>
      </c>
      <c r="U27" s="1"/>
      <c r="V27" s="4"/>
      <c r="W27" s="1"/>
      <c r="Z27" s="4"/>
      <c r="AA27" s="1"/>
      <c r="AD27" s="4"/>
      <c r="AE27" s="1"/>
      <c r="AF27" s="1"/>
    </row>
    <row r="28" spans="1:32" x14ac:dyDescent="0.35">
      <c r="C28" s="1"/>
      <c r="D28" s="4">
        <v>20.2027781016209</v>
      </c>
      <c r="E28" s="4">
        <f>AVERAGE(D26:D28)</f>
        <v>20.301209507593601</v>
      </c>
      <c r="F28" s="5">
        <f>E28-E31</f>
        <v>-1.0569824047238967</v>
      </c>
      <c r="H28" s="4">
        <v>26.575050257477201</v>
      </c>
      <c r="I28" s="4">
        <f>AVERAGE(H26:H28)</f>
        <v>26.656595959384664</v>
      </c>
      <c r="J28" s="5">
        <f>I28-I31</f>
        <v>7.4854120210595454E-2</v>
      </c>
      <c r="L28" s="4">
        <v>14.632875434729799</v>
      </c>
      <c r="M28" s="4">
        <f>AVERAGE(L26:L28)</f>
        <v>14.608566482592899</v>
      </c>
      <c r="N28" s="5">
        <f>M28-M31</f>
        <v>-0.43049492094056774</v>
      </c>
      <c r="U28" s="1"/>
      <c r="V28" s="4"/>
      <c r="W28" s="4"/>
      <c r="X28" s="5"/>
      <c r="Z28" s="4"/>
      <c r="AA28" s="4"/>
      <c r="AB28" s="5"/>
      <c r="AD28" s="4"/>
      <c r="AE28" s="4"/>
      <c r="AF28" s="5"/>
    </row>
    <row r="29" spans="1:32" x14ac:dyDescent="0.35">
      <c r="C29" s="1" t="s">
        <v>3</v>
      </c>
      <c r="D29" s="4">
        <v>21.426307123208598</v>
      </c>
      <c r="E29" s="1"/>
      <c r="F29" s="6">
        <f>2^-F28</f>
        <v>2.0805751579532141</v>
      </c>
      <c r="G29" s="1"/>
      <c r="H29" s="4">
        <v>26.667774331566399</v>
      </c>
      <c r="I29" s="1"/>
      <c r="J29" s="6">
        <f>2^-J28</f>
        <v>0.94943811963823066</v>
      </c>
      <c r="L29" s="4">
        <v>15.1110982709233</v>
      </c>
      <c r="M29" s="1"/>
      <c r="N29" s="6">
        <f>2^-N28</f>
        <v>1.3476958287433585</v>
      </c>
      <c r="U29" s="1"/>
      <c r="V29" s="4"/>
      <c r="W29" s="1"/>
      <c r="X29" s="6"/>
      <c r="Y29" s="1"/>
      <c r="Z29" s="4"/>
      <c r="AA29" s="1"/>
      <c r="AB29" s="6"/>
      <c r="AD29" s="4"/>
      <c r="AE29" s="1"/>
      <c r="AF29" s="6"/>
    </row>
    <row r="30" spans="1:32" x14ac:dyDescent="0.35">
      <c r="C30" s="1"/>
      <c r="D30" s="4">
        <v>21.3611823878711</v>
      </c>
      <c r="E30" s="1"/>
      <c r="G30" s="1"/>
      <c r="H30" s="4">
        <v>26.288348993018801</v>
      </c>
      <c r="I30" s="1"/>
      <c r="L30" s="4">
        <v>15.0846726975784</v>
      </c>
      <c r="M30" s="1"/>
      <c r="U30" s="1"/>
      <c r="V30" s="4"/>
      <c r="W30" s="1"/>
      <c r="Y30" s="1"/>
      <c r="Z30" s="4"/>
      <c r="AA30" s="1"/>
      <c r="AD30" s="4"/>
      <c r="AE30" s="1"/>
      <c r="AF30" s="1"/>
    </row>
    <row r="31" spans="1:32" x14ac:dyDescent="0.35">
      <c r="D31" s="4">
        <v>21.287086225872802</v>
      </c>
      <c r="E31" s="4">
        <f>AVERAGE(D29:D31)</f>
        <v>21.358191912317498</v>
      </c>
      <c r="H31" s="4">
        <v>26.789102192937001</v>
      </c>
      <c r="I31" s="4">
        <f>AVERAGE(H29:H31)</f>
        <v>26.581741839174068</v>
      </c>
      <c r="L31" s="4">
        <v>14.9214132420987</v>
      </c>
      <c r="M31" s="4">
        <f>AVERAGE(L29:L31)</f>
        <v>15.039061403533466</v>
      </c>
      <c r="U31" s="1"/>
      <c r="V31" s="4"/>
      <c r="W31" s="4"/>
      <c r="Z31" s="4"/>
      <c r="AA31" s="4"/>
      <c r="AD31" s="4"/>
      <c r="AE31" s="4"/>
      <c r="AF31" s="1"/>
    </row>
    <row r="32" spans="1:32" x14ac:dyDescent="0.35">
      <c r="U32" s="1"/>
    </row>
    <row r="33" spans="1:38" x14ac:dyDescent="0.35">
      <c r="U33" s="1"/>
    </row>
    <row r="36" spans="1:38" s="7" customFormat="1" x14ac:dyDescent="0.35"/>
    <row r="37" spans="1:38" x14ac:dyDescent="0.35">
      <c r="N37" s="1"/>
    </row>
    <row r="39" spans="1:38" x14ac:dyDescent="0.35">
      <c r="A39" t="s">
        <v>31</v>
      </c>
      <c r="U39" s="1"/>
      <c r="V39" s="1"/>
      <c r="W39" s="1"/>
      <c r="X39" s="1"/>
      <c r="Y39" s="1"/>
      <c r="Z39" s="1"/>
      <c r="AA39" s="1"/>
      <c r="AB39" s="1"/>
    </row>
    <row r="40" spans="1:38" x14ac:dyDescent="0.35">
      <c r="C40" s="22"/>
      <c r="D40" s="22" t="s">
        <v>35</v>
      </c>
      <c r="E40" s="22"/>
      <c r="F40" s="22"/>
      <c r="G40" s="22"/>
      <c r="H40" s="22"/>
      <c r="I40" s="22" t="s">
        <v>36</v>
      </c>
      <c r="J40" s="22"/>
      <c r="K40" s="22"/>
      <c r="L40" s="22"/>
      <c r="M40" s="22" t="s">
        <v>10</v>
      </c>
      <c r="N40" s="22"/>
      <c r="O40" s="22"/>
      <c r="U40" s="3"/>
      <c r="V40" s="4"/>
      <c r="W40" s="1"/>
      <c r="X40" s="1"/>
      <c r="Y40" s="1"/>
      <c r="Z40" s="4"/>
      <c r="AA40" s="1"/>
      <c r="AB40" s="1"/>
      <c r="AD40" s="4"/>
      <c r="AE40" s="10"/>
    </row>
    <row r="41" spans="1:38" x14ac:dyDescent="0.35"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U41" s="1"/>
      <c r="V41" s="4"/>
      <c r="W41" s="1"/>
      <c r="X41" s="1"/>
      <c r="Y41" s="1"/>
      <c r="Z41" s="4"/>
      <c r="AA41" s="1"/>
      <c r="AB41" s="1"/>
      <c r="AD41" s="4"/>
      <c r="AE41" s="11"/>
    </row>
    <row r="42" spans="1:38" x14ac:dyDescent="0.35">
      <c r="A42" t="s">
        <v>6</v>
      </c>
      <c r="C42" s="22" t="s">
        <v>32</v>
      </c>
      <c r="D42" s="25">
        <v>28.1549962797354</v>
      </c>
      <c r="E42" s="26"/>
      <c r="F42" s="22"/>
      <c r="G42" s="22"/>
      <c r="H42" s="22"/>
      <c r="I42" s="23">
        <v>26.491918327035599</v>
      </c>
      <c r="J42" s="22"/>
      <c r="K42" s="22"/>
      <c r="M42" s="23">
        <v>30.7332058098125</v>
      </c>
      <c r="N42" s="22"/>
      <c r="O42" s="22"/>
      <c r="U42" s="1"/>
      <c r="V42" s="4"/>
      <c r="W42" s="4"/>
      <c r="X42" s="17"/>
      <c r="Y42" s="1"/>
      <c r="Z42" s="4"/>
      <c r="AA42" s="4"/>
      <c r="AB42" s="5"/>
      <c r="AD42" s="4"/>
      <c r="AE42" s="4"/>
      <c r="AF42" s="5"/>
    </row>
    <row r="43" spans="1:38" x14ac:dyDescent="0.35">
      <c r="C43" s="22"/>
      <c r="D43" s="25">
        <v>29.139981512786299</v>
      </c>
      <c r="E43" s="26"/>
      <c r="F43" s="22"/>
      <c r="G43" s="22"/>
      <c r="H43" s="22"/>
      <c r="I43" s="23">
        <v>26.393809140334699</v>
      </c>
      <c r="J43" s="22">
        <f>AVERAGE(I42:I44)</f>
        <v>26.459965630216203</v>
      </c>
      <c r="K43" s="22"/>
      <c r="M43" s="23">
        <v>31.005206187137102</v>
      </c>
      <c r="N43" s="22">
        <f>AVERAGE(M42:M44)</f>
        <v>30.942419086304437</v>
      </c>
      <c r="O43" s="22"/>
      <c r="U43" s="1"/>
      <c r="V43" s="4"/>
      <c r="W43" s="1"/>
      <c r="X43" s="5"/>
      <c r="Y43" s="1"/>
      <c r="Z43" s="4"/>
      <c r="AA43" s="1"/>
      <c r="AB43" s="6"/>
      <c r="AD43" s="4"/>
      <c r="AE43" s="1"/>
      <c r="AF43" s="6"/>
      <c r="AJ43" s="3"/>
      <c r="AK43" s="4"/>
      <c r="AL43" s="1"/>
    </row>
    <row r="44" spans="1:38" x14ac:dyDescent="0.35">
      <c r="C44" s="22"/>
      <c r="D44" s="25">
        <v>27.849168559485001</v>
      </c>
      <c r="E44" s="25">
        <f>AVERAGE(D42:D44)</f>
        <v>28.381382117335566</v>
      </c>
      <c r="F44" s="22"/>
      <c r="G44" s="22"/>
      <c r="H44" s="22"/>
      <c r="I44" s="23">
        <v>26.494169423278301</v>
      </c>
      <c r="J44" s="22"/>
      <c r="K44" s="22"/>
      <c r="M44" s="23">
        <v>31.088845261963701</v>
      </c>
      <c r="N44" s="22"/>
      <c r="O44" s="22"/>
      <c r="U44" s="1"/>
      <c r="V44" s="4"/>
      <c r="W44" s="1"/>
      <c r="X44" s="1"/>
      <c r="Y44" s="1"/>
      <c r="Z44" s="4"/>
      <c r="AA44" s="1"/>
      <c r="AB44" s="1"/>
      <c r="AD44" s="4"/>
      <c r="AE44" s="1"/>
      <c r="AF44" s="1"/>
      <c r="AJ44" s="1"/>
      <c r="AK44" s="4"/>
      <c r="AL44" s="1"/>
    </row>
    <row r="45" spans="1:38" x14ac:dyDescent="0.35">
      <c r="C45" s="22"/>
      <c r="D45" s="22"/>
      <c r="E45" s="22"/>
      <c r="F45" s="22"/>
      <c r="G45" s="22"/>
      <c r="H45" s="22"/>
      <c r="I45" s="22"/>
      <c r="J45" s="22"/>
      <c r="K45" s="22"/>
      <c r="M45" s="22"/>
      <c r="N45" s="22"/>
      <c r="O45" s="22"/>
      <c r="U45" s="1"/>
      <c r="V45" s="4"/>
      <c r="W45" s="4"/>
      <c r="X45" s="1"/>
      <c r="Y45" s="1"/>
      <c r="Z45" s="4"/>
      <c r="AA45" s="4"/>
      <c r="AB45" s="1"/>
      <c r="AD45" s="4"/>
      <c r="AE45" s="4"/>
      <c r="AF45" s="1"/>
      <c r="AI45" s="10"/>
      <c r="AJ45" s="1"/>
      <c r="AK45" s="4"/>
      <c r="AL45" s="4"/>
    </row>
    <row r="46" spans="1:38" x14ac:dyDescent="0.35">
      <c r="C46" s="22" t="s">
        <v>33</v>
      </c>
      <c r="D46" s="25">
        <v>27.3204129964383</v>
      </c>
      <c r="E46" s="26"/>
      <c r="F46" s="22"/>
      <c r="G46" s="22"/>
      <c r="H46" s="22"/>
      <c r="I46" s="23">
        <v>31.5077442828979</v>
      </c>
      <c r="J46" s="22"/>
      <c r="K46" s="22"/>
      <c r="M46" s="23">
        <v>37.128424843230299</v>
      </c>
      <c r="N46" s="22"/>
      <c r="O46" s="22"/>
      <c r="U46" s="1"/>
      <c r="V46" s="4"/>
      <c r="W46" s="1"/>
      <c r="X46" s="1"/>
      <c r="Y46" s="1"/>
      <c r="Z46" s="4"/>
      <c r="AA46" s="1"/>
      <c r="AD46" s="4"/>
      <c r="AE46" s="1"/>
      <c r="AJ46" s="3"/>
      <c r="AK46" s="4"/>
      <c r="AL46" s="1"/>
    </row>
    <row r="47" spans="1:38" x14ac:dyDescent="0.35">
      <c r="C47" s="22"/>
      <c r="D47" s="25">
        <v>27.640076666754901</v>
      </c>
      <c r="E47" s="26"/>
      <c r="F47" s="22"/>
      <c r="G47" s="22"/>
      <c r="H47" s="22"/>
      <c r="I47" s="23">
        <v>32.957358872623303</v>
      </c>
      <c r="J47" s="22">
        <f>AVERAGE(I46:I48)</f>
        <v>32.491799194578796</v>
      </c>
      <c r="K47" s="22">
        <f>J47-J51</f>
        <v>-1.8080448827090549</v>
      </c>
      <c r="M47" s="23"/>
      <c r="N47" s="22">
        <f>AVERAGE(M46:M48)</f>
        <v>37.720517682238452</v>
      </c>
      <c r="O47" s="22">
        <f>N47-N51</f>
        <v>-0.53342178754884628</v>
      </c>
      <c r="U47" s="1"/>
      <c r="V47" s="4"/>
      <c r="W47" s="1"/>
      <c r="X47" s="1"/>
      <c r="Y47" s="1"/>
      <c r="Z47" s="4"/>
      <c r="AA47" s="1"/>
      <c r="AD47" s="4"/>
      <c r="AE47" s="1"/>
      <c r="AJ47" s="1"/>
      <c r="AK47" s="4"/>
      <c r="AL47" s="1"/>
    </row>
    <row r="48" spans="1:38" x14ac:dyDescent="0.35">
      <c r="C48" s="22"/>
      <c r="D48" s="25">
        <v>27.5182439727385</v>
      </c>
      <c r="E48" s="25">
        <f>AVERAGE(D46:D48)</f>
        <v>27.492911211977233</v>
      </c>
      <c r="F48" s="22">
        <f>E48-E52</f>
        <v>0.42913796252933167</v>
      </c>
      <c r="G48" s="22"/>
      <c r="H48" s="22"/>
      <c r="I48" s="23">
        <v>33.010294428215197</v>
      </c>
      <c r="J48" s="22"/>
      <c r="K48" s="22">
        <f>2^-K47</f>
        <v>3.5016742553004763</v>
      </c>
      <c r="M48" s="23">
        <v>38.312610521246597</v>
      </c>
      <c r="N48" s="22"/>
      <c r="O48" s="22">
        <f>2^-O47</f>
        <v>1.447357974828366</v>
      </c>
      <c r="U48" s="1"/>
      <c r="V48" s="4"/>
      <c r="W48" s="4"/>
      <c r="X48" s="1"/>
      <c r="Y48" s="1"/>
      <c r="Z48" s="4"/>
      <c r="AA48" s="4"/>
      <c r="AD48" s="4"/>
      <c r="AE48" s="4"/>
      <c r="AJ48" s="1"/>
      <c r="AK48" s="4"/>
      <c r="AL48" s="4"/>
    </row>
    <row r="49" spans="1:38" x14ac:dyDescent="0.35">
      <c r="C49" s="22"/>
      <c r="D49" s="22"/>
      <c r="E49" s="22"/>
      <c r="F49" s="22">
        <f>2^-F48</f>
        <v>0.74270543324799232</v>
      </c>
      <c r="G49" s="22"/>
      <c r="H49" s="22"/>
      <c r="I49" s="22"/>
      <c r="J49" s="22"/>
      <c r="K49" s="22"/>
      <c r="M49" s="22"/>
      <c r="N49" s="22"/>
      <c r="O49" s="22"/>
      <c r="AD49" s="10"/>
      <c r="AI49" s="4"/>
      <c r="AJ49" s="3"/>
      <c r="AK49" s="4"/>
      <c r="AL49" s="1"/>
    </row>
    <row r="50" spans="1:38" x14ac:dyDescent="0.35">
      <c r="C50" s="22" t="s">
        <v>34</v>
      </c>
      <c r="D50" s="25">
        <v>27.004479297727499</v>
      </c>
      <c r="E50" s="26"/>
      <c r="F50" s="22"/>
      <c r="G50" s="22"/>
      <c r="H50" s="22"/>
      <c r="I50" s="24">
        <v>32.217529962312497</v>
      </c>
      <c r="J50" s="22"/>
      <c r="K50" s="22"/>
      <c r="M50" s="23">
        <v>37.960249736950402</v>
      </c>
      <c r="N50" s="22"/>
      <c r="O50" s="22"/>
      <c r="V50" s="1"/>
      <c r="W50" s="1"/>
      <c r="X50" s="1"/>
      <c r="Y50" s="1"/>
      <c r="Z50" s="1"/>
      <c r="AI50" s="4"/>
      <c r="AJ50" s="1"/>
      <c r="AK50" s="4"/>
      <c r="AL50" s="1"/>
    </row>
    <row r="51" spans="1:38" x14ac:dyDescent="0.35">
      <c r="C51" s="22"/>
      <c r="D51" s="25">
        <v>27.367483223900201</v>
      </c>
      <c r="E51" s="26"/>
      <c r="F51" s="22"/>
      <c r="G51" s="22"/>
      <c r="H51" s="22"/>
      <c r="I51" s="23">
        <v>34.0427979933514</v>
      </c>
      <c r="J51" s="22">
        <f>AVERAGE(I51:I52)</f>
        <v>34.299844077287851</v>
      </c>
      <c r="K51" s="22"/>
      <c r="M51" s="23">
        <v>38.547629202624201</v>
      </c>
      <c r="N51" s="22">
        <f>AVERAGE(M50:M51)</f>
        <v>38.253939469787298</v>
      </c>
      <c r="O51" s="22"/>
      <c r="U51" s="3"/>
      <c r="V51" s="4"/>
      <c r="W51" s="1"/>
      <c r="X51" s="1"/>
      <c r="Y51" s="1"/>
      <c r="Z51" s="4"/>
      <c r="AA51" s="1"/>
      <c r="AB51" s="1"/>
      <c r="AD51" s="4"/>
      <c r="AE51" s="10"/>
      <c r="AJ51" s="1"/>
      <c r="AK51" s="4"/>
      <c r="AL51" s="4"/>
    </row>
    <row r="52" spans="1:38" x14ac:dyDescent="0.35">
      <c r="C52" s="22"/>
      <c r="D52" s="25">
        <v>26.819357226716001</v>
      </c>
      <c r="E52" s="25">
        <f>AVERAGE(D50:D52)</f>
        <v>27.063773249447902</v>
      </c>
      <c r="F52" s="22"/>
      <c r="G52" s="22"/>
      <c r="H52" s="22"/>
      <c r="I52" s="23">
        <v>34.556890161224302</v>
      </c>
      <c r="J52" s="22"/>
      <c r="K52" s="22"/>
      <c r="M52" s="22"/>
      <c r="N52" s="22"/>
      <c r="O52" s="22"/>
      <c r="P52" s="8"/>
      <c r="Q52" s="20"/>
      <c r="R52" s="8"/>
      <c r="U52" s="1"/>
      <c r="V52" s="4"/>
      <c r="W52" s="1"/>
      <c r="X52" s="1"/>
      <c r="Y52" s="1"/>
      <c r="Z52" s="4"/>
      <c r="AA52" s="1"/>
      <c r="AB52" s="1"/>
      <c r="AD52" s="4"/>
      <c r="AE52" s="11"/>
      <c r="AJ52" s="3"/>
      <c r="AK52" s="4"/>
      <c r="AL52" s="1"/>
    </row>
    <row r="53" spans="1:38" x14ac:dyDescent="0.35"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8"/>
      <c r="Q53" s="19"/>
      <c r="R53" s="8"/>
      <c r="U53" s="1"/>
      <c r="V53" s="4"/>
      <c r="W53" s="4"/>
      <c r="X53" s="5"/>
      <c r="Y53" s="1"/>
      <c r="Z53" s="4"/>
      <c r="AA53" s="4"/>
      <c r="AB53" s="5"/>
      <c r="AD53" s="4"/>
      <c r="AE53" s="4"/>
      <c r="AF53" s="5"/>
      <c r="AJ53" s="1"/>
      <c r="AK53" s="4"/>
      <c r="AL53" s="1"/>
    </row>
    <row r="54" spans="1:38" x14ac:dyDescent="0.35">
      <c r="U54" s="1"/>
      <c r="V54" s="4"/>
      <c r="W54" s="1"/>
      <c r="X54" s="6"/>
      <c r="Y54" s="1"/>
      <c r="Z54" s="4"/>
      <c r="AA54" s="1"/>
      <c r="AB54" s="6"/>
      <c r="AD54" s="4"/>
      <c r="AE54" s="1"/>
      <c r="AF54" s="6"/>
      <c r="AI54" s="10"/>
      <c r="AJ54" s="1"/>
      <c r="AK54" s="4"/>
      <c r="AL54" s="4"/>
    </row>
    <row r="55" spans="1:38" x14ac:dyDescent="0.35">
      <c r="D55" s="22" t="s">
        <v>35</v>
      </c>
      <c r="E55" s="22"/>
      <c r="F55" s="22"/>
      <c r="G55" s="22"/>
      <c r="H55" s="22"/>
      <c r="I55" s="22" t="s">
        <v>36</v>
      </c>
      <c r="J55" s="22"/>
      <c r="K55" s="22"/>
      <c r="L55" s="22"/>
      <c r="M55" s="22" t="s">
        <v>10</v>
      </c>
      <c r="U55" s="1"/>
      <c r="V55" s="4"/>
      <c r="W55" s="1"/>
      <c r="X55" s="1"/>
      <c r="Y55" s="1"/>
      <c r="Z55" s="4"/>
      <c r="AA55" s="1"/>
      <c r="AB55" s="1"/>
      <c r="AD55" s="4"/>
      <c r="AE55" s="1"/>
      <c r="AF55" s="1"/>
    </row>
    <row r="56" spans="1:38" x14ac:dyDescent="0.35">
      <c r="A56" t="s">
        <v>7</v>
      </c>
      <c r="C56" s="22" t="s">
        <v>32</v>
      </c>
      <c r="D56" s="23">
        <v>29.4695270638308</v>
      </c>
      <c r="E56" s="22"/>
      <c r="F56" s="22"/>
      <c r="G56" s="22"/>
      <c r="H56" s="22"/>
      <c r="I56" s="23">
        <v>26.770034901132099</v>
      </c>
      <c r="J56" s="22"/>
      <c r="K56" s="22"/>
      <c r="M56" s="23">
        <v>32.3288018503359</v>
      </c>
      <c r="N56" s="22"/>
      <c r="O56" s="22"/>
      <c r="P56" s="8"/>
      <c r="U56" s="1"/>
      <c r="V56" s="4"/>
      <c r="W56" s="4"/>
      <c r="X56" s="1"/>
      <c r="Y56" s="1"/>
      <c r="Z56" s="4"/>
      <c r="AA56" s="4"/>
      <c r="AB56" s="1"/>
      <c r="AD56" s="4"/>
      <c r="AE56" s="4"/>
      <c r="AF56" s="1"/>
    </row>
    <row r="57" spans="1:38" x14ac:dyDescent="0.35">
      <c r="C57" s="22"/>
      <c r="D57" s="23">
        <v>29.544601826656901</v>
      </c>
      <c r="E57" s="22">
        <f>AVERAGE(D56:D58)</f>
        <v>29.323143042497531</v>
      </c>
      <c r="F57" s="22"/>
      <c r="G57" s="22"/>
      <c r="H57" s="22"/>
      <c r="I57" s="23">
        <v>26.561874035198699</v>
      </c>
      <c r="J57" s="22">
        <f>AVERAGE(I56:I58)</f>
        <v>26.608059094447899</v>
      </c>
      <c r="K57" s="22"/>
      <c r="M57" s="23">
        <v>31.937807824968299</v>
      </c>
      <c r="N57" s="22">
        <f>AVERAGE(M56:M58)</f>
        <v>32.152969160802861</v>
      </c>
      <c r="O57" s="22"/>
      <c r="P57" s="8"/>
      <c r="U57" s="1"/>
      <c r="V57" s="4"/>
      <c r="W57" s="1"/>
      <c r="X57" s="1"/>
      <c r="Y57" s="1"/>
      <c r="Z57" s="4"/>
      <c r="AA57" s="1"/>
      <c r="AB57" s="1"/>
      <c r="AD57" s="4"/>
      <c r="AE57" s="1"/>
    </row>
    <row r="58" spans="1:38" x14ac:dyDescent="0.35">
      <c r="C58" s="22"/>
      <c r="D58" s="23">
        <v>28.955300237004899</v>
      </c>
      <c r="E58" s="22"/>
      <c r="F58" s="22"/>
      <c r="G58" s="22"/>
      <c r="H58" s="22"/>
      <c r="I58" s="23">
        <v>26.492268347012899</v>
      </c>
      <c r="J58" s="22"/>
      <c r="K58" s="22"/>
      <c r="M58" s="23">
        <v>32.192297807104403</v>
      </c>
      <c r="N58" s="22"/>
      <c r="O58" s="22"/>
      <c r="P58" s="8"/>
      <c r="U58" s="1"/>
      <c r="V58" s="4"/>
      <c r="W58" s="1"/>
      <c r="X58" s="1"/>
      <c r="Y58" s="1"/>
      <c r="Z58" s="4"/>
      <c r="AA58" s="1"/>
      <c r="AB58" s="1"/>
      <c r="AD58" s="4"/>
      <c r="AE58" s="1"/>
    </row>
    <row r="59" spans="1:38" x14ac:dyDescent="0.35">
      <c r="C59" s="22"/>
      <c r="D59" s="22"/>
      <c r="E59" s="22"/>
      <c r="F59" s="22"/>
      <c r="G59" s="22"/>
      <c r="H59" s="22"/>
      <c r="I59" s="22"/>
      <c r="J59" s="22"/>
      <c r="K59" s="22"/>
      <c r="M59" s="22"/>
      <c r="N59" s="22"/>
      <c r="O59" s="22"/>
      <c r="P59" s="8"/>
      <c r="U59" s="1"/>
      <c r="V59" s="4"/>
      <c r="W59" s="4"/>
      <c r="X59" s="1"/>
      <c r="Y59" s="1"/>
      <c r="Z59" s="4"/>
      <c r="AA59" s="4"/>
      <c r="AB59" s="1"/>
      <c r="AD59" s="4"/>
      <c r="AE59" s="4"/>
    </row>
    <row r="60" spans="1:38" x14ac:dyDescent="0.35">
      <c r="C60" s="22" t="s">
        <v>33</v>
      </c>
      <c r="D60" s="23">
        <v>30.339697748852799</v>
      </c>
      <c r="E60" s="22"/>
      <c r="F60" s="22"/>
      <c r="G60" s="22"/>
      <c r="H60" s="22"/>
      <c r="I60" s="23">
        <v>30.9875764306835</v>
      </c>
      <c r="J60" s="22"/>
      <c r="K60" s="22"/>
      <c r="M60" s="23">
        <v>38.509269001579597</v>
      </c>
      <c r="N60" s="22"/>
      <c r="O60" s="22"/>
      <c r="P60" s="8"/>
    </row>
    <row r="61" spans="1:38" x14ac:dyDescent="0.35">
      <c r="C61" s="22"/>
      <c r="D61" s="23">
        <v>30.124894483455801</v>
      </c>
      <c r="E61" s="22">
        <f>AVERAGE(D60:D62)</f>
        <v>30.2473347129465</v>
      </c>
      <c r="F61" s="22">
        <f>E61-E65</f>
        <v>0.39292594162876426</v>
      </c>
      <c r="G61" s="22"/>
      <c r="H61" s="22"/>
      <c r="I61" s="23">
        <v>30.778686401485398</v>
      </c>
      <c r="J61" s="22">
        <f>AVERAGE(I60:I62)</f>
        <v>30.8139690940157</v>
      </c>
      <c r="K61" s="22"/>
      <c r="M61" s="23">
        <v>38.455567959301099</v>
      </c>
      <c r="N61" s="22">
        <f>AVERAGE(M60:M62)</f>
        <v>38.482418480440344</v>
      </c>
      <c r="O61" s="22"/>
      <c r="P61" s="8"/>
      <c r="V61" s="1"/>
      <c r="W61" s="1"/>
      <c r="X61" s="1"/>
      <c r="Y61" s="1"/>
      <c r="Z61" s="1"/>
    </row>
    <row r="62" spans="1:38" x14ac:dyDescent="0.35">
      <c r="C62" s="22"/>
      <c r="D62" s="23">
        <v>30.277411906530901</v>
      </c>
      <c r="E62" s="22"/>
      <c r="F62" s="22">
        <f>2^-F61</f>
        <v>0.76158346347963202</v>
      </c>
      <c r="G62" s="22"/>
      <c r="H62" s="22"/>
      <c r="I62" s="23">
        <v>30.675644449878199</v>
      </c>
      <c r="J62" s="22"/>
      <c r="K62" s="22">
        <f>J61-J65</f>
        <v>-1.4827873780882364</v>
      </c>
      <c r="M62" s="23"/>
      <c r="N62" s="22"/>
      <c r="O62" s="22"/>
      <c r="P62" s="8"/>
      <c r="U62" s="3"/>
      <c r="V62" s="4"/>
      <c r="W62" s="1"/>
      <c r="Z62" s="4"/>
      <c r="AA62" s="1"/>
      <c r="AD62" s="4"/>
    </row>
    <row r="63" spans="1:38" x14ac:dyDescent="0.35">
      <c r="C63" s="22"/>
      <c r="D63" s="22"/>
      <c r="E63" s="22"/>
      <c r="F63" s="22"/>
      <c r="G63" s="22"/>
      <c r="H63" s="22"/>
      <c r="I63" s="22"/>
      <c r="J63" s="22"/>
      <c r="K63" s="22">
        <f>2^-K62</f>
        <v>2.7948820084482486</v>
      </c>
      <c r="M63" s="22"/>
      <c r="N63" s="22"/>
      <c r="O63" s="22">
        <f>N61-N65</f>
        <v>1.2085985999862814</v>
      </c>
      <c r="U63" s="1"/>
      <c r="V63" s="4"/>
      <c r="W63" s="1"/>
      <c r="Z63" s="4"/>
      <c r="AA63" s="1"/>
      <c r="AD63" s="4"/>
    </row>
    <row r="64" spans="1:38" x14ac:dyDescent="0.35">
      <c r="C64" s="22" t="s">
        <v>34</v>
      </c>
      <c r="D64" s="23">
        <v>30.0085410776461</v>
      </c>
      <c r="E64" s="22"/>
      <c r="F64" s="22"/>
      <c r="G64" s="22"/>
      <c r="H64" s="22"/>
      <c r="I64" s="23">
        <v>31.943100962024801</v>
      </c>
      <c r="J64" s="22"/>
      <c r="K64" s="22"/>
      <c r="M64" s="23">
        <v>37.574384839973803</v>
      </c>
      <c r="N64" s="22"/>
      <c r="O64" s="22">
        <f>2^-O63</f>
        <v>0.43268871521956653</v>
      </c>
      <c r="P64" s="8"/>
      <c r="U64" s="1"/>
      <c r="V64" s="4"/>
      <c r="W64" s="4"/>
      <c r="X64" s="5"/>
      <c r="Z64" s="4"/>
      <c r="AA64" s="4"/>
      <c r="AB64" s="5"/>
      <c r="AD64" s="4"/>
      <c r="AE64" s="4"/>
      <c r="AF64" s="1"/>
    </row>
    <row r="65" spans="3:32" x14ac:dyDescent="0.35">
      <c r="C65" s="22"/>
      <c r="D65" s="23">
        <v>29.762060687314399</v>
      </c>
      <c r="E65" s="22">
        <f>AVERAGE(D64:D66)</f>
        <v>29.854408771317736</v>
      </c>
      <c r="F65" s="22"/>
      <c r="G65" s="22"/>
      <c r="H65" s="22"/>
      <c r="I65" s="23">
        <v>32.276059591022801</v>
      </c>
      <c r="J65" s="22">
        <f>AVERAGE(I64:I66)</f>
        <v>32.296756472103937</v>
      </c>
      <c r="K65" s="22"/>
      <c r="M65" s="23">
        <v>36.789701150847897</v>
      </c>
      <c r="N65" s="22">
        <f>AVERAGE(M64:M66)</f>
        <v>37.273819880454063</v>
      </c>
      <c r="O65" s="22"/>
      <c r="P65" s="8"/>
      <c r="U65" s="1"/>
      <c r="V65" s="4"/>
      <c r="W65" s="1"/>
      <c r="X65" s="6"/>
      <c r="Y65" s="1"/>
      <c r="Z65" s="4"/>
      <c r="AA65" s="1"/>
      <c r="AB65" s="6"/>
      <c r="AD65" s="4"/>
      <c r="AE65" s="1"/>
      <c r="AF65" s="6"/>
    </row>
    <row r="66" spans="3:32" x14ac:dyDescent="0.35">
      <c r="C66" s="22"/>
      <c r="D66" s="23">
        <v>29.792624548992698</v>
      </c>
      <c r="E66" s="22"/>
      <c r="F66" s="22"/>
      <c r="G66" s="22"/>
      <c r="H66" s="22"/>
      <c r="I66" s="23">
        <v>32.671108863264202</v>
      </c>
      <c r="J66" s="22"/>
      <c r="K66" s="22"/>
      <c r="M66" s="23">
        <v>37.457373650540497</v>
      </c>
      <c r="N66" s="22"/>
      <c r="O66" s="22"/>
      <c r="P66" s="8"/>
      <c r="U66" s="1"/>
      <c r="V66" s="4"/>
      <c r="W66" s="1"/>
      <c r="Y66" s="1"/>
      <c r="Z66" s="4"/>
      <c r="AA66" s="1"/>
      <c r="AD66" s="4"/>
      <c r="AE66" s="1"/>
    </row>
    <row r="67" spans="3:32" x14ac:dyDescent="0.35">
      <c r="C67" s="22"/>
      <c r="D67" s="22"/>
      <c r="E67" s="22"/>
      <c r="F67" s="22"/>
      <c r="G67" s="22"/>
      <c r="H67" s="22"/>
      <c r="I67" s="22"/>
      <c r="J67" s="22"/>
      <c r="K67" s="22"/>
      <c r="M67" s="22"/>
      <c r="N67" s="22"/>
      <c r="O67" s="22"/>
      <c r="P67" s="8"/>
      <c r="Q67" s="19"/>
      <c r="R67" s="8"/>
      <c r="U67" s="1"/>
      <c r="V67" s="4"/>
      <c r="W67" s="4"/>
      <c r="Z67" s="4"/>
      <c r="AA67" s="4"/>
      <c r="AD67" s="4"/>
      <c r="AE67" s="4"/>
    </row>
    <row r="68" spans="3:32" x14ac:dyDescent="0.35">
      <c r="U68" s="1"/>
      <c r="AD68" s="4"/>
    </row>
    <row r="69" spans="3:32" x14ac:dyDescent="0.35">
      <c r="U69" s="8"/>
      <c r="V69" s="8"/>
      <c r="AD69" s="4"/>
    </row>
    <row r="70" spans="3:32" x14ac:dyDescent="0.35">
      <c r="D70" s="22" t="s">
        <v>35</v>
      </c>
      <c r="I70" s="22" t="s">
        <v>36</v>
      </c>
      <c r="M70" s="22" t="s">
        <v>10</v>
      </c>
      <c r="U70" s="8"/>
      <c r="V70" s="8"/>
      <c r="AD70" s="4"/>
    </row>
    <row r="71" spans="3:32" x14ac:dyDescent="0.35">
      <c r="C71" s="22" t="s">
        <v>33</v>
      </c>
      <c r="D71" s="25">
        <v>21.9848673740156</v>
      </c>
      <c r="E71" s="26"/>
      <c r="I71" s="25">
        <v>20.311908390238901</v>
      </c>
      <c r="M71" s="25">
        <v>28.423101749360601</v>
      </c>
      <c r="N71" s="26"/>
      <c r="U71" s="8"/>
      <c r="V71" s="8"/>
    </row>
    <row r="72" spans="3:32" x14ac:dyDescent="0.35">
      <c r="C72" s="22"/>
      <c r="D72" s="25">
        <v>21.957685779783802</v>
      </c>
      <c r="E72" s="26"/>
      <c r="I72" s="25">
        <v>17.131462402735799</v>
      </c>
      <c r="M72" s="25">
        <v>28.541316361111399</v>
      </c>
      <c r="N72" s="26"/>
      <c r="U72" s="8"/>
      <c r="V72" s="8"/>
    </row>
    <row r="73" spans="3:32" x14ac:dyDescent="0.35">
      <c r="C73" s="22"/>
      <c r="D73" s="25">
        <v>21.8885979684677</v>
      </c>
      <c r="E73" s="25">
        <f>AVERAGE(D71:D73)</f>
        <v>21.943717040755701</v>
      </c>
      <c r="F73" s="22">
        <f>E73-E76</f>
        <v>5.209183490086744E-2</v>
      </c>
      <c r="I73" s="25">
        <v>17.376770547655401</v>
      </c>
      <c r="J73" s="25">
        <f>AVERAGE(I72:I73)</f>
        <v>17.254116475195602</v>
      </c>
      <c r="K73" s="22">
        <f>J73-J76</f>
        <v>-0.34368923303544818</v>
      </c>
      <c r="M73" s="25">
        <v>28.3575074502101</v>
      </c>
      <c r="N73" s="25">
        <f>AVERAGE(M71:M73)</f>
        <v>28.440641853560702</v>
      </c>
      <c r="O73" s="22">
        <f>N73-N76</f>
        <v>1.6050252227589361</v>
      </c>
      <c r="U73" s="8"/>
      <c r="V73" s="8"/>
    </row>
    <row r="74" spans="3:32" x14ac:dyDescent="0.35">
      <c r="C74" s="22" t="s">
        <v>34</v>
      </c>
      <c r="D74" s="25">
        <v>22.2891737731055</v>
      </c>
      <c r="E74" s="26"/>
      <c r="F74" s="22">
        <f>2^-F73</f>
        <v>0.96453678494193906</v>
      </c>
      <c r="I74" s="25">
        <v>17.395851526431102</v>
      </c>
      <c r="J74" s="26"/>
      <c r="K74" s="22">
        <f>2^-K73</f>
        <v>1.268997505319869</v>
      </c>
      <c r="M74" s="25">
        <v>26.956934732800701</v>
      </c>
      <c r="N74" s="26"/>
      <c r="O74" s="22">
        <f>2^-O73</f>
        <v>0.32872994278774514</v>
      </c>
      <c r="U74" s="8"/>
      <c r="V74" s="8"/>
    </row>
    <row r="75" spans="3:32" x14ac:dyDescent="0.35">
      <c r="D75" s="25">
        <v>21.910727678729199</v>
      </c>
      <c r="E75" s="26"/>
      <c r="I75" s="25">
        <v>17.113863815679998</v>
      </c>
      <c r="J75" s="26"/>
      <c r="M75" s="25">
        <v>27.1397140467942</v>
      </c>
      <c r="N75" s="26"/>
    </row>
    <row r="76" spans="3:32" x14ac:dyDescent="0.35">
      <c r="C76" s="22"/>
      <c r="D76" s="25">
        <v>21.474974165729801</v>
      </c>
      <c r="E76" s="25">
        <f>AVERAGE(D74:D76)</f>
        <v>21.891625205854833</v>
      </c>
      <c r="I76" s="25">
        <v>17.799759890031002</v>
      </c>
      <c r="J76" s="25">
        <f>AVERAGE(I74,I76)</f>
        <v>17.59780570823105</v>
      </c>
      <c r="M76" s="25">
        <v>26.410201112810402</v>
      </c>
      <c r="N76" s="25">
        <f>AVERAGE(M74:M76)</f>
        <v>26.835616630801766</v>
      </c>
    </row>
    <row r="78" spans="3:32" x14ac:dyDescent="0.35">
      <c r="K78" s="22">
        <v>3.5016742553004763</v>
      </c>
    </row>
    <row r="79" spans="3:32" x14ac:dyDescent="0.35">
      <c r="K79" s="22">
        <v>2.7948820084482486</v>
      </c>
    </row>
    <row r="80" spans="3:32" x14ac:dyDescent="0.35">
      <c r="K80" s="22">
        <v>1.268997505319869</v>
      </c>
    </row>
    <row r="81" spans="1:25" s="7" customFormat="1" x14ac:dyDescent="0.35"/>
    <row r="83" spans="1:25" x14ac:dyDescent="0.35">
      <c r="B83" t="s">
        <v>27</v>
      </c>
      <c r="N83" s="1"/>
    </row>
    <row r="84" spans="1:25" x14ac:dyDescent="0.35">
      <c r="D84" s="1" t="s">
        <v>0</v>
      </c>
      <c r="E84" s="1"/>
      <c r="F84" s="1"/>
      <c r="G84" s="1"/>
      <c r="H84" s="1" t="s">
        <v>1</v>
      </c>
      <c r="K84" s="1"/>
      <c r="L84" s="1" t="s">
        <v>30</v>
      </c>
    </row>
    <row r="85" spans="1:25" x14ac:dyDescent="0.35">
      <c r="A85" t="s">
        <v>6</v>
      </c>
      <c r="C85" s="1" t="s">
        <v>28</v>
      </c>
      <c r="D85" s="4">
        <v>27.2245039711221</v>
      </c>
      <c r="E85" s="1"/>
      <c r="G85" s="1"/>
      <c r="H85" s="4">
        <v>39.897070487752003</v>
      </c>
      <c r="I85" s="1"/>
      <c r="J85" s="1"/>
      <c r="K85" s="1"/>
      <c r="L85" s="4">
        <v>13.054762608877301</v>
      </c>
      <c r="M85" s="1"/>
      <c r="N85" s="1"/>
    </row>
    <row r="86" spans="1:25" x14ac:dyDescent="0.35">
      <c r="C86" s="1"/>
      <c r="D86" s="4">
        <v>27.432452362158902</v>
      </c>
      <c r="E86" s="1"/>
      <c r="G86" s="1"/>
      <c r="H86" s="4"/>
      <c r="I86" s="1"/>
      <c r="J86" s="1"/>
      <c r="K86" s="1"/>
      <c r="L86" s="4">
        <v>12.9149214016026</v>
      </c>
      <c r="M86" s="1"/>
      <c r="N86" s="1"/>
    </row>
    <row r="87" spans="1:25" x14ac:dyDescent="0.35">
      <c r="C87" s="1"/>
      <c r="D87" s="4">
        <v>27.212931428236399</v>
      </c>
      <c r="E87" s="4">
        <f>AVERAGE(D85:D87)</f>
        <v>27.289962587172468</v>
      </c>
      <c r="F87" s="21">
        <f>E87-E90</f>
        <v>-0.22741200324399813</v>
      </c>
      <c r="G87" s="1"/>
      <c r="H87" s="4"/>
      <c r="I87" s="4">
        <f>AVERAGE(H85:H87)</f>
        <v>39.897070487752003</v>
      </c>
      <c r="J87" s="5">
        <f>I87-I90</f>
        <v>3.7724245871128019</v>
      </c>
      <c r="K87" s="1"/>
      <c r="L87" s="4">
        <v>12.451096425476001</v>
      </c>
      <c r="M87" s="4">
        <f>AVERAGE(L85:L87)</f>
        <v>12.806926811985301</v>
      </c>
      <c r="N87" s="5">
        <f>M87-M90</f>
        <v>-2.9650508121190313</v>
      </c>
    </row>
    <row r="88" spans="1:25" x14ac:dyDescent="0.35">
      <c r="C88" s="1" t="s">
        <v>29</v>
      </c>
      <c r="D88" s="4">
        <v>27.4674760903224</v>
      </c>
      <c r="E88" s="1"/>
      <c r="F88" s="9">
        <f>2^-F87</f>
        <v>1.1707329303465706</v>
      </c>
      <c r="G88" s="1"/>
      <c r="H88" s="4">
        <v>35.0168967135047</v>
      </c>
      <c r="I88" s="1"/>
      <c r="J88" s="6">
        <f>2^-J87</f>
        <v>7.3179096449104683E-2</v>
      </c>
      <c r="K88" s="1"/>
      <c r="L88" s="4">
        <v>15.7826548378846</v>
      </c>
      <c r="M88" s="1"/>
      <c r="N88" s="6">
        <f>2^-N87</f>
        <v>7.808529099924951</v>
      </c>
    </row>
    <row r="89" spans="1:25" x14ac:dyDescent="0.35">
      <c r="C89" s="1"/>
      <c r="D89" s="4">
        <v>27.493868698359499</v>
      </c>
      <c r="E89" s="1"/>
      <c r="G89" s="1"/>
      <c r="H89" s="4">
        <v>36.259842539340099</v>
      </c>
      <c r="I89" s="1"/>
      <c r="J89" s="1"/>
      <c r="K89" s="1"/>
      <c r="L89" s="4">
        <v>16.127640486425399</v>
      </c>
      <c r="M89" s="1"/>
      <c r="N89" s="1"/>
    </row>
    <row r="90" spans="1:25" x14ac:dyDescent="0.35">
      <c r="C90" s="1"/>
      <c r="D90" s="4">
        <v>27.5907789825675</v>
      </c>
      <c r="E90" s="4">
        <f>AVERAGE(D88:D90)</f>
        <v>27.517374590416466</v>
      </c>
      <c r="G90" s="1"/>
      <c r="H90" s="4">
        <v>37.097198449072799</v>
      </c>
      <c r="I90" s="4">
        <f>AVERAGE(H88:H90)</f>
        <v>36.124645900639202</v>
      </c>
      <c r="J90" s="1"/>
      <c r="K90" s="1"/>
      <c r="L90" s="4">
        <v>15.405637548003</v>
      </c>
      <c r="M90" s="4">
        <f>AVERAGE(L88:L90)</f>
        <v>15.771977624104332</v>
      </c>
      <c r="N90" s="1"/>
    </row>
    <row r="91" spans="1:25" x14ac:dyDescent="0.35">
      <c r="C91" s="1"/>
      <c r="G91" s="1"/>
      <c r="H91" s="4"/>
      <c r="I91" s="1"/>
      <c r="K91" s="1"/>
      <c r="L91" s="4"/>
      <c r="M91" s="1"/>
    </row>
    <row r="92" spans="1:25" x14ac:dyDescent="0.35">
      <c r="C92" s="1"/>
      <c r="G92" s="1"/>
      <c r="H92" s="4"/>
      <c r="I92" s="1"/>
      <c r="K92" s="1"/>
      <c r="L92" s="4"/>
      <c r="M92" s="1"/>
      <c r="W92" s="12"/>
      <c r="X92" s="12"/>
      <c r="Y92" s="12"/>
    </row>
    <row r="93" spans="1:25" x14ac:dyDescent="0.35">
      <c r="C93" s="1"/>
      <c r="G93" s="1"/>
      <c r="H93" s="4"/>
      <c r="I93" s="4"/>
      <c r="K93" s="1"/>
      <c r="L93" s="4"/>
      <c r="M93" s="4"/>
      <c r="W93" s="12"/>
      <c r="X93" s="12"/>
      <c r="Y93" s="12"/>
    </row>
    <row r="94" spans="1:25" x14ac:dyDescent="0.35">
      <c r="W94" s="12"/>
      <c r="X94" s="12"/>
      <c r="Y94" s="12"/>
    </row>
    <row r="95" spans="1:25" x14ac:dyDescent="0.35">
      <c r="W95" s="12"/>
      <c r="X95" s="12"/>
      <c r="Y95" s="12"/>
    </row>
    <row r="96" spans="1:25" x14ac:dyDescent="0.35">
      <c r="D96" s="1" t="s">
        <v>0</v>
      </c>
      <c r="E96" s="1"/>
      <c r="F96" s="1"/>
      <c r="G96" s="1"/>
      <c r="H96" s="1" t="s">
        <v>1</v>
      </c>
      <c r="K96" s="1"/>
      <c r="L96" s="1" t="s">
        <v>30</v>
      </c>
      <c r="W96" s="12"/>
      <c r="X96" s="12"/>
      <c r="Y96" s="12"/>
    </row>
    <row r="97" spans="1:16" x14ac:dyDescent="0.35">
      <c r="A97" t="s">
        <v>7</v>
      </c>
      <c r="C97" s="1" t="s">
        <v>28</v>
      </c>
      <c r="D97" s="2">
        <v>28.740784590385399</v>
      </c>
      <c r="G97" s="1"/>
      <c r="H97" s="4">
        <v>39.250764334349498</v>
      </c>
      <c r="I97" s="1"/>
      <c r="J97" s="1"/>
      <c r="K97" s="1"/>
      <c r="L97" s="4">
        <v>14.644753287584001</v>
      </c>
      <c r="M97" s="1"/>
      <c r="N97" s="1"/>
    </row>
    <row r="98" spans="1:16" x14ac:dyDescent="0.35">
      <c r="C98" s="1"/>
      <c r="D98" s="2">
        <v>28.471982168694002</v>
      </c>
      <c r="G98" s="1"/>
      <c r="H98" s="4">
        <v>37.665674544529701</v>
      </c>
      <c r="I98" s="1"/>
      <c r="J98" s="1"/>
      <c r="K98" s="1"/>
      <c r="L98" s="4">
        <v>15.3304239689017</v>
      </c>
      <c r="M98" s="1"/>
      <c r="N98" s="1"/>
    </row>
    <row r="99" spans="1:16" x14ac:dyDescent="0.35">
      <c r="C99" s="1"/>
      <c r="D99" s="2">
        <v>29.030553592579999</v>
      </c>
      <c r="E99" s="4">
        <f>AVERAGE(D97:D99)</f>
        <v>28.747773450553137</v>
      </c>
      <c r="F99" s="5">
        <f>E99-E102</f>
        <v>-0.62822593588292719</v>
      </c>
      <c r="G99" s="1"/>
      <c r="H99" s="4"/>
      <c r="I99" s="4">
        <f>AVERAGE(H97:H99)</f>
        <v>38.458219439439603</v>
      </c>
      <c r="J99" s="5">
        <f>I99-I102</f>
        <v>3.077541799300306</v>
      </c>
      <c r="K99" s="1"/>
      <c r="L99" s="4">
        <v>14.4257779830911</v>
      </c>
      <c r="M99" s="4">
        <f>AVERAGE(L97:L99)</f>
        <v>14.800318413192267</v>
      </c>
      <c r="N99" s="5">
        <f>M99-M102</f>
        <v>-1.3832902034049699</v>
      </c>
    </row>
    <row r="100" spans="1:16" x14ac:dyDescent="0.35">
      <c r="C100" s="1" t="s">
        <v>29</v>
      </c>
      <c r="D100" s="2">
        <v>29.3183472717438</v>
      </c>
      <c r="E100" s="1"/>
      <c r="F100" s="6">
        <f>2^-F99</f>
        <v>1.5456631417325182</v>
      </c>
      <c r="G100" s="1"/>
      <c r="H100" s="4">
        <v>35.183895027684798</v>
      </c>
      <c r="I100" s="1"/>
      <c r="J100" s="6">
        <f>2^-J99</f>
        <v>0.11845887545187421</v>
      </c>
      <c r="K100" s="1"/>
      <c r="L100" s="4">
        <v>16.330232077581201</v>
      </c>
      <c r="M100" s="1"/>
      <c r="N100" s="6">
        <f>2^-N99</f>
        <v>2.608626152473799</v>
      </c>
    </row>
    <row r="101" spans="1:16" x14ac:dyDescent="0.35">
      <c r="C101" s="1"/>
      <c r="D101" s="2">
        <v>29.506028637491799</v>
      </c>
      <c r="E101" s="1"/>
      <c r="F101" s="1"/>
      <c r="G101" s="1"/>
      <c r="H101" s="4">
        <v>35.048600667880301</v>
      </c>
      <c r="I101" s="1"/>
      <c r="J101" s="1"/>
      <c r="K101" s="1"/>
      <c r="L101" s="4">
        <v>16.117442416496601</v>
      </c>
      <c r="M101" s="1"/>
      <c r="N101" s="1"/>
    </row>
    <row r="102" spans="1:16" x14ac:dyDescent="0.35">
      <c r="C102" s="1"/>
      <c r="D102" s="2">
        <v>29.3036222500726</v>
      </c>
      <c r="E102" s="4">
        <f>AVERAGE(D100:D102)</f>
        <v>29.375999386436064</v>
      </c>
      <c r="F102" s="1"/>
      <c r="G102" s="1"/>
      <c r="H102" s="4">
        <v>35.909537224852798</v>
      </c>
      <c r="I102" s="4">
        <f>AVERAGE(H100:H102)</f>
        <v>35.380677640139297</v>
      </c>
      <c r="J102" s="1"/>
      <c r="K102" s="1"/>
      <c r="L102" s="4">
        <v>16.103151355713901</v>
      </c>
      <c r="M102" s="4">
        <f>AVERAGE(L100:L102)</f>
        <v>16.183608616597237</v>
      </c>
      <c r="N102" s="1"/>
    </row>
    <row r="103" spans="1:16" x14ac:dyDescent="0.35">
      <c r="C103" s="1"/>
      <c r="D103" s="2"/>
      <c r="E103" s="1"/>
      <c r="F103" s="1"/>
      <c r="G103" s="1"/>
      <c r="H103" s="4"/>
      <c r="I103" s="1"/>
      <c r="K103" s="1"/>
      <c r="L103" s="4"/>
      <c r="M103" s="1"/>
    </row>
    <row r="104" spans="1:16" x14ac:dyDescent="0.35">
      <c r="C104" s="1"/>
      <c r="D104" s="2"/>
      <c r="E104" s="1"/>
      <c r="F104" s="1"/>
      <c r="G104" s="1"/>
      <c r="H104" s="4"/>
      <c r="I104" s="1"/>
      <c r="K104" s="1"/>
      <c r="L104" s="4"/>
      <c r="M104" s="1"/>
    </row>
    <row r="105" spans="1:16" x14ac:dyDescent="0.35">
      <c r="C105" s="1"/>
      <c r="D105" s="2"/>
      <c r="E105" s="4"/>
      <c r="F105" s="1"/>
      <c r="G105" s="1"/>
      <c r="H105" s="4"/>
      <c r="I105" s="1"/>
      <c r="K105" s="1"/>
      <c r="L105" s="4"/>
      <c r="M105" s="1"/>
    </row>
    <row r="108" spans="1:16" x14ac:dyDescent="0.35">
      <c r="D108" s="1" t="s">
        <v>0</v>
      </c>
      <c r="E108" s="1"/>
      <c r="F108" s="1"/>
      <c r="G108" s="1"/>
      <c r="H108" s="1" t="s">
        <v>1</v>
      </c>
      <c r="K108" s="1"/>
      <c r="L108" s="1" t="s">
        <v>30</v>
      </c>
      <c r="P108">
        <v>7.808529099924951</v>
      </c>
    </row>
    <row r="109" spans="1:16" x14ac:dyDescent="0.35">
      <c r="A109" t="s">
        <v>8</v>
      </c>
      <c r="C109" s="1" t="s">
        <v>28</v>
      </c>
      <c r="D109" s="4">
        <v>21.271896399131698</v>
      </c>
      <c r="E109" s="1"/>
      <c r="H109" s="4">
        <v>28.0444228265684</v>
      </c>
      <c r="I109" s="1"/>
      <c r="L109" s="4">
        <v>14.260455508842901</v>
      </c>
      <c r="P109">
        <v>2.608626152473799</v>
      </c>
    </row>
    <row r="110" spans="1:16" x14ac:dyDescent="0.35">
      <c r="C110" s="1"/>
      <c r="D110" s="4">
        <v>21.2185487037946</v>
      </c>
      <c r="E110" s="1"/>
      <c r="G110" s="2"/>
      <c r="H110" s="4">
        <v>27.5601463721455</v>
      </c>
      <c r="I110" s="1"/>
      <c r="L110" s="4">
        <v>14.381138344721199</v>
      </c>
      <c r="P110">
        <v>4.1058309761931797</v>
      </c>
    </row>
    <row r="111" spans="1:16" x14ac:dyDescent="0.35">
      <c r="C111" s="1"/>
      <c r="D111" s="4">
        <v>21.183704152159802</v>
      </c>
      <c r="E111" s="4">
        <f>AVERAGE(D109:D111)</f>
        <v>21.224716418362036</v>
      </c>
      <c r="F111" s="5">
        <f>E111-E114</f>
        <v>-0.42617097860393116</v>
      </c>
      <c r="G111" s="2"/>
      <c r="H111" s="4">
        <v>27.601948469259799</v>
      </c>
      <c r="I111" s="4">
        <f>AVERAGE(H109:H111)</f>
        <v>27.735505889324568</v>
      </c>
      <c r="J111" s="5">
        <f>I111-I114</f>
        <v>-0.13343547167743353</v>
      </c>
      <c r="L111" s="4">
        <v>14.174773338494701</v>
      </c>
      <c r="M111" s="4">
        <f>AVERAGE(L109:L111)</f>
        <v>14.272122397352932</v>
      </c>
      <c r="N111" s="5">
        <f>M111-M114</f>
        <v>-2.0376742375714354</v>
      </c>
    </row>
    <row r="112" spans="1:16" x14ac:dyDescent="0.35">
      <c r="C112" s="1" t="s">
        <v>29</v>
      </c>
      <c r="D112" s="4">
        <v>21.723928603995699</v>
      </c>
      <c r="E112" s="4"/>
      <c r="F112" s="6">
        <f>2^-F111</f>
        <v>1.3436626582312887</v>
      </c>
      <c r="G112" s="1"/>
      <c r="H112" s="4">
        <v>28.072331856076801</v>
      </c>
      <c r="I112" s="4"/>
      <c r="J112" s="6">
        <f>2^-J111</f>
        <v>1.0969026342575974</v>
      </c>
      <c r="L112" s="4">
        <v>16.408892120914999</v>
      </c>
      <c r="M112" s="4"/>
      <c r="N112" s="6">
        <f>2^-N111</f>
        <v>4.1058309761931797</v>
      </c>
    </row>
    <row r="113" spans="4:13" x14ac:dyDescent="0.35">
      <c r="D113" s="4">
        <v>21.563090637959899</v>
      </c>
      <c r="E113" s="1"/>
      <c r="G113" s="5"/>
      <c r="H113" s="4">
        <v>27.684713370846801</v>
      </c>
      <c r="I113" s="1"/>
      <c r="L113" s="4">
        <v>16.1204797857283</v>
      </c>
      <c r="M113" s="1"/>
    </row>
    <row r="114" spans="4:13" x14ac:dyDescent="0.35">
      <c r="D114" s="4">
        <v>21.665642948942299</v>
      </c>
      <c r="E114" s="4">
        <f>AVERAGE(D112:D114)</f>
        <v>21.650887396965967</v>
      </c>
      <c r="G114" s="6"/>
      <c r="H114" s="4">
        <v>27.849778856082398</v>
      </c>
      <c r="I114" s="4">
        <f>AVERAGE(H112:H114)</f>
        <v>27.868941361002001</v>
      </c>
      <c r="L114" s="4">
        <v>16.400017998129801</v>
      </c>
      <c r="M114" s="4">
        <f>AVERAGE(L112:L114)</f>
        <v>16.309796634924368</v>
      </c>
    </row>
    <row r="115" spans="4:13" x14ac:dyDescent="0.35">
      <c r="G11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1243-271D-4145-848F-450A5920CDF9}">
  <dimension ref="B2:AD96"/>
  <sheetViews>
    <sheetView topLeftCell="A2" zoomScale="62" zoomScaleNormal="62" workbookViewId="0">
      <selection activeCell="E26" sqref="E26"/>
    </sheetView>
  </sheetViews>
  <sheetFormatPr defaultRowHeight="14.5" x14ac:dyDescent="0.35"/>
  <cols>
    <col min="4" max="4" width="9" bestFit="1" customWidth="1"/>
    <col min="5" max="5" width="16.1796875" bestFit="1" customWidth="1"/>
    <col min="6" max="6" width="23.453125" bestFit="1" customWidth="1"/>
    <col min="8" max="9" width="9" bestFit="1" customWidth="1"/>
    <col min="10" max="10" width="23.36328125" bestFit="1" customWidth="1"/>
    <col min="12" max="13" width="8.81640625" bestFit="1" customWidth="1"/>
    <col min="14" max="14" width="23.26953125" bestFit="1" customWidth="1"/>
    <col min="15" max="15" width="8.7265625" style="7"/>
    <col min="20" max="20" width="8.90625" bestFit="1" customWidth="1"/>
    <col min="21" max="21" width="16.36328125" bestFit="1" customWidth="1"/>
    <col min="22" max="22" width="23.26953125" bestFit="1" customWidth="1"/>
    <col min="23" max="23" width="8.81640625" bestFit="1" customWidth="1"/>
    <col min="24" max="24" width="8.90625" bestFit="1" customWidth="1"/>
    <col min="25" max="25" width="16.36328125" bestFit="1" customWidth="1"/>
    <col min="26" max="26" width="19.6328125" customWidth="1"/>
    <col min="30" max="30" width="22.08984375" bestFit="1" customWidth="1"/>
  </cols>
  <sheetData>
    <row r="2" spans="2:30" x14ac:dyDescent="0.35">
      <c r="B2" t="s">
        <v>23</v>
      </c>
    </row>
    <row r="3" spans="2:30" x14ac:dyDescent="0.35">
      <c r="D3" t="s">
        <v>41</v>
      </c>
      <c r="H3" t="s">
        <v>10</v>
      </c>
      <c r="L3" t="s">
        <v>42</v>
      </c>
    </row>
    <row r="4" spans="2:30" x14ac:dyDescent="0.35">
      <c r="C4" s="3" t="s">
        <v>39</v>
      </c>
      <c r="D4" s="27">
        <v>20.410843066859801</v>
      </c>
      <c r="E4" s="28"/>
      <c r="F4" s="29"/>
      <c r="G4" s="29"/>
      <c r="H4" s="27">
        <v>27.0027483844956</v>
      </c>
      <c r="I4" s="28"/>
      <c r="L4" s="27">
        <v>28.236637624326601</v>
      </c>
      <c r="M4" s="28"/>
      <c r="S4" s="28"/>
      <c r="T4" s="27"/>
      <c r="U4" s="28"/>
      <c r="X4" s="27"/>
      <c r="AB4" s="27"/>
    </row>
    <row r="5" spans="2:30" x14ac:dyDescent="0.35">
      <c r="C5" s="28"/>
      <c r="D5" s="27">
        <v>20.481051397842901</v>
      </c>
      <c r="E5" s="28"/>
      <c r="F5" s="28"/>
      <c r="G5" s="28"/>
      <c r="H5" s="27">
        <v>27.003462268039002</v>
      </c>
      <c r="I5" s="28"/>
      <c r="L5" s="27">
        <v>28.2870786972858</v>
      </c>
      <c r="M5" s="28"/>
      <c r="S5" s="28"/>
      <c r="T5" s="27"/>
      <c r="U5" s="28"/>
      <c r="X5" s="27"/>
      <c r="AB5" s="27"/>
    </row>
    <row r="6" spans="2:30" x14ac:dyDescent="0.35">
      <c r="C6" s="28"/>
      <c r="D6" s="27">
        <v>20.368107018073601</v>
      </c>
      <c r="E6" s="27">
        <f>AVERAGE(D4:D6)</f>
        <v>20.420000494258769</v>
      </c>
      <c r="F6" s="30">
        <f>E6-E9</f>
        <v>-0.93819141805872874</v>
      </c>
      <c r="G6" s="30"/>
      <c r="H6" s="27">
        <v>26.903534362134302</v>
      </c>
      <c r="I6" s="27">
        <f>AVERAGE(H4:H6)</f>
        <v>26.969915004889639</v>
      </c>
      <c r="J6" s="30">
        <f>I6-I9</f>
        <v>0.38817316571557114</v>
      </c>
      <c r="L6" s="27">
        <v>28.387170679300901</v>
      </c>
      <c r="M6" s="27">
        <f>AVERAGE(L4:L6)</f>
        <v>28.303629000304436</v>
      </c>
      <c r="N6" s="30">
        <f>M6-M9</f>
        <v>-0.37249227809659402</v>
      </c>
      <c r="S6" s="28"/>
      <c r="T6" s="27"/>
      <c r="U6" s="27"/>
      <c r="V6" s="31"/>
      <c r="X6" s="27"/>
      <c r="Y6" s="27"/>
      <c r="Z6" s="31"/>
      <c r="AB6" s="27"/>
      <c r="AC6" s="27"/>
      <c r="AD6" s="31"/>
    </row>
    <row r="7" spans="2:30" x14ac:dyDescent="0.35">
      <c r="C7" s="3" t="s">
        <v>40</v>
      </c>
      <c r="D7" s="27">
        <v>21.426307123208598</v>
      </c>
      <c r="E7" s="28"/>
      <c r="F7" s="31">
        <f>2^-F6</f>
        <v>1.9161246527000957</v>
      </c>
      <c r="G7" s="31"/>
      <c r="H7" s="27">
        <v>26.667774331566399</v>
      </c>
      <c r="I7" s="28"/>
      <c r="J7" s="31">
        <f>2^-J6</f>
        <v>0.76409654088421752</v>
      </c>
      <c r="L7" s="27">
        <v>28.762844581469199</v>
      </c>
      <c r="N7" s="31">
        <f>2^-N6</f>
        <v>1.2945873197317983</v>
      </c>
      <c r="S7" s="3"/>
      <c r="T7" s="27"/>
      <c r="U7" s="28"/>
      <c r="V7" s="9"/>
      <c r="X7" s="27"/>
      <c r="Y7" s="28"/>
      <c r="Z7" s="31"/>
      <c r="AB7" s="27"/>
      <c r="AC7" s="28"/>
      <c r="AD7" s="9"/>
    </row>
    <row r="8" spans="2:30" x14ac:dyDescent="0.35">
      <c r="C8" s="28"/>
      <c r="D8" s="27">
        <v>21.3611823878711</v>
      </c>
      <c r="E8" s="28"/>
      <c r="F8" s="28"/>
      <c r="G8" s="28"/>
      <c r="H8" s="27">
        <v>26.288348993018801</v>
      </c>
      <c r="I8" s="28"/>
      <c r="L8" s="27">
        <v>28.758897782449999</v>
      </c>
      <c r="S8" s="28"/>
      <c r="T8" s="27"/>
      <c r="U8" s="28"/>
      <c r="X8" s="27"/>
      <c r="Y8" s="28"/>
      <c r="Z8" s="28"/>
      <c r="AB8" s="27"/>
      <c r="AC8" s="28"/>
    </row>
    <row r="9" spans="2:30" x14ac:dyDescent="0.35">
      <c r="C9" s="28"/>
      <c r="D9" s="27">
        <v>21.287086225872802</v>
      </c>
      <c r="E9" s="27">
        <f>AVERAGE(D7:D9)</f>
        <v>21.358191912317498</v>
      </c>
      <c r="F9" s="28"/>
      <c r="G9" s="28"/>
      <c r="H9" s="27">
        <v>26.789102192937001</v>
      </c>
      <c r="I9" s="27">
        <f>AVERAGE(H7:H9)</f>
        <v>26.581741839174068</v>
      </c>
      <c r="L9" s="27">
        <v>28.5066214712839</v>
      </c>
      <c r="M9" s="27">
        <f>AVERAGE(L7:L9)</f>
        <v>28.67612127840103</v>
      </c>
      <c r="S9" s="28"/>
      <c r="T9" s="27"/>
      <c r="U9" s="27"/>
      <c r="X9" s="27"/>
      <c r="Y9" s="27"/>
      <c r="Z9" s="31"/>
      <c r="AB9" s="27"/>
      <c r="AC9" s="27"/>
    </row>
    <row r="11" spans="2:30" x14ac:dyDescent="0.35">
      <c r="S11" s="28"/>
      <c r="T11" s="27"/>
      <c r="U11" s="28"/>
      <c r="V11" s="31"/>
      <c r="X11" s="27"/>
      <c r="Y11" s="28"/>
      <c r="Z11" s="31"/>
      <c r="AB11" s="33"/>
    </row>
    <row r="12" spans="2:30" x14ac:dyDescent="0.35">
      <c r="S12" s="28"/>
      <c r="T12" s="27"/>
      <c r="U12" s="28"/>
      <c r="V12" s="28"/>
      <c r="X12" s="27"/>
      <c r="Y12" s="28"/>
      <c r="Z12" s="28"/>
      <c r="AB12" s="33"/>
    </row>
    <row r="13" spans="2:30" x14ac:dyDescent="0.35">
      <c r="D13" t="s">
        <v>41</v>
      </c>
      <c r="H13" t="s">
        <v>10</v>
      </c>
      <c r="L13" t="s">
        <v>42</v>
      </c>
      <c r="S13" s="28"/>
      <c r="T13" s="27"/>
      <c r="U13" s="27"/>
      <c r="V13" s="31"/>
      <c r="X13" s="27"/>
      <c r="Y13" s="27"/>
      <c r="Z13" s="31"/>
      <c r="AB13" s="33"/>
      <c r="AC13" s="27"/>
      <c r="AD13" s="31"/>
    </row>
    <row r="14" spans="2:30" x14ac:dyDescent="0.35">
      <c r="C14" s="28" t="s">
        <v>49</v>
      </c>
      <c r="D14" s="27">
        <v>21.518393510584001</v>
      </c>
      <c r="E14" s="28"/>
      <c r="F14" s="28"/>
      <c r="G14" s="28"/>
      <c r="H14" s="27">
        <v>29.366429536976302</v>
      </c>
      <c r="I14" s="28"/>
      <c r="J14" s="28"/>
      <c r="L14" s="27">
        <v>27.854184270859101</v>
      </c>
      <c r="M14" s="28"/>
      <c r="S14" s="3"/>
      <c r="T14" s="27"/>
      <c r="U14" s="28"/>
      <c r="V14" s="9"/>
      <c r="X14" s="27"/>
      <c r="Y14" s="28"/>
      <c r="Z14" s="9"/>
      <c r="AB14" s="33"/>
      <c r="AC14" s="28"/>
      <c r="AD14" s="9"/>
    </row>
    <row r="15" spans="2:30" x14ac:dyDescent="0.35">
      <c r="C15" s="28"/>
      <c r="D15" s="27">
        <v>21.375250417882199</v>
      </c>
      <c r="E15" s="28"/>
      <c r="F15" s="28"/>
      <c r="G15" s="28"/>
      <c r="H15" s="27">
        <v>28.684684156789999</v>
      </c>
      <c r="I15" s="28"/>
      <c r="J15" s="28"/>
      <c r="L15" s="27">
        <v>27.988475899941101</v>
      </c>
      <c r="M15" s="28"/>
      <c r="S15" s="28"/>
      <c r="T15" s="27"/>
      <c r="U15" s="28"/>
      <c r="X15" s="27"/>
      <c r="Y15" s="28"/>
      <c r="AB15" s="33"/>
      <c r="AC15" s="28"/>
    </row>
    <row r="16" spans="2:30" x14ac:dyDescent="0.35">
      <c r="C16" s="28"/>
      <c r="D16" s="27">
        <v>21.522203613509902</v>
      </c>
      <c r="E16" s="27">
        <f>AVERAGE(D14:D16)</f>
        <v>21.471949180658701</v>
      </c>
      <c r="F16" s="30">
        <f>E16-E19</f>
        <v>-2.0521925858637324</v>
      </c>
      <c r="G16" s="28"/>
      <c r="H16" s="27">
        <v>28.4266010097585</v>
      </c>
      <c r="I16" s="27">
        <f>AVERAGE(H14:H16)</f>
        <v>28.825904901174933</v>
      </c>
      <c r="J16" s="30">
        <f>I16-I19</f>
        <v>1.5048507737796655</v>
      </c>
      <c r="L16" s="27">
        <v>28.4534371702273</v>
      </c>
      <c r="M16" s="27">
        <f>AVERAGE(L14:L16)</f>
        <v>28.098699113675835</v>
      </c>
      <c r="N16" s="30">
        <f>M16-M19</f>
        <v>-0.76964981615670069</v>
      </c>
      <c r="S16" s="28"/>
      <c r="T16" s="27"/>
      <c r="U16" s="27"/>
      <c r="X16" s="27"/>
      <c r="Y16" s="27"/>
      <c r="AB16" s="33"/>
      <c r="AC16" s="27"/>
    </row>
    <row r="17" spans="3:30" x14ac:dyDescent="0.35">
      <c r="C17" s="28" t="s">
        <v>50</v>
      </c>
      <c r="D17" s="27">
        <v>23.657592598685401</v>
      </c>
      <c r="E17" s="28"/>
      <c r="F17" s="31">
        <f>2^-F16</f>
        <v>4.1473579993927805</v>
      </c>
      <c r="G17" s="28"/>
      <c r="H17" s="27">
        <v>27.365405187133</v>
      </c>
      <c r="I17" s="28"/>
      <c r="J17" s="31">
        <f>2^-J16</f>
        <v>0.35236663420200032</v>
      </c>
      <c r="L17" s="27">
        <v>28.945951604603</v>
      </c>
      <c r="M17" s="28"/>
      <c r="N17" s="31">
        <f>2^-N16</f>
        <v>1.7048559154336151</v>
      </c>
    </row>
    <row r="18" spans="3:30" x14ac:dyDescent="0.35">
      <c r="C18" s="28"/>
      <c r="D18" s="27">
        <v>23.808184082226202</v>
      </c>
      <c r="E18" s="28"/>
      <c r="F18" s="28"/>
      <c r="G18" s="28"/>
      <c r="H18" s="27">
        <v>27.432367870443699</v>
      </c>
      <c r="I18" s="28"/>
      <c r="K18" s="28"/>
      <c r="L18" s="27">
        <v>28.948455090453699</v>
      </c>
      <c r="M18" s="28"/>
      <c r="S18" s="28"/>
      <c r="T18" s="27"/>
      <c r="U18" s="28"/>
      <c r="V18" s="31"/>
      <c r="X18" s="27"/>
      <c r="Y18" s="28"/>
      <c r="Z18" s="31"/>
      <c r="AB18" s="27"/>
    </row>
    <row r="19" spans="3:30" x14ac:dyDescent="0.35">
      <c r="C19" s="28"/>
      <c r="D19" s="27">
        <v>23.106648618655701</v>
      </c>
      <c r="E19" s="27">
        <f>AVERAGE(D17:D19)</f>
        <v>23.524141766522433</v>
      </c>
      <c r="F19" s="28"/>
      <c r="G19" s="28"/>
      <c r="H19" s="27">
        <v>27.165389324609102</v>
      </c>
      <c r="I19" s="27">
        <f>AVERAGE(H17:H19)</f>
        <v>27.321054127395268</v>
      </c>
      <c r="K19" s="28"/>
      <c r="L19" s="27">
        <v>28.710640094440901</v>
      </c>
      <c r="M19" s="27">
        <f>AVERAGE(L17:L19)</f>
        <v>28.868348929832536</v>
      </c>
      <c r="S19" s="28"/>
      <c r="T19" s="27"/>
      <c r="U19" s="28"/>
      <c r="X19" s="27"/>
      <c r="Y19" s="28"/>
      <c r="AB19" s="27"/>
    </row>
    <row r="20" spans="3:30" x14ac:dyDescent="0.35">
      <c r="S20" s="28"/>
      <c r="T20" s="27"/>
      <c r="U20" s="27"/>
      <c r="V20" s="31"/>
      <c r="X20" s="27"/>
      <c r="Y20" s="27"/>
      <c r="Z20" s="31"/>
      <c r="AB20" s="27"/>
      <c r="AC20" s="27"/>
      <c r="AD20" s="31"/>
    </row>
    <row r="21" spans="3:30" x14ac:dyDescent="0.35">
      <c r="S21" s="3"/>
      <c r="T21" s="27"/>
      <c r="U21" s="28"/>
      <c r="V21" s="9"/>
      <c r="X21" s="27"/>
      <c r="Y21" s="28"/>
      <c r="Z21" s="9"/>
      <c r="AB21" s="27"/>
      <c r="AC21" s="28"/>
      <c r="AD21" s="9"/>
    </row>
    <row r="22" spans="3:30" x14ac:dyDescent="0.35">
      <c r="D22" t="s">
        <v>41</v>
      </c>
      <c r="H22" t="s">
        <v>10</v>
      </c>
      <c r="L22" t="s">
        <v>42</v>
      </c>
      <c r="S22" s="28"/>
      <c r="T22" s="27"/>
      <c r="U22" s="28"/>
      <c r="X22" s="27"/>
      <c r="Y22" s="28"/>
      <c r="AB22" s="27"/>
      <c r="AC22" s="28"/>
    </row>
    <row r="23" spans="3:30" x14ac:dyDescent="0.35">
      <c r="C23" s="28" t="s">
        <v>51</v>
      </c>
      <c r="D23" s="27">
        <v>21.991349747940198</v>
      </c>
      <c r="E23" s="28"/>
      <c r="F23" s="31"/>
      <c r="G23" s="28"/>
      <c r="H23" s="27">
        <v>28.183542425446699</v>
      </c>
      <c r="I23" s="28"/>
      <c r="J23" s="31"/>
      <c r="L23" s="27">
        <v>28.699490488016199</v>
      </c>
      <c r="M23" s="28"/>
      <c r="S23" s="28"/>
      <c r="T23" s="27"/>
      <c r="U23" s="27"/>
      <c r="X23" s="27"/>
      <c r="Y23" s="27"/>
      <c r="AB23" s="27"/>
      <c r="AC23" s="27"/>
    </row>
    <row r="24" spans="3:30" x14ac:dyDescent="0.35">
      <c r="C24" s="28"/>
      <c r="D24" s="27">
        <v>21.956706166104102</v>
      </c>
      <c r="E24" s="28"/>
      <c r="F24" s="28"/>
      <c r="G24" s="28"/>
      <c r="H24" s="27">
        <v>28.444259945258299</v>
      </c>
      <c r="I24" s="28"/>
      <c r="J24" s="28"/>
      <c r="L24" s="27">
        <v>28.570307320016799</v>
      </c>
      <c r="M24" s="28"/>
    </row>
    <row r="25" spans="3:30" x14ac:dyDescent="0.35">
      <c r="C25" s="28"/>
      <c r="D25" s="27">
        <v>21.590744623341202</v>
      </c>
      <c r="E25" s="27">
        <f>AVERAGE(D23:D25)</f>
        <v>21.846266845795167</v>
      </c>
      <c r="F25" s="31">
        <f>E25-E28</f>
        <v>-1.6258028280075969</v>
      </c>
      <c r="G25" s="28"/>
      <c r="H25" s="27">
        <v>28.7484046375784</v>
      </c>
      <c r="I25" s="27">
        <f>AVERAGE(H23:H25)</f>
        <v>28.458735669427799</v>
      </c>
      <c r="J25" s="31">
        <f>I25-I28</f>
        <v>-0.36414165978446533</v>
      </c>
      <c r="L25" s="27">
        <v>28.394569899093302</v>
      </c>
      <c r="M25" s="27">
        <f>AVERAGE(L23:L25)</f>
        <v>28.554789235708768</v>
      </c>
      <c r="N25" s="30">
        <f>M25-M28</f>
        <v>-0.35062016519003336</v>
      </c>
    </row>
    <row r="26" spans="3:30" x14ac:dyDescent="0.35">
      <c r="C26" s="28" t="s">
        <v>50</v>
      </c>
      <c r="D26" s="27">
        <v>23.5477011695057</v>
      </c>
      <c r="E26" s="28"/>
      <c r="F26" s="31">
        <f>2^-F25</f>
        <v>3.0861385411760929</v>
      </c>
      <c r="G26" s="28"/>
      <c r="H26" s="27">
        <v>28.6327790652762</v>
      </c>
      <c r="I26" s="28"/>
      <c r="J26" s="31">
        <f>2^-J25</f>
        <v>1.2871156243701189</v>
      </c>
      <c r="L26" s="27">
        <v>28.937561852381101</v>
      </c>
      <c r="M26" s="28"/>
      <c r="N26" s="31">
        <f>2^-N25</f>
        <v>1.2751086350594503</v>
      </c>
    </row>
    <row r="27" spans="3:30" x14ac:dyDescent="0.35">
      <c r="C27" s="28"/>
      <c r="D27" s="27">
        <v>23.435261747708399</v>
      </c>
      <c r="E27" s="28"/>
      <c r="F27" s="28"/>
      <c r="G27" s="28"/>
      <c r="H27" s="27">
        <v>29.095635678507701</v>
      </c>
      <c r="I27" s="28"/>
      <c r="J27" s="28"/>
      <c r="L27" s="27">
        <v>28.775230723394898</v>
      </c>
      <c r="M27" s="28"/>
    </row>
    <row r="28" spans="3:30" x14ac:dyDescent="0.35">
      <c r="C28" s="28"/>
      <c r="D28" s="27">
        <v>23.4332461041942</v>
      </c>
      <c r="E28" s="27">
        <f>AVERAGE(D26:D28)</f>
        <v>23.472069673802764</v>
      </c>
      <c r="F28" s="28"/>
      <c r="G28" s="28"/>
      <c r="H28" s="27">
        <v>28.7402172438529</v>
      </c>
      <c r="I28" s="27">
        <f>AVERAGE(H26:H28)</f>
        <v>28.822877329212265</v>
      </c>
      <c r="J28" s="28"/>
      <c r="L28" s="27">
        <v>29.0034356269204</v>
      </c>
      <c r="M28" s="27">
        <f>AVERAGE(L26:L28)</f>
        <v>28.905409400898801</v>
      </c>
    </row>
    <row r="36" spans="2:30" s="7" customFormat="1" x14ac:dyDescent="0.35"/>
    <row r="38" spans="2:30" x14ac:dyDescent="0.35">
      <c r="B38" t="s">
        <v>48</v>
      </c>
    </row>
    <row r="39" spans="2:30" x14ac:dyDescent="0.35">
      <c r="D39" t="s">
        <v>41</v>
      </c>
      <c r="H39" t="s">
        <v>10</v>
      </c>
      <c r="L39" t="s">
        <v>42</v>
      </c>
    </row>
    <row r="40" spans="2:30" x14ac:dyDescent="0.35">
      <c r="C40" s="3" t="s">
        <v>43</v>
      </c>
      <c r="D40" s="27">
        <v>21.490295665103702</v>
      </c>
      <c r="E40" s="28"/>
      <c r="F40" s="29"/>
      <c r="G40" s="29"/>
      <c r="H40" s="27">
        <v>27.2904452184093</v>
      </c>
      <c r="I40" s="28"/>
      <c r="J40" s="29"/>
      <c r="K40" s="29"/>
      <c r="L40" s="27">
        <v>28.5186051387996</v>
      </c>
      <c r="M40" s="28"/>
      <c r="S40" s="28"/>
      <c r="T40" s="27"/>
      <c r="U40" s="28"/>
      <c r="V40" s="28"/>
      <c r="X40" s="27"/>
      <c r="Y40" s="28"/>
      <c r="AB40" s="27"/>
      <c r="AC40" s="28"/>
    </row>
    <row r="41" spans="2:30" x14ac:dyDescent="0.35">
      <c r="C41" s="28"/>
      <c r="D41" s="27">
        <v>21.295540864694299</v>
      </c>
      <c r="E41" s="28"/>
      <c r="F41" s="28"/>
      <c r="G41" s="28"/>
      <c r="H41" s="27">
        <v>27.2906681995551</v>
      </c>
      <c r="I41" s="28"/>
      <c r="J41" s="28"/>
      <c r="K41" s="28"/>
      <c r="L41" s="27">
        <v>28.4171005339606</v>
      </c>
      <c r="M41" s="28"/>
      <c r="S41" s="28"/>
      <c r="T41" s="27"/>
      <c r="U41" s="28"/>
      <c r="V41" s="28"/>
      <c r="X41" s="27"/>
      <c r="Y41" s="28"/>
      <c r="AB41" s="27"/>
      <c r="AC41" s="28"/>
    </row>
    <row r="42" spans="2:30" x14ac:dyDescent="0.35">
      <c r="C42" s="28"/>
      <c r="D42" s="27">
        <v>21.415987596931899</v>
      </c>
      <c r="E42" s="27">
        <f>AVERAGE(D40:D42)</f>
        <v>21.400608042243302</v>
      </c>
      <c r="F42" s="30">
        <f>E42-E45</f>
        <v>-7.4701337657231193E-2</v>
      </c>
      <c r="G42" s="30"/>
      <c r="H42" s="27">
        <v>27.437714395274199</v>
      </c>
      <c r="I42" s="27">
        <f>AVERAGE(H40:H42)</f>
        <v>27.339609271079535</v>
      </c>
      <c r="J42" s="30">
        <f>I42-I45</f>
        <v>-0.22932070915606317</v>
      </c>
      <c r="K42" s="30"/>
      <c r="L42" s="27">
        <v>28.455981564863698</v>
      </c>
      <c r="M42" s="27">
        <f>AVERAGE(L40:L42)</f>
        <v>28.463895745874634</v>
      </c>
      <c r="N42" s="30">
        <f>M42-M45</f>
        <v>-2.1282655469026146</v>
      </c>
      <c r="S42" s="28"/>
      <c r="T42" s="27"/>
      <c r="U42" s="27"/>
      <c r="V42" s="30"/>
      <c r="X42" s="27"/>
      <c r="Y42" s="27"/>
      <c r="Z42" s="30"/>
      <c r="AB42" s="27"/>
      <c r="AC42" s="27"/>
      <c r="AD42" s="30"/>
    </row>
    <row r="43" spans="2:30" x14ac:dyDescent="0.35">
      <c r="C43" s="3" t="s">
        <v>45</v>
      </c>
      <c r="D43" s="27">
        <v>21.9708392194817</v>
      </c>
      <c r="E43" s="28"/>
      <c r="F43" s="29">
        <f>2^-F42</f>
        <v>1.0531429949243907</v>
      </c>
      <c r="G43" s="29"/>
      <c r="H43" s="27">
        <v>27.634635952516799</v>
      </c>
      <c r="I43" s="28"/>
      <c r="J43" s="29">
        <f>2^-J42</f>
        <v>1.1722828516036619</v>
      </c>
      <c r="K43" s="29"/>
      <c r="L43" s="27"/>
      <c r="M43" s="28"/>
      <c r="N43" s="29">
        <f>2^-N42</f>
        <v>4.3719155906288831</v>
      </c>
      <c r="S43" s="28"/>
      <c r="T43" s="27"/>
      <c r="U43" s="28"/>
      <c r="V43" s="21"/>
      <c r="X43" s="27"/>
      <c r="Y43" s="28"/>
      <c r="Z43" s="21"/>
      <c r="AB43" s="27"/>
      <c r="AC43" s="28"/>
      <c r="AD43" s="21"/>
    </row>
    <row r="44" spans="2:30" x14ac:dyDescent="0.35">
      <c r="C44" s="28"/>
      <c r="D44" s="27">
        <v>21.389237377998299</v>
      </c>
      <c r="E44" s="28"/>
      <c r="F44" s="28"/>
      <c r="G44" s="28"/>
      <c r="H44" s="27">
        <v>27.625660379679999</v>
      </c>
      <c r="I44" s="28"/>
      <c r="J44" s="28"/>
      <c r="K44" s="28"/>
      <c r="L44" s="27">
        <v>30.725250294542199</v>
      </c>
      <c r="M44" s="28"/>
      <c r="S44" s="28"/>
      <c r="T44" s="27"/>
      <c r="U44" s="28"/>
      <c r="X44" s="27"/>
      <c r="Y44" s="28"/>
      <c r="AB44" s="27"/>
      <c r="AC44" s="28"/>
    </row>
    <row r="45" spans="2:30" x14ac:dyDescent="0.35">
      <c r="C45" s="28"/>
      <c r="D45" s="27">
        <v>21.065851542221601</v>
      </c>
      <c r="E45" s="27">
        <f>AVERAGE(D43:D45)</f>
        <v>21.475309379900533</v>
      </c>
      <c r="G45" s="31"/>
      <c r="H45" s="27">
        <v>27.44649360851</v>
      </c>
      <c r="I45" s="27">
        <f>AVERAGE(H43:H45)</f>
        <v>27.568929980235598</v>
      </c>
      <c r="K45" s="31"/>
      <c r="L45" s="27">
        <v>30.459072291012301</v>
      </c>
      <c r="M45" s="27">
        <f>AVERAGE(L44:L45)</f>
        <v>30.592161292777249</v>
      </c>
      <c r="S45" s="28"/>
      <c r="T45" s="27"/>
      <c r="U45" s="27"/>
      <c r="X45" s="27"/>
      <c r="Y45" s="27"/>
      <c r="AB45" s="27"/>
      <c r="AC45" s="27"/>
    </row>
    <row r="46" spans="2:30" x14ac:dyDescent="0.35">
      <c r="G46" s="29"/>
      <c r="K46" s="29"/>
    </row>
    <row r="47" spans="2:30" x14ac:dyDescent="0.35">
      <c r="F47" s="28"/>
      <c r="G47" s="28"/>
      <c r="J47" s="28"/>
      <c r="K47" s="28"/>
    </row>
    <row r="48" spans="2:30" x14ac:dyDescent="0.35">
      <c r="F48" s="28"/>
      <c r="G48" s="29"/>
      <c r="J48" s="28"/>
      <c r="K48" s="28"/>
      <c r="S48" s="28"/>
      <c r="T48" s="27"/>
      <c r="U48" s="28"/>
      <c r="X48" s="27"/>
      <c r="AB48" s="27"/>
      <c r="AC48" s="28"/>
    </row>
    <row r="49" spans="3:30" x14ac:dyDescent="0.35">
      <c r="C49" s="3" t="s">
        <v>44</v>
      </c>
      <c r="D49" s="27">
        <v>21.097544428586101</v>
      </c>
      <c r="E49" s="28"/>
      <c r="H49" s="27">
        <v>26.726579192586001</v>
      </c>
      <c r="I49" s="28"/>
      <c r="J49" s="28"/>
      <c r="K49" s="28"/>
      <c r="L49" s="27">
        <v>23.487481154578699</v>
      </c>
      <c r="M49" s="28"/>
      <c r="S49" s="28"/>
      <c r="T49" s="27"/>
      <c r="U49" s="28"/>
      <c r="X49" s="27"/>
      <c r="AB49" s="27"/>
      <c r="AC49" s="28"/>
    </row>
    <row r="50" spans="3:30" x14ac:dyDescent="0.35">
      <c r="C50" s="28"/>
      <c r="D50" s="27">
        <v>21.220649989427798</v>
      </c>
      <c r="E50" s="28"/>
      <c r="H50" s="27">
        <v>26.847745207244099</v>
      </c>
      <c r="I50" s="28"/>
      <c r="J50" s="28"/>
      <c r="K50" s="28"/>
      <c r="L50" s="27">
        <v>22.436563113843501</v>
      </c>
      <c r="M50" s="28"/>
      <c r="S50" s="28"/>
      <c r="T50" s="27"/>
      <c r="U50" s="27"/>
      <c r="V50" s="30"/>
      <c r="X50" s="27"/>
      <c r="Y50" s="27"/>
      <c r="Z50" s="30"/>
      <c r="AB50" s="27"/>
      <c r="AC50" s="27"/>
      <c r="AD50" s="30"/>
    </row>
    <row r="51" spans="3:30" x14ac:dyDescent="0.35">
      <c r="C51" s="28"/>
      <c r="D51" s="27">
        <v>21.329894047122401</v>
      </c>
      <c r="E51" s="27">
        <f>AVERAGE(D49:D51)</f>
        <v>21.216029488378769</v>
      </c>
      <c r="F51" s="31">
        <f>E51-E54</f>
        <v>0.10949824719870094</v>
      </c>
      <c r="H51" s="27">
        <v>26.721392383169398</v>
      </c>
      <c r="I51" s="27">
        <f>AVERAGE(H49:H51)</f>
        <v>26.765238927666502</v>
      </c>
      <c r="J51" s="31">
        <f>I51-I54</f>
        <v>0.54132321479839973</v>
      </c>
      <c r="K51" s="28"/>
      <c r="L51" s="27">
        <v>22.371421660484099</v>
      </c>
      <c r="M51" s="27">
        <f>AVERAGE(L49:L51)</f>
        <v>22.765155309635432</v>
      </c>
      <c r="N51" s="30">
        <f>M51-M54</f>
        <v>-5.1935073361380688</v>
      </c>
      <c r="S51" s="28"/>
      <c r="T51" s="27"/>
      <c r="U51" s="28"/>
      <c r="V51" s="21"/>
      <c r="X51" s="27"/>
      <c r="Y51" s="28"/>
      <c r="Z51" s="21"/>
      <c r="AB51" s="27"/>
      <c r="AC51" s="28"/>
      <c r="AD51" s="21"/>
    </row>
    <row r="52" spans="3:30" x14ac:dyDescent="0.35">
      <c r="C52" s="3" t="s">
        <v>46</v>
      </c>
      <c r="D52" s="27">
        <v>21.098278256089699</v>
      </c>
      <c r="E52" s="28"/>
      <c r="F52" s="29">
        <f>2^-F51</f>
        <v>0.92691037464428028</v>
      </c>
      <c r="G52" s="29"/>
      <c r="H52" s="27">
        <v>26.241322811227199</v>
      </c>
      <c r="I52" s="28"/>
      <c r="J52" s="29">
        <f>2^-J51</f>
        <v>0.68714038675087252</v>
      </c>
      <c r="L52" s="27">
        <v>28.406518619318099</v>
      </c>
      <c r="M52" s="28"/>
      <c r="N52" s="29">
        <f>2^-N51</f>
        <v>36.593292817504761</v>
      </c>
      <c r="T52" s="27"/>
      <c r="U52" s="28"/>
      <c r="X52" s="27"/>
      <c r="Y52" s="28"/>
      <c r="AB52" s="27"/>
      <c r="AC52" s="28"/>
    </row>
    <row r="53" spans="3:30" x14ac:dyDescent="0.35">
      <c r="C53" s="28"/>
      <c r="D53" s="27">
        <v>21.203260466260001</v>
      </c>
      <c r="E53" s="28"/>
      <c r="F53" s="28"/>
      <c r="G53" s="28"/>
      <c r="H53" s="27">
        <v>26.241204326542501</v>
      </c>
      <c r="I53" s="28"/>
      <c r="L53" s="27">
        <v>27.372899471093199</v>
      </c>
      <c r="M53" s="28"/>
      <c r="T53" s="27"/>
      <c r="U53" s="27"/>
      <c r="X53" s="27"/>
      <c r="Y53" s="27"/>
      <c r="AB53" s="27"/>
      <c r="AC53" s="27"/>
    </row>
    <row r="54" spans="3:30" x14ac:dyDescent="0.35">
      <c r="C54" s="28"/>
      <c r="D54" s="27">
        <v>21.018055001190501</v>
      </c>
      <c r="E54" s="27">
        <f>AVERAGE(D52:D54)</f>
        <v>21.106531241180068</v>
      </c>
      <c r="F54" s="28"/>
      <c r="G54" s="28"/>
      <c r="H54" s="27">
        <v>26.189220000834599</v>
      </c>
      <c r="I54" s="27">
        <f>AVERAGE(H52:H54)</f>
        <v>26.223915712868102</v>
      </c>
      <c r="L54" s="27">
        <v>28.096569846909201</v>
      </c>
      <c r="M54" s="27">
        <f>AVERAGE(L52:L54)</f>
        <v>27.958662645773501</v>
      </c>
    </row>
    <row r="57" spans="3:30" x14ac:dyDescent="0.35">
      <c r="S57" s="28"/>
      <c r="T57" s="27"/>
      <c r="U57" s="28"/>
      <c r="V57" s="31"/>
      <c r="X57" s="27"/>
      <c r="Y57" s="28"/>
      <c r="AB57" s="27"/>
      <c r="AC57" s="28"/>
    </row>
    <row r="58" spans="3:30" x14ac:dyDescent="0.35">
      <c r="C58" t="s">
        <v>59</v>
      </c>
      <c r="D58" s="27">
        <v>21.765139143982601</v>
      </c>
      <c r="E58" s="28"/>
      <c r="S58" s="28"/>
      <c r="T58" s="27"/>
      <c r="U58" s="28"/>
      <c r="V58" s="28"/>
      <c r="W58" s="28"/>
      <c r="X58" s="27"/>
      <c r="Y58" s="28"/>
      <c r="AA58" s="28"/>
      <c r="AB58" s="27"/>
      <c r="AC58" s="28"/>
    </row>
    <row r="59" spans="3:30" x14ac:dyDescent="0.35">
      <c r="D59" s="27">
        <v>21.047629206129201</v>
      </c>
      <c r="E59" s="28"/>
      <c r="H59" s="27">
        <v>28.072331856076801</v>
      </c>
      <c r="I59" s="27"/>
      <c r="L59" s="27">
        <v>22.727785437707901</v>
      </c>
      <c r="M59" s="28"/>
      <c r="S59" s="28"/>
      <c r="T59" s="27"/>
      <c r="U59" s="27"/>
      <c r="V59" s="31"/>
      <c r="W59" s="28"/>
      <c r="X59" s="27"/>
      <c r="Y59" s="27"/>
      <c r="Z59" s="31"/>
      <c r="AA59" s="28"/>
      <c r="AB59" s="27"/>
      <c r="AC59" s="27"/>
      <c r="AD59" s="30"/>
    </row>
    <row r="60" spans="3:30" x14ac:dyDescent="0.35">
      <c r="D60" s="27">
        <v>21.589289020975599</v>
      </c>
      <c r="E60" s="27">
        <f>AVERAGE(D58:D60)</f>
        <v>21.467352457029136</v>
      </c>
      <c r="F60" s="31">
        <f>E60-E63</f>
        <v>-0.18353493993683045</v>
      </c>
      <c r="H60" s="27">
        <v>27.684713370846801</v>
      </c>
      <c r="I60" s="28"/>
      <c r="J60" s="31">
        <f>I61-I64</f>
        <v>1.6915511222332036</v>
      </c>
      <c r="L60" s="27">
        <v>22.524595823613399</v>
      </c>
      <c r="M60" s="28"/>
      <c r="S60" s="28"/>
      <c r="T60" s="27"/>
      <c r="U60" s="28"/>
      <c r="V60" s="31"/>
      <c r="W60" s="28"/>
      <c r="X60" s="27"/>
      <c r="Y60" s="28"/>
      <c r="Z60" s="31"/>
      <c r="AA60" s="31"/>
      <c r="AB60" s="27"/>
      <c r="AC60" s="28"/>
      <c r="AD60" s="21"/>
    </row>
    <row r="61" spans="3:30" x14ac:dyDescent="0.35">
      <c r="C61" t="s">
        <v>60</v>
      </c>
      <c r="D61" s="27">
        <v>21.723928603995699</v>
      </c>
      <c r="E61" s="27"/>
      <c r="F61" s="29">
        <f>2^-F60</f>
        <v>1.1356631190093671</v>
      </c>
      <c r="H61" s="27">
        <v>27.849778856082398</v>
      </c>
      <c r="I61" s="27">
        <f>AVERAGE(H59:H61)</f>
        <v>27.868941361002001</v>
      </c>
      <c r="J61" s="29">
        <f>2^-J60</f>
        <v>0.30959388425841661</v>
      </c>
      <c r="L61" s="27">
        <v>22.422149667232599</v>
      </c>
      <c r="M61" s="27">
        <f>AVERAGE(L59:L61)</f>
        <v>22.558176976184637</v>
      </c>
      <c r="N61" s="30">
        <f>M61-M64</f>
        <v>-6.1303868521836264</v>
      </c>
      <c r="S61" s="28"/>
      <c r="T61" s="27"/>
      <c r="U61" s="28"/>
      <c r="V61" s="28"/>
      <c r="W61" s="28"/>
      <c r="X61" s="27"/>
      <c r="Y61" s="28"/>
      <c r="AA61" s="31"/>
      <c r="AB61" s="27"/>
      <c r="AC61" s="28"/>
    </row>
    <row r="62" spans="3:30" x14ac:dyDescent="0.35">
      <c r="D62" s="27">
        <v>21.563090637959899</v>
      </c>
      <c r="E62" s="28"/>
      <c r="H62" s="27">
        <v>26.248178054507399</v>
      </c>
      <c r="I62" s="28"/>
      <c r="L62" s="27">
        <v>28.815997151922598</v>
      </c>
      <c r="M62" s="28"/>
      <c r="N62" s="29">
        <f>2^-N61</f>
        <v>70.053578914386875</v>
      </c>
      <c r="S62" s="28"/>
      <c r="T62" s="27"/>
      <c r="U62" s="27"/>
      <c r="V62" s="28"/>
      <c r="W62" s="28"/>
      <c r="X62" s="27"/>
      <c r="Y62" s="27"/>
      <c r="AA62" s="28"/>
      <c r="AB62" s="27"/>
      <c r="AC62" s="27"/>
    </row>
    <row r="63" spans="3:30" x14ac:dyDescent="0.35">
      <c r="D63" s="27">
        <v>21.665642948942299</v>
      </c>
      <c r="E63" s="27">
        <f>AVERAGE(D61:D63)</f>
        <v>21.650887396965967</v>
      </c>
      <c r="H63" s="27">
        <v>26.237011590277799</v>
      </c>
      <c r="I63" s="28"/>
      <c r="L63" s="27">
        <v>28.7916202144255</v>
      </c>
      <c r="M63" s="28"/>
      <c r="W63" s="28"/>
      <c r="X63" s="28"/>
      <c r="AA63" s="28"/>
    </row>
    <row r="64" spans="3:30" x14ac:dyDescent="0.35">
      <c r="H64" s="27">
        <v>26.046981071521198</v>
      </c>
      <c r="I64" s="27">
        <f>AVERAGE(H62:H64)</f>
        <v>26.177390238768798</v>
      </c>
      <c r="L64" s="27">
        <v>28.458074118756699</v>
      </c>
      <c r="M64" s="27">
        <f>AVERAGE(L62:L64)</f>
        <v>28.688563828368263</v>
      </c>
    </row>
    <row r="71" spans="2:23" s="7" customFormat="1" x14ac:dyDescent="0.35"/>
    <row r="73" spans="2:23" x14ac:dyDescent="0.35">
      <c r="B73" t="s">
        <v>52</v>
      </c>
      <c r="D73" t="s">
        <v>41</v>
      </c>
      <c r="H73" t="s">
        <v>10</v>
      </c>
      <c r="L73" t="s">
        <v>42</v>
      </c>
    </row>
    <row r="74" spans="2:23" x14ac:dyDescent="0.35">
      <c r="U74" s="32"/>
      <c r="V74" s="32"/>
      <c r="W74" s="32"/>
    </row>
    <row r="75" spans="2:23" x14ac:dyDescent="0.35">
      <c r="C75" s="28" t="s">
        <v>53</v>
      </c>
      <c r="D75" s="27">
        <v>15.675864662165401</v>
      </c>
      <c r="E75" s="28"/>
      <c r="F75" s="31"/>
      <c r="G75" s="28"/>
      <c r="H75" s="27">
        <v>23.3054704695694</v>
      </c>
      <c r="L75" s="27">
        <v>28.5747837657755</v>
      </c>
      <c r="U75" s="32"/>
      <c r="V75" s="32"/>
      <c r="W75" s="32"/>
    </row>
    <row r="76" spans="2:23" x14ac:dyDescent="0.35">
      <c r="C76" s="28"/>
      <c r="D76" s="27">
        <v>15.536496713107599</v>
      </c>
      <c r="E76" s="28"/>
      <c r="F76" s="28"/>
      <c r="G76" s="28"/>
      <c r="H76" s="27">
        <v>23.2307067481904</v>
      </c>
      <c r="L76" s="27">
        <v>28.632968925294499</v>
      </c>
      <c r="U76" s="32"/>
      <c r="V76" s="32"/>
      <c r="W76" s="32"/>
    </row>
    <row r="77" spans="2:23" x14ac:dyDescent="0.35">
      <c r="C77" s="28"/>
      <c r="D77" s="27">
        <v>15.564081536438801</v>
      </c>
      <c r="E77" s="27">
        <f>AVERAGE(D75:D77)</f>
        <v>15.592147637237266</v>
      </c>
      <c r="F77" s="29">
        <f>E77-E80</f>
        <v>-1.168380921258068</v>
      </c>
      <c r="G77" s="28"/>
      <c r="H77" s="27">
        <v>20.909837579215701</v>
      </c>
      <c r="I77" s="27">
        <f>AVERAGE(H75:H77)</f>
        <v>22.482004932325168</v>
      </c>
      <c r="J77" s="29">
        <f>I77-I80</f>
        <v>1.4171834028138655</v>
      </c>
      <c r="L77" s="27">
        <v>28.099381711609599</v>
      </c>
      <c r="M77" s="27">
        <f>AVERAGE(L75:L77)</f>
        <v>28.435711467559866</v>
      </c>
      <c r="N77" s="29">
        <f>M77-M80</f>
        <v>-0.54908247035066893</v>
      </c>
      <c r="U77" s="32"/>
      <c r="V77" s="32"/>
      <c r="W77" s="32"/>
    </row>
    <row r="78" spans="2:23" x14ac:dyDescent="0.35">
      <c r="C78" s="3" t="s">
        <v>56</v>
      </c>
      <c r="D78" s="27">
        <v>16.805512795919601</v>
      </c>
      <c r="E78" s="28"/>
      <c r="F78" s="31">
        <f>2^-F77</f>
        <v>2.2475931698555054</v>
      </c>
      <c r="G78" s="31"/>
      <c r="H78" s="27">
        <v>21.498821779850001</v>
      </c>
      <c r="I78" s="28"/>
      <c r="J78" s="31">
        <f>2^-J77</f>
        <v>0.37444262950732288</v>
      </c>
      <c r="L78" s="27">
        <v>29.257418888108901</v>
      </c>
      <c r="M78" s="28"/>
      <c r="N78" s="31">
        <f>2^-N77</f>
        <v>1.4631548582313023</v>
      </c>
      <c r="U78" s="32"/>
      <c r="V78" s="32"/>
      <c r="W78" s="32"/>
    </row>
    <row r="79" spans="2:23" x14ac:dyDescent="0.35">
      <c r="D79" s="27">
        <v>16.9451915511785</v>
      </c>
      <c r="E79" s="28"/>
      <c r="F79" s="28"/>
      <c r="G79" s="31"/>
      <c r="H79" s="27">
        <v>21.234706295562599</v>
      </c>
      <c r="I79" s="28"/>
      <c r="J79" s="28"/>
      <c r="L79" s="27">
        <v>28.6676466373038</v>
      </c>
      <c r="M79" s="28"/>
      <c r="N79" s="28"/>
    </row>
    <row r="80" spans="2:23" x14ac:dyDescent="0.35">
      <c r="D80" s="27">
        <v>16.530881328387899</v>
      </c>
      <c r="E80" s="27">
        <f>AVERAGE(D78:D80)</f>
        <v>16.760528558495334</v>
      </c>
      <c r="G80" s="31"/>
      <c r="H80" s="27">
        <v>20.4609365131213</v>
      </c>
      <c r="I80" s="27">
        <f>AVERAGE(H78:H80)</f>
        <v>21.064821529511303</v>
      </c>
      <c r="L80" s="27">
        <v>29.029316288318899</v>
      </c>
      <c r="M80" s="27">
        <f>AVERAGE(L78:L80)</f>
        <v>28.984793937910535</v>
      </c>
    </row>
    <row r="81" spans="3:14" x14ac:dyDescent="0.35">
      <c r="G81" s="29"/>
    </row>
    <row r="82" spans="3:14" x14ac:dyDescent="0.35">
      <c r="D82" t="s">
        <v>41</v>
      </c>
      <c r="H82" t="s">
        <v>10</v>
      </c>
      <c r="L82" t="s">
        <v>42</v>
      </c>
    </row>
    <row r="83" spans="3:14" x14ac:dyDescent="0.35">
      <c r="C83" s="28" t="s">
        <v>54</v>
      </c>
      <c r="D83" s="27">
        <v>16.253044536120399</v>
      </c>
      <c r="E83" s="28"/>
      <c r="F83" s="31"/>
      <c r="G83" s="28"/>
      <c r="H83" s="27">
        <v>21.09143086573</v>
      </c>
      <c r="I83" s="28"/>
      <c r="J83" s="31"/>
      <c r="L83" s="27">
        <v>23.778098557934101</v>
      </c>
      <c r="M83" s="28"/>
    </row>
    <row r="84" spans="3:14" x14ac:dyDescent="0.35">
      <c r="C84" s="28"/>
      <c r="D84" s="27">
        <v>15.575103636087</v>
      </c>
      <c r="E84" s="28"/>
      <c r="H84" s="27">
        <v>21.029484649379299</v>
      </c>
      <c r="I84" s="28"/>
      <c r="L84" s="27">
        <v>23.593367418734299</v>
      </c>
      <c r="M84" s="28"/>
    </row>
    <row r="85" spans="3:14" x14ac:dyDescent="0.35">
      <c r="C85" s="28"/>
      <c r="D85" s="27">
        <v>15.235950153731499</v>
      </c>
      <c r="E85" s="27">
        <f>AVERAGE(D83:D85)</f>
        <v>15.688032775312967</v>
      </c>
      <c r="F85" s="31">
        <f>E85-E88</f>
        <v>-1.2511905518646333</v>
      </c>
      <c r="H85" s="27">
        <v>21.089247216798199</v>
      </c>
      <c r="I85" s="27">
        <f>AVERAGE(H83:H85)</f>
        <v>21.070054243969167</v>
      </c>
      <c r="J85" s="31">
        <f>I85-I88</f>
        <v>0.47672886167636719</v>
      </c>
      <c r="L85" s="27">
        <v>23.597598417423502</v>
      </c>
      <c r="M85" s="27">
        <f>AVERAGE(L83:L85)</f>
        <v>23.656354798030634</v>
      </c>
      <c r="N85" s="29">
        <f>M85-M88</f>
        <v>-3.6045109299724665</v>
      </c>
    </row>
    <row r="86" spans="3:14" x14ac:dyDescent="0.35">
      <c r="C86" s="3" t="s">
        <v>57</v>
      </c>
      <c r="D86" s="27">
        <v>16.803365123742001</v>
      </c>
      <c r="E86" s="28"/>
      <c r="F86" s="31">
        <f>2^-F85</f>
        <v>2.3803777733083753</v>
      </c>
      <c r="H86" s="27">
        <v>20.9831552495883</v>
      </c>
      <c r="I86" s="28"/>
      <c r="J86" s="31">
        <f>2^-J85</f>
        <v>0.71860512934212883</v>
      </c>
      <c r="L86" s="27">
        <v>27.409959682357101</v>
      </c>
      <c r="M86" s="28"/>
      <c r="N86" s="31">
        <f>2^-N85</f>
        <v>12.163705860919222</v>
      </c>
    </row>
    <row r="87" spans="3:14" x14ac:dyDescent="0.35">
      <c r="D87" s="27">
        <v>16.8446429148491</v>
      </c>
      <c r="E87" s="28"/>
      <c r="H87" s="27">
        <v>20.358737984310899</v>
      </c>
      <c r="I87" s="28"/>
      <c r="L87" s="27">
        <v>27.197728538681599</v>
      </c>
      <c r="M87" s="28"/>
    </row>
    <row r="88" spans="3:14" x14ac:dyDescent="0.35">
      <c r="D88" s="27">
        <v>17.169661942941701</v>
      </c>
      <c r="E88" s="27">
        <f>AVERAGE(D86:D88)</f>
        <v>16.939223327177601</v>
      </c>
      <c r="H88" s="27">
        <v>20.438082912979201</v>
      </c>
      <c r="I88" s="27">
        <f>AVERAGE(H86:H88)</f>
        <v>20.5933253822928</v>
      </c>
      <c r="L88" s="27">
        <v>27.174908962970601</v>
      </c>
      <c r="M88" s="27">
        <f>AVERAGE(L86:L88)</f>
        <v>27.2608657280031</v>
      </c>
    </row>
    <row r="89" spans="3:14" x14ac:dyDescent="0.35">
      <c r="D89" s="27"/>
      <c r="E89" s="27"/>
      <c r="H89" s="27"/>
      <c r="I89" s="27"/>
    </row>
    <row r="90" spans="3:14" x14ac:dyDescent="0.35">
      <c r="D90" t="s">
        <v>41</v>
      </c>
      <c r="H90" t="s">
        <v>10</v>
      </c>
      <c r="L90" t="s">
        <v>42</v>
      </c>
    </row>
    <row r="91" spans="3:14" x14ac:dyDescent="0.35">
      <c r="C91" s="3" t="s">
        <v>55</v>
      </c>
      <c r="D91" s="27">
        <v>16.769902295346299</v>
      </c>
      <c r="E91" s="28"/>
      <c r="H91" s="27">
        <v>22.162268586540598</v>
      </c>
      <c r="I91" s="28"/>
      <c r="L91" s="27">
        <v>23.288376781785299</v>
      </c>
      <c r="M91" s="28"/>
    </row>
    <row r="92" spans="3:14" x14ac:dyDescent="0.35">
      <c r="C92" s="28"/>
      <c r="D92" s="27">
        <v>16.437713801352501</v>
      </c>
      <c r="E92" s="28"/>
      <c r="H92" s="27">
        <v>22.290140407570298</v>
      </c>
      <c r="I92" s="28"/>
      <c r="L92" s="27">
        <v>23.346588574988601</v>
      </c>
      <c r="M92" s="28"/>
    </row>
    <row r="93" spans="3:14" x14ac:dyDescent="0.35">
      <c r="C93" s="28"/>
      <c r="D93" s="27">
        <v>16.4367258378579</v>
      </c>
      <c r="E93" s="27">
        <f>AVERAGE(D91:D93)</f>
        <v>16.548113978185565</v>
      </c>
      <c r="F93" s="31">
        <f>E93-E96</f>
        <v>-0.3038368534346354</v>
      </c>
      <c r="H93" s="27">
        <v>22.050475112613402</v>
      </c>
      <c r="I93" s="27">
        <f>AVERAGE(H91:H93)</f>
        <v>22.167628035574765</v>
      </c>
      <c r="J93" s="31">
        <f>I93-I96</f>
        <v>8.741893099130138E-2</v>
      </c>
      <c r="L93" s="27">
        <v>23.200892857480198</v>
      </c>
      <c r="M93" s="27">
        <f>AVERAGE(L91:L93)</f>
        <v>23.278619404751367</v>
      </c>
      <c r="N93" s="29">
        <f>M93-M96</f>
        <v>-0.25995078800806581</v>
      </c>
    </row>
    <row r="94" spans="3:14" x14ac:dyDescent="0.35">
      <c r="C94" s="3" t="s">
        <v>58</v>
      </c>
      <c r="D94" s="27">
        <v>16.8848433598443</v>
      </c>
      <c r="E94" s="28"/>
      <c r="F94" s="31">
        <f>2^-F93</f>
        <v>1.2344230047910028</v>
      </c>
      <c r="H94" s="27">
        <v>21.9776587630273</v>
      </c>
      <c r="I94" s="28"/>
      <c r="J94" s="31">
        <f>2^-J93</f>
        <v>0.94120511692747089</v>
      </c>
      <c r="L94" s="27">
        <v>23.830430132982698</v>
      </c>
      <c r="M94" s="28"/>
      <c r="N94" s="31">
        <f>2^-N93</f>
        <v>1.1974378579357392</v>
      </c>
    </row>
    <row r="95" spans="3:14" x14ac:dyDescent="0.35">
      <c r="C95" s="28"/>
      <c r="D95" s="27">
        <v>17.014017049167201</v>
      </c>
      <c r="E95" s="28"/>
      <c r="H95" s="27">
        <v>22.2997363780838</v>
      </c>
      <c r="I95" s="28"/>
      <c r="L95" s="27">
        <v>23.374180004471</v>
      </c>
      <c r="M95" s="28"/>
    </row>
    <row r="96" spans="3:14" x14ac:dyDescent="0.35">
      <c r="C96" s="28"/>
      <c r="D96" s="27">
        <v>16.656992085849101</v>
      </c>
      <c r="E96" s="27">
        <f>AVERAGE(D94:D96)</f>
        <v>16.851950831620201</v>
      </c>
      <c r="H96" s="27">
        <v>21.963232172639302</v>
      </c>
      <c r="I96" s="27">
        <f>AVERAGE(H94:H96)</f>
        <v>22.080209104583464</v>
      </c>
      <c r="L96" s="27">
        <v>23.411100440824601</v>
      </c>
      <c r="M96" s="27">
        <f>AVERAGE(L94:L96)</f>
        <v>23.538570192759433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BFA6F-D2CA-4D6F-9BC6-97A2D481E5D4}">
  <dimension ref="A1:AC119"/>
  <sheetViews>
    <sheetView topLeftCell="L1" zoomScale="69" zoomScaleNormal="69" workbookViewId="0">
      <selection activeCell="AB18" sqref="AB18"/>
    </sheetView>
  </sheetViews>
  <sheetFormatPr defaultRowHeight="14.5" x14ac:dyDescent="0.35"/>
  <cols>
    <col min="1" max="1" width="8.7265625" style="14"/>
    <col min="2" max="3" width="8.90625" style="14" bestFit="1" customWidth="1"/>
    <col min="4" max="5" width="20.1796875" style="14" bestFit="1" customWidth="1"/>
    <col min="6" max="7" width="8.90625" style="14" bestFit="1" customWidth="1"/>
    <col min="8" max="8" width="20.1796875" style="14" bestFit="1" customWidth="1"/>
    <col min="9" max="10" width="8.90625" style="14" bestFit="1" customWidth="1"/>
    <col min="11" max="11" width="19.08984375" style="14" bestFit="1" customWidth="1"/>
    <col min="12" max="12" width="20.6328125" style="14" bestFit="1" customWidth="1"/>
    <col min="13" max="13" width="8.7265625" style="34"/>
    <col min="14" max="14" width="8.7265625" style="14"/>
    <col min="15" max="15" width="8.90625" style="14" bestFit="1" customWidth="1"/>
    <col min="16" max="16" width="14.81640625" style="14" customWidth="1"/>
    <col min="17" max="18" width="8.90625" style="14" bestFit="1" customWidth="1"/>
    <col min="19" max="19" width="20.1796875" style="14" bestFit="1" customWidth="1"/>
    <col min="20" max="20" width="8.7265625" style="14"/>
    <col min="21" max="21" width="8.90625" style="14" bestFit="1" customWidth="1"/>
    <col min="22" max="22" width="15" style="14" bestFit="1" customWidth="1"/>
    <col min="23" max="23" width="20.1796875" style="14" bestFit="1" customWidth="1"/>
    <col min="24" max="24" width="16.1796875" style="14" bestFit="1" customWidth="1"/>
    <col min="25" max="26" width="8.90625" style="14" bestFit="1" customWidth="1"/>
    <col min="27" max="27" width="20.1796875" style="14" bestFit="1" customWidth="1"/>
    <col min="28" max="28" width="15.36328125" style="14" bestFit="1" customWidth="1"/>
    <col min="29" max="29" width="14.81640625" style="14" bestFit="1" customWidth="1"/>
    <col min="30" max="16384" width="8.7265625" style="14"/>
  </cols>
  <sheetData>
    <row r="1" spans="2:29" x14ac:dyDescent="0.35">
      <c r="AC1" s="37"/>
    </row>
    <row r="2" spans="2:29" x14ac:dyDescent="0.35">
      <c r="B2" s="14" t="s">
        <v>23</v>
      </c>
      <c r="AC2" s="37"/>
    </row>
    <row r="3" spans="2:29" x14ac:dyDescent="0.35">
      <c r="C3" s="14" t="s">
        <v>0</v>
      </c>
      <c r="F3" s="14" t="s">
        <v>1</v>
      </c>
      <c r="I3" s="14" t="s">
        <v>61</v>
      </c>
      <c r="AC3" s="38"/>
    </row>
    <row r="4" spans="2:29" x14ac:dyDescent="0.35">
      <c r="B4" s="35" t="s">
        <v>63</v>
      </c>
      <c r="C4" s="39">
        <v>15.458659381242899</v>
      </c>
      <c r="D4" s="37"/>
      <c r="E4" s="38"/>
      <c r="F4" s="39">
        <v>21.933317990801701</v>
      </c>
      <c r="I4" s="39">
        <v>29.257790160455599</v>
      </c>
      <c r="P4" s="37"/>
      <c r="Q4" s="39"/>
      <c r="R4" s="37"/>
      <c r="S4" s="37"/>
      <c r="T4" s="37"/>
      <c r="U4" s="39"/>
      <c r="V4" s="37"/>
      <c r="W4" s="37"/>
      <c r="Y4" s="39"/>
      <c r="Z4" s="37"/>
      <c r="AC4" s="38"/>
    </row>
    <row r="5" spans="2:29" x14ac:dyDescent="0.35">
      <c r="C5" s="39">
        <v>14.954842569617499</v>
      </c>
      <c r="D5" s="37"/>
      <c r="E5" s="37"/>
      <c r="F5" s="39">
        <v>21.5481086042033</v>
      </c>
      <c r="I5" s="39">
        <v>29.8342480069816</v>
      </c>
      <c r="P5" s="37"/>
      <c r="Q5" s="39"/>
      <c r="R5" s="37"/>
      <c r="S5" s="37"/>
      <c r="T5" s="37"/>
      <c r="U5" s="39"/>
      <c r="V5" s="37"/>
      <c r="W5" s="37"/>
      <c r="Y5" s="39"/>
      <c r="Z5" s="37"/>
      <c r="AC5" s="37"/>
    </row>
    <row r="6" spans="2:29" x14ac:dyDescent="0.35">
      <c r="C6" s="39">
        <v>14.974543105005599</v>
      </c>
      <c r="D6" s="39">
        <f>AVERAGE(C4:C6)</f>
        <v>15.129348351955334</v>
      </c>
      <c r="E6" s="40">
        <f>D6-D9</f>
        <v>-2.3347677367269295</v>
      </c>
      <c r="F6" s="39">
        <v>21.572314512483899</v>
      </c>
      <c r="G6" s="39">
        <f>AVERAGE(F4:F6)</f>
        <v>21.684580369162969</v>
      </c>
      <c r="H6" s="40">
        <f>G6-G9</f>
        <v>0.51050506051726785</v>
      </c>
      <c r="I6" s="39">
        <v>29.245709158898901</v>
      </c>
      <c r="J6" s="39">
        <f>AVERAGE(I4:I6)</f>
        <v>29.445915775445368</v>
      </c>
      <c r="K6" s="40">
        <f>J6-J9</f>
        <v>-0.65201491841439818</v>
      </c>
      <c r="P6" s="37"/>
      <c r="Q6" s="39"/>
      <c r="R6" s="39"/>
      <c r="S6" s="38"/>
      <c r="T6" s="38"/>
      <c r="U6" s="39"/>
      <c r="V6" s="39"/>
      <c r="W6" s="38"/>
      <c r="Y6" s="39"/>
      <c r="Z6" s="39"/>
      <c r="AA6" s="38"/>
      <c r="AC6" s="37"/>
    </row>
    <row r="7" spans="2:29" x14ac:dyDescent="0.35">
      <c r="B7" s="35" t="s">
        <v>64</v>
      </c>
      <c r="C7" s="39">
        <v>17.644108530685699</v>
      </c>
      <c r="D7" s="37"/>
      <c r="E7" s="36">
        <f>2^-E6</f>
        <v>5.0446974108274381</v>
      </c>
      <c r="F7" s="39">
        <v>21.432096812548</v>
      </c>
      <c r="G7" s="37"/>
      <c r="H7" s="36">
        <f>2^-H6</f>
        <v>0.70197664596971054</v>
      </c>
      <c r="I7" s="39">
        <v>30.1014068481979</v>
      </c>
      <c r="J7" s="37"/>
      <c r="K7" s="36">
        <f>2^-K6</f>
        <v>1.5713612821589995</v>
      </c>
      <c r="P7" s="37"/>
      <c r="Q7" s="39"/>
      <c r="R7" s="37"/>
      <c r="S7" s="38"/>
      <c r="U7" s="39"/>
      <c r="V7" s="37"/>
      <c r="W7" s="38"/>
      <c r="Y7" s="39"/>
      <c r="Z7" s="37"/>
      <c r="AA7" s="38"/>
    </row>
    <row r="8" spans="2:29" x14ac:dyDescent="0.35">
      <c r="C8" s="39">
        <v>17.488583388903201</v>
      </c>
      <c r="D8" s="37"/>
      <c r="F8" s="39">
        <v>21.751785615449101</v>
      </c>
      <c r="G8" s="37"/>
      <c r="I8" s="39">
        <v>30.137172884485999</v>
      </c>
      <c r="J8" s="37"/>
      <c r="P8" s="37"/>
      <c r="Q8" s="39"/>
      <c r="R8" s="37"/>
      <c r="S8" s="37"/>
      <c r="T8" s="37"/>
      <c r="U8" s="39"/>
      <c r="V8" s="37"/>
      <c r="W8" s="37"/>
      <c r="Y8" s="39"/>
      <c r="Z8" s="37"/>
    </row>
    <row r="9" spans="2:29" x14ac:dyDescent="0.35">
      <c r="C9" s="39">
        <v>17.259656346457898</v>
      </c>
      <c r="D9" s="39">
        <f>AVERAGE(C7:C9)</f>
        <v>17.464116088682264</v>
      </c>
      <c r="F9" s="39">
        <v>20.338343497939999</v>
      </c>
      <c r="G9" s="39">
        <f>AVERAGE(F7:F9)</f>
        <v>21.174075308645701</v>
      </c>
      <c r="I9" s="39">
        <v>30.055212348895399</v>
      </c>
      <c r="J9" s="39">
        <f>AVERAGE(I7:I9)</f>
        <v>30.097930693859766</v>
      </c>
      <c r="P9" s="37"/>
      <c r="Q9" s="39"/>
      <c r="R9" s="39"/>
      <c r="S9" s="37"/>
      <c r="T9" s="37"/>
      <c r="U9" s="39"/>
      <c r="V9" s="39"/>
      <c r="W9" s="37"/>
      <c r="Y9" s="39"/>
      <c r="Z9" s="39"/>
    </row>
    <row r="11" spans="2:29" x14ac:dyDescent="0.35">
      <c r="C11" s="14" t="s">
        <v>0</v>
      </c>
      <c r="F11" s="14" t="s">
        <v>1</v>
      </c>
      <c r="I11" s="14" t="s">
        <v>61</v>
      </c>
    </row>
    <row r="12" spans="2:29" x14ac:dyDescent="0.35">
      <c r="B12" s="37" t="s">
        <v>68</v>
      </c>
      <c r="C12" s="39">
        <v>21.905529129408801</v>
      </c>
      <c r="D12" s="37"/>
      <c r="E12" s="41"/>
      <c r="F12" s="39">
        <v>27.654007275517699</v>
      </c>
      <c r="G12" s="37"/>
      <c r="H12" s="41"/>
      <c r="I12" s="39">
        <v>28.348457905495302</v>
      </c>
      <c r="J12" s="37"/>
      <c r="K12" s="37"/>
    </row>
    <row r="13" spans="2:29" x14ac:dyDescent="0.35">
      <c r="B13" s="37"/>
      <c r="C13" s="39">
        <v>22.367328070320699</v>
      </c>
      <c r="D13" s="37"/>
      <c r="E13" s="37"/>
      <c r="F13" s="39">
        <v>27.567619101548999</v>
      </c>
      <c r="G13" s="37"/>
      <c r="H13" s="37"/>
      <c r="I13" s="39">
        <v>28.062879955428201</v>
      </c>
      <c r="J13" s="37"/>
      <c r="K13" s="37"/>
      <c r="P13" s="37"/>
      <c r="Q13" s="39"/>
      <c r="R13" s="37"/>
      <c r="S13" s="38"/>
      <c r="T13" s="38"/>
      <c r="U13" s="39"/>
      <c r="V13" s="37"/>
      <c r="W13" s="38"/>
      <c r="Y13" s="39"/>
      <c r="Z13" s="37"/>
      <c r="AC13" s="38"/>
    </row>
    <row r="14" spans="2:29" x14ac:dyDescent="0.35">
      <c r="B14" s="37"/>
      <c r="C14" s="39">
        <v>21.4577790548724</v>
      </c>
      <c r="D14" s="39">
        <f>AVERAGE(C12:C14)</f>
        <v>21.9102120848673</v>
      </c>
      <c r="E14" s="38">
        <f>D14-D17</f>
        <v>-1.613929681655133</v>
      </c>
      <c r="F14" s="39">
        <v>27.524981569404499</v>
      </c>
      <c r="G14" s="39">
        <f>AVERAGE(F12:F14)</f>
        <v>27.582202648823735</v>
      </c>
      <c r="H14" s="38">
        <f>G14-G17</f>
        <v>0.26114852142846701</v>
      </c>
      <c r="I14" s="39">
        <v>27.788414426210601</v>
      </c>
      <c r="J14" s="39">
        <f>AVERAGE(I12:I14)</f>
        <v>28.066584095711367</v>
      </c>
      <c r="K14" s="40">
        <f>J14-J17</f>
        <v>-0.74360351781383116</v>
      </c>
      <c r="P14" s="37"/>
      <c r="Q14" s="39"/>
      <c r="R14" s="37"/>
      <c r="S14" s="37"/>
      <c r="T14" s="37"/>
      <c r="U14" s="39"/>
      <c r="V14" s="37"/>
      <c r="W14" s="37"/>
      <c r="Y14" s="39"/>
      <c r="Z14" s="37"/>
      <c r="AC14" s="37"/>
    </row>
    <row r="15" spans="2:29" x14ac:dyDescent="0.35">
      <c r="B15" s="37" t="s">
        <v>50</v>
      </c>
      <c r="C15" s="39">
        <v>23.657592598685401</v>
      </c>
      <c r="D15" s="37"/>
      <c r="E15" s="38">
        <f>2^-E14</f>
        <v>3.0608443475099625</v>
      </c>
      <c r="F15" s="39">
        <v>27.365405187133</v>
      </c>
      <c r="G15" s="37"/>
      <c r="H15" s="38">
        <f>2^-H14</f>
        <v>0.83442337517566645</v>
      </c>
      <c r="I15" s="39">
        <v>28.072931023910002</v>
      </c>
      <c r="J15" s="37"/>
      <c r="K15" s="41">
        <f>2^-K14</f>
        <v>1.6743527653021972</v>
      </c>
      <c r="P15" s="37"/>
      <c r="Q15" s="39"/>
      <c r="R15" s="39"/>
      <c r="S15" s="38"/>
      <c r="U15" s="39"/>
      <c r="V15" s="39"/>
      <c r="W15" s="38"/>
      <c r="Y15" s="39"/>
      <c r="Z15" s="39"/>
      <c r="AA15" s="38"/>
      <c r="AC15" s="42"/>
    </row>
    <row r="16" spans="2:29" x14ac:dyDescent="0.35">
      <c r="B16" s="37"/>
      <c r="C16" s="39">
        <v>23.808184082226202</v>
      </c>
      <c r="D16" s="37"/>
      <c r="E16" s="37"/>
      <c r="F16" s="39">
        <v>27.432367870443699</v>
      </c>
      <c r="G16" s="37"/>
      <c r="H16" s="37"/>
      <c r="I16" s="39">
        <v>28.629749736707499</v>
      </c>
      <c r="J16" s="37"/>
      <c r="K16" s="37"/>
      <c r="P16" s="37"/>
      <c r="Q16" s="39"/>
      <c r="R16" s="37"/>
      <c r="S16" s="38"/>
      <c r="T16" s="38"/>
      <c r="U16" s="39"/>
      <c r="V16" s="37"/>
      <c r="W16" s="38"/>
      <c r="Y16" s="39"/>
      <c r="Z16" s="37"/>
      <c r="AA16" s="38"/>
    </row>
    <row r="17" spans="1:29" x14ac:dyDescent="0.35">
      <c r="B17" s="37"/>
      <c r="C17" s="39">
        <v>23.106648618655701</v>
      </c>
      <c r="D17" s="39">
        <f>AVERAGE(C15:C17)</f>
        <v>23.524141766522433</v>
      </c>
      <c r="E17" s="37"/>
      <c r="F17" s="39">
        <v>27.165389324609102</v>
      </c>
      <c r="G17" s="39">
        <f>AVERAGE(F15:F17)</f>
        <v>27.321054127395268</v>
      </c>
      <c r="H17" s="37"/>
      <c r="I17" s="39">
        <v>29.7278820799581</v>
      </c>
      <c r="J17" s="39">
        <f>AVERAGE(I15:I17)</f>
        <v>28.810187613525198</v>
      </c>
      <c r="K17" s="37"/>
      <c r="P17" s="37"/>
      <c r="Q17" s="39"/>
      <c r="R17" s="37"/>
      <c r="S17" s="37"/>
      <c r="T17" s="38"/>
      <c r="U17" s="39"/>
      <c r="V17" s="37"/>
      <c r="Y17" s="39"/>
      <c r="Z17" s="37"/>
    </row>
    <row r="18" spans="1:29" x14ac:dyDescent="0.35">
      <c r="P18" s="37"/>
      <c r="Q18" s="39"/>
      <c r="R18" s="39"/>
      <c r="S18" s="37"/>
      <c r="T18" s="37"/>
      <c r="U18" s="39"/>
      <c r="V18" s="39"/>
      <c r="Y18" s="39"/>
      <c r="Z18" s="39"/>
    </row>
    <row r="19" spans="1:29" x14ac:dyDescent="0.35">
      <c r="C19" s="14" t="s">
        <v>0</v>
      </c>
      <c r="F19" s="14" t="s">
        <v>1</v>
      </c>
      <c r="I19" s="14" t="s">
        <v>61</v>
      </c>
      <c r="X19" s="37"/>
      <c r="AC19" s="37"/>
    </row>
    <row r="20" spans="1:29" x14ac:dyDescent="0.35">
      <c r="B20" s="37" t="s">
        <v>68</v>
      </c>
      <c r="C20" s="39">
        <v>21.6940421994247</v>
      </c>
      <c r="D20" s="37"/>
      <c r="E20" s="37"/>
      <c r="F20" s="39">
        <v>28.825270574808599</v>
      </c>
      <c r="G20" s="37"/>
      <c r="I20" s="39">
        <v>27.189165652030901</v>
      </c>
      <c r="J20" s="37"/>
      <c r="AB20" s="37"/>
      <c r="AC20" s="37"/>
    </row>
    <row r="21" spans="1:29" x14ac:dyDescent="0.35">
      <c r="B21" s="37"/>
      <c r="C21" s="39">
        <v>21.313995147273602</v>
      </c>
      <c r="D21" s="37"/>
      <c r="E21" s="37"/>
      <c r="F21" s="39">
        <v>29.1076201178053</v>
      </c>
      <c r="G21" s="37"/>
      <c r="I21" s="39">
        <v>27.150792069655498</v>
      </c>
      <c r="J21" s="37"/>
      <c r="Q21" s="39"/>
      <c r="R21" s="37"/>
      <c r="U21" s="39"/>
      <c r="Y21" s="39"/>
      <c r="Z21" s="37"/>
      <c r="AB21" s="37"/>
      <c r="AC21" s="37"/>
    </row>
    <row r="22" spans="1:29" x14ac:dyDescent="0.35">
      <c r="B22" s="37"/>
      <c r="C22" s="39">
        <v>21.1685344358531</v>
      </c>
      <c r="D22" s="39">
        <f>AVERAGE(C20:C22)</f>
        <v>21.392190594183802</v>
      </c>
      <c r="E22" s="38">
        <f>D22-D25</f>
        <v>-2.0798790796189621</v>
      </c>
      <c r="F22" s="39">
        <v>28.457938070000498</v>
      </c>
      <c r="G22" s="39">
        <f>AVERAGE(F20:F22)</f>
        <v>28.796942920871462</v>
      </c>
      <c r="H22" s="38">
        <f>G22-G25</f>
        <v>-2.5934408340802406E-2</v>
      </c>
      <c r="I22" s="39">
        <v>26.781960113649198</v>
      </c>
      <c r="J22" s="39">
        <f>AVERAGE(I20:I22)</f>
        <v>27.040639278445202</v>
      </c>
      <c r="K22" s="40">
        <f>J22-J25</f>
        <v>-0.39270663790206228</v>
      </c>
      <c r="Q22" s="39"/>
      <c r="R22" s="37"/>
      <c r="U22" s="39"/>
      <c r="Y22" s="39"/>
      <c r="Z22" s="37"/>
    </row>
    <row r="23" spans="1:29" x14ac:dyDescent="0.35">
      <c r="B23" s="37" t="s">
        <v>50</v>
      </c>
      <c r="C23" s="39">
        <v>23.5477011695057</v>
      </c>
      <c r="D23" s="37"/>
      <c r="E23" s="38">
        <f>2^-E22</f>
        <v>4.2277177986016241</v>
      </c>
      <c r="F23" s="39">
        <v>28.6327790652762</v>
      </c>
      <c r="G23" s="37"/>
      <c r="H23" s="38">
        <f>2^-H22</f>
        <v>1.0181389093591044</v>
      </c>
      <c r="I23" s="39">
        <v>27.423907780293501</v>
      </c>
      <c r="J23" s="37"/>
      <c r="K23" s="41">
        <f>2^-K22</f>
        <v>1.3128541384352008</v>
      </c>
      <c r="Q23" s="39"/>
      <c r="R23" s="39"/>
      <c r="S23" s="38"/>
      <c r="U23" s="39"/>
      <c r="V23" s="39"/>
      <c r="W23" s="38"/>
      <c r="Y23" s="39"/>
      <c r="Z23" s="39"/>
      <c r="AA23" s="38"/>
    </row>
    <row r="24" spans="1:29" x14ac:dyDescent="0.35">
      <c r="B24" s="37"/>
      <c r="C24" s="39">
        <v>23.435261747708399</v>
      </c>
      <c r="D24" s="37"/>
      <c r="E24" s="37"/>
      <c r="F24" s="39">
        <v>29.095635678507701</v>
      </c>
      <c r="G24" s="37"/>
      <c r="I24" s="39">
        <v>27.450133346833599</v>
      </c>
      <c r="J24" s="37"/>
      <c r="Q24" s="39"/>
      <c r="R24" s="37"/>
      <c r="S24" s="38"/>
      <c r="U24" s="39"/>
      <c r="V24" s="37"/>
      <c r="W24" s="38"/>
      <c r="Y24" s="39"/>
      <c r="Z24" s="37"/>
      <c r="AA24" s="38"/>
    </row>
    <row r="25" spans="1:29" x14ac:dyDescent="0.35">
      <c r="B25" s="37"/>
      <c r="C25" s="39">
        <v>23.4332461041942</v>
      </c>
      <c r="D25" s="39">
        <f>AVERAGE(C23:C25)</f>
        <v>23.472069673802764</v>
      </c>
      <c r="E25" s="37"/>
      <c r="F25" s="39">
        <v>28.7402172438529</v>
      </c>
      <c r="G25" s="39">
        <f>AVERAGE(F23:F25)</f>
        <v>28.822877329212265</v>
      </c>
      <c r="I25" s="39">
        <v>27.425996621914699</v>
      </c>
      <c r="J25" s="39">
        <f>AVERAGE(I23:I25)</f>
        <v>27.433345916347264</v>
      </c>
      <c r="Q25" s="39"/>
      <c r="R25" s="37"/>
      <c r="U25" s="39"/>
      <c r="V25" s="37"/>
      <c r="X25" s="39"/>
      <c r="Y25" s="39"/>
      <c r="Z25" s="37"/>
    </row>
    <row r="26" spans="1:29" x14ac:dyDescent="0.35">
      <c r="Q26" s="39"/>
      <c r="R26" s="39"/>
      <c r="S26" s="37"/>
      <c r="U26" s="39"/>
      <c r="V26" s="39"/>
      <c r="W26" s="37"/>
      <c r="X26" s="39"/>
      <c r="Y26" s="39"/>
      <c r="Z26" s="39"/>
      <c r="AA26" s="37"/>
    </row>
    <row r="27" spans="1:29" x14ac:dyDescent="0.35">
      <c r="S27" s="37"/>
      <c r="W27" s="37"/>
      <c r="X27" s="39"/>
      <c r="Y27" s="37"/>
      <c r="Z27" s="37"/>
      <c r="AA27" s="39"/>
    </row>
    <row r="28" spans="1:29" x14ac:dyDescent="0.35">
      <c r="S28" s="35"/>
      <c r="T28" s="39"/>
      <c r="U28" s="37"/>
      <c r="V28" s="38"/>
      <c r="W28" s="37"/>
      <c r="X28" s="39"/>
      <c r="Y28" s="37"/>
      <c r="Z28" s="37"/>
    </row>
    <row r="29" spans="1:29" s="34" customFormat="1" x14ac:dyDescent="0.35">
      <c r="S29" s="43"/>
      <c r="T29" s="44"/>
      <c r="U29" s="43"/>
      <c r="V29" s="43"/>
      <c r="W29" s="43"/>
      <c r="X29" s="44"/>
      <c r="Y29" s="43"/>
      <c r="Z29" s="43"/>
    </row>
    <row r="31" spans="1:29" x14ac:dyDescent="0.35">
      <c r="A31" s="14" t="s">
        <v>48</v>
      </c>
    </row>
    <row r="32" spans="1:29" x14ac:dyDescent="0.35">
      <c r="B32" s="14" t="s">
        <v>41</v>
      </c>
      <c r="F32" s="14" t="s">
        <v>1</v>
      </c>
      <c r="J32" s="14" t="s">
        <v>61</v>
      </c>
    </row>
    <row r="33" spans="1:27" x14ac:dyDescent="0.35">
      <c r="A33" s="37" t="s">
        <v>69</v>
      </c>
      <c r="B33" s="39">
        <v>21.4388702301645</v>
      </c>
      <c r="C33" s="37"/>
      <c r="D33" s="38"/>
      <c r="E33" s="37"/>
      <c r="F33" s="39">
        <v>28.423101749360601</v>
      </c>
      <c r="G33" s="37"/>
      <c r="H33" s="38"/>
      <c r="J33" s="39">
        <v>16.633229886462999</v>
      </c>
      <c r="P33" s="35"/>
      <c r="Q33" s="39"/>
      <c r="R33" s="37"/>
      <c r="S33" s="38"/>
      <c r="U33" s="39"/>
      <c r="Y33" s="39"/>
    </row>
    <row r="34" spans="1:27" x14ac:dyDescent="0.35">
      <c r="A34" s="37"/>
      <c r="B34" s="39">
        <v>21.921850018790199</v>
      </c>
      <c r="C34" s="37"/>
      <c r="D34" s="37"/>
      <c r="E34" s="37"/>
      <c r="F34" s="39">
        <v>28.541316361111399</v>
      </c>
      <c r="G34" s="37"/>
      <c r="H34" s="37"/>
      <c r="J34" s="39">
        <v>16.623180662555502</v>
      </c>
      <c r="P34" s="37"/>
      <c r="Q34" s="39"/>
      <c r="R34" s="37"/>
      <c r="S34" s="37"/>
      <c r="U34" s="39"/>
      <c r="Y34" s="39"/>
    </row>
    <row r="35" spans="1:27" x14ac:dyDescent="0.35">
      <c r="A35" s="37"/>
      <c r="B35" s="39">
        <v>21.628422081572001</v>
      </c>
      <c r="C35" s="39">
        <f>AVERAGE(B33:B35)</f>
        <v>21.663047443508901</v>
      </c>
      <c r="D35" s="38">
        <f>C35-C38</f>
        <v>-0.22857776234593175</v>
      </c>
      <c r="E35" s="37"/>
      <c r="F35" s="39">
        <v>28.3575074502101</v>
      </c>
      <c r="G35" s="39">
        <f>AVERAGE(F33:F35)</f>
        <v>28.440641853560702</v>
      </c>
      <c r="H35" s="38">
        <f>G35-G38</f>
        <v>0.84608156417026947</v>
      </c>
      <c r="J35" s="39">
        <v>16.566239515802099</v>
      </c>
      <c r="K35" s="39">
        <f>AVERAGE(J33:J35)</f>
        <v>16.607550021606865</v>
      </c>
      <c r="L35" s="38">
        <f>K35-K38</f>
        <v>-2.2494023894613342</v>
      </c>
      <c r="P35" s="37"/>
      <c r="Q35" s="39"/>
      <c r="R35" s="39"/>
      <c r="S35" s="38"/>
      <c r="U35" s="39"/>
      <c r="V35" s="39"/>
      <c r="W35" s="38"/>
      <c r="Y35" s="39"/>
      <c r="Z35" s="39"/>
      <c r="AA35" s="38"/>
    </row>
    <row r="36" spans="1:27" x14ac:dyDescent="0.35">
      <c r="A36" s="37" t="s">
        <v>70</v>
      </c>
      <c r="B36" s="39">
        <v>22.2891737731055</v>
      </c>
      <c r="C36" s="37"/>
      <c r="D36" s="38">
        <f>2^-D35</f>
        <v>1.1716793147761484</v>
      </c>
      <c r="E36" s="37"/>
      <c r="F36" s="39">
        <v>27.488089529682899</v>
      </c>
      <c r="G36" s="37"/>
      <c r="H36" s="38">
        <f>2^-H35</f>
        <v>0.55629360880198597</v>
      </c>
      <c r="J36" s="39">
        <v>19.0269898125994</v>
      </c>
      <c r="K36" s="37"/>
      <c r="L36" s="38">
        <f>2^-L35</f>
        <v>4.7548584372105394</v>
      </c>
      <c r="P36" s="35"/>
      <c r="Q36" s="39"/>
      <c r="R36" s="37"/>
      <c r="S36" s="38"/>
      <c r="U36" s="39"/>
      <c r="V36" s="37"/>
      <c r="W36" s="38"/>
      <c r="Y36" s="39"/>
      <c r="Z36" s="37"/>
      <c r="AA36" s="38"/>
    </row>
    <row r="37" spans="1:27" x14ac:dyDescent="0.35">
      <c r="A37" s="37"/>
      <c r="B37" s="39">
        <v>21.910727678729199</v>
      </c>
      <c r="C37" s="37"/>
      <c r="D37" s="37"/>
      <c r="E37" s="37"/>
      <c r="F37" s="39">
        <v>27.602768997747798</v>
      </c>
      <c r="G37" s="37"/>
      <c r="H37" s="37"/>
      <c r="J37" s="39">
        <v>18.8120877508366</v>
      </c>
      <c r="K37" s="37"/>
      <c r="L37" s="37"/>
      <c r="P37" s="37"/>
      <c r="Q37" s="39"/>
      <c r="R37" s="37"/>
      <c r="S37" s="37"/>
      <c r="U37" s="39"/>
      <c r="V37" s="37"/>
      <c r="W37" s="37"/>
      <c r="Y37" s="39"/>
      <c r="Z37" s="37"/>
      <c r="AA37" s="37"/>
    </row>
    <row r="38" spans="1:27" x14ac:dyDescent="0.35">
      <c r="A38" s="37"/>
      <c r="B38" s="39">
        <v>21.474974165729801</v>
      </c>
      <c r="C38" s="39">
        <f>AVERAGE(B36:B38)</f>
        <v>21.891625205854833</v>
      </c>
      <c r="D38" s="37"/>
      <c r="E38" s="37"/>
      <c r="F38" s="39">
        <v>27.692822340740602</v>
      </c>
      <c r="G38" s="39">
        <f>AVERAGE(F36:F38)</f>
        <v>27.594560289390433</v>
      </c>
      <c r="H38" s="37"/>
      <c r="J38" s="39">
        <v>18.731779669768599</v>
      </c>
      <c r="K38" s="39">
        <f>AVERAGE(J36:J38)</f>
        <v>18.8569524110682</v>
      </c>
      <c r="L38" s="37"/>
      <c r="P38" s="37"/>
      <c r="Q38" s="39"/>
      <c r="R38" s="39"/>
      <c r="S38" s="37"/>
      <c r="U38" s="39"/>
      <c r="V38" s="39"/>
      <c r="W38" s="37"/>
      <c r="Y38" s="39"/>
      <c r="Z38" s="39"/>
      <c r="AA38" s="37"/>
    </row>
    <row r="39" spans="1:27" x14ac:dyDescent="0.35">
      <c r="S39" s="37"/>
      <c r="V39" s="37"/>
      <c r="W39" s="37"/>
      <c r="Y39" s="37"/>
      <c r="Z39" s="37"/>
    </row>
    <row r="40" spans="1:27" x14ac:dyDescent="0.35">
      <c r="B40" s="14" t="s">
        <v>41</v>
      </c>
      <c r="F40" s="14" t="s">
        <v>1</v>
      </c>
      <c r="J40" s="14" t="s">
        <v>61</v>
      </c>
      <c r="V40" s="37"/>
      <c r="W40" s="37"/>
      <c r="Y40" s="37"/>
      <c r="Z40" s="37"/>
    </row>
    <row r="41" spans="1:27" x14ac:dyDescent="0.35">
      <c r="A41" s="37" t="s">
        <v>69</v>
      </c>
      <c r="B41" s="39">
        <v>21.365263680563501</v>
      </c>
      <c r="C41" s="37"/>
      <c r="D41" s="37"/>
      <c r="E41" s="37"/>
      <c r="F41" s="39">
        <v>27.9316324595666</v>
      </c>
      <c r="G41" s="37"/>
      <c r="I41" s="37"/>
      <c r="J41" s="39">
        <v>16.186030316907502</v>
      </c>
      <c r="Z41" s="37"/>
    </row>
    <row r="42" spans="1:27" x14ac:dyDescent="0.35">
      <c r="A42" s="37"/>
      <c r="B42" s="39">
        <v>21.4051932589392</v>
      </c>
      <c r="C42" s="37"/>
      <c r="D42" s="37"/>
      <c r="E42" s="37"/>
      <c r="F42" s="39">
        <v>28.024712629249802</v>
      </c>
      <c r="G42" s="37"/>
      <c r="I42" s="37"/>
      <c r="J42" s="39">
        <v>16.175499779431298</v>
      </c>
      <c r="P42" s="35"/>
      <c r="Q42" s="39"/>
      <c r="R42" s="37"/>
      <c r="U42" s="39"/>
      <c r="V42" s="37"/>
      <c r="W42" s="37"/>
      <c r="Y42" s="39"/>
      <c r="Z42" s="37"/>
      <c r="AA42" s="39"/>
    </row>
    <row r="43" spans="1:27" x14ac:dyDescent="0.35">
      <c r="A43" s="37"/>
      <c r="B43" s="39">
        <v>21.9282844959131</v>
      </c>
      <c r="C43" s="39">
        <f>AVERAGE(B41:B43)</f>
        <v>21.5662471451386</v>
      </c>
      <c r="D43" s="38">
        <f>C43-C46</f>
        <v>0.27929481205670115</v>
      </c>
      <c r="E43" s="37"/>
      <c r="F43" s="39">
        <v>27.945104993044801</v>
      </c>
      <c r="G43" s="39">
        <f>AVERAGE(F41:F43)</f>
        <v>27.967150027287072</v>
      </c>
      <c r="H43" s="38">
        <f>G43-G46</f>
        <v>-0.43906793661842869</v>
      </c>
      <c r="I43" s="38"/>
      <c r="J43" s="39">
        <v>15.882753615154501</v>
      </c>
      <c r="K43" s="39">
        <f>AVERAGE(J41:J43)</f>
        <v>16.081427903831099</v>
      </c>
      <c r="L43" s="38">
        <f>K43-K46</f>
        <v>-4.0566920473310368</v>
      </c>
      <c r="P43" s="37"/>
      <c r="Q43" s="39"/>
      <c r="R43" s="37"/>
      <c r="U43" s="39"/>
      <c r="Y43" s="39"/>
      <c r="AA43" s="39"/>
    </row>
    <row r="44" spans="1:27" x14ac:dyDescent="0.35">
      <c r="A44" s="37" t="s">
        <v>70</v>
      </c>
      <c r="B44" s="39">
        <v>20.7390294249441</v>
      </c>
      <c r="C44" s="37"/>
      <c r="D44" s="41">
        <f>2^-D43</f>
        <v>0.82399368616583735</v>
      </c>
      <c r="E44" s="37"/>
      <c r="F44" s="39">
        <v>28.482613501693798</v>
      </c>
      <c r="G44" s="37"/>
      <c r="H44" s="38">
        <f>2^-H43</f>
        <v>1.3557281666386301</v>
      </c>
      <c r="I44" s="38"/>
      <c r="J44" s="39">
        <v>20.502082226841601</v>
      </c>
      <c r="K44" s="37"/>
      <c r="L44" s="38">
        <f>2^-L43</f>
        <v>16.64125170145924</v>
      </c>
      <c r="P44" s="37"/>
      <c r="Q44" s="39"/>
      <c r="R44" s="39"/>
      <c r="S44" s="38"/>
      <c r="U44" s="39"/>
      <c r="V44" s="39"/>
      <c r="W44" s="38"/>
      <c r="Y44" s="39"/>
      <c r="Z44" s="39"/>
      <c r="AA44" s="38"/>
    </row>
    <row r="45" spans="1:27" x14ac:dyDescent="0.35">
      <c r="A45" s="37"/>
      <c r="B45" s="39">
        <v>21.692211234950999</v>
      </c>
      <c r="C45" s="37"/>
      <c r="D45" s="37"/>
      <c r="E45" s="37"/>
      <c r="F45" s="39">
        <v>28.660915379792701</v>
      </c>
      <c r="G45" s="37"/>
      <c r="I45" s="37"/>
      <c r="J45" s="39">
        <v>19.6501799965435</v>
      </c>
      <c r="K45" s="37"/>
      <c r="L45" s="37"/>
      <c r="P45" s="35"/>
      <c r="Q45" s="39"/>
      <c r="R45" s="37"/>
      <c r="S45" s="38"/>
      <c r="U45" s="39"/>
      <c r="V45" s="37"/>
      <c r="W45" s="38"/>
      <c r="Y45" s="39"/>
      <c r="Z45" s="37"/>
      <c r="AA45" s="38"/>
    </row>
    <row r="46" spans="1:27" x14ac:dyDescent="0.35">
      <c r="A46" s="37"/>
      <c r="B46" s="39">
        <v>21.429616339350599</v>
      </c>
      <c r="C46" s="39">
        <f>AVERAGE(B44:B46)</f>
        <v>21.286952333081899</v>
      </c>
      <c r="D46" s="37"/>
      <c r="E46" s="37"/>
      <c r="F46" s="39">
        <v>28.07512501023</v>
      </c>
      <c r="G46" s="39">
        <f>AVERAGE(F44:F46)</f>
        <v>28.406217963905501</v>
      </c>
      <c r="I46" s="37"/>
      <c r="J46" s="39">
        <v>20.262097630101302</v>
      </c>
      <c r="K46" s="39">
        <f>AVERAGE(J44:J46)</f>
        <v>20.138119951162135</v>
      </c>
      <c r="L46" s="37"/>
      <c r="Q46" s="39"/>
      <c r="R46" s="37"/>
      <c r="U46" s="39"/>
      <c r="V46" s="37"/>
      <c r="Y46" s="39"/>
      <c r="Z46" s="37"/>
    </row>
    <row r="47" spans="1:27" x14ac:dyDescent="0.35">
      <c r="Q47" s="39"/>
      <c r="R47" s="39"/>
      <c r="U47" s="39"/>
      <c r="V47" s="39"/>
      <c r="Y47" s="39"/>
      <c r="Z47" s="39"/>
    </row>
    <row r="48" spans="1:27" x14ac:dyDescent="0.35">
      <c r="AA48" s="39"/>
    </row>
    <row r="49" spans="1:27" x14ac:dyDescent="0.35">
      <c r="A49" s="37"/>
      <c r="B49" s="14" t="s">
        <v>41</v>
      </c>
      <c r="F49" s="14" t="s">
        <v>1</v>
      </c>
      <c r="J49" s="14" t="s">
        <v>61</v>
      </c>
      <c r="AA49" s="39"/>
    </row>
    <row r="50" spans="1:27" x14ac:dyDescent="0.35">
      <c r="A50" s="35" t="s">
        <v>62</v>
      </c>
      <c r="B50" s="39">
        <v>19.786427936796699</v>
      </c>
      <c r="C50" s="37"/>
      <c r="D50" s="38"/>
      <c r="E50" s="37"/>
      <c r="F50" s="39">
        <v>22.7079493612001</v>
      </c>
      <c r="J50" s="39">
        <v>16.990315882070199</v>
      </c>
      <c r="P50" s="37"/>
      <c r="Q50" s="39"/>
      <c r="R50" s="37"/>
      <c r="U50" s="39"/>
      <c r="V50" s="37"/>
      <c r="Y50" s="39"/>
      <c r="AA50" s="39"/>
    </row>
    <row r="51" spans="1:27" x14ac:dyDescent="0.35">
      <c r="A51" s="37"/>
      <c r="B51" s="39">
        <v>16.668472624351001</v>
      </c>
      <c r="C51" s="37"/>
      <c r="D51" s="37"/>
      <c r="E51" s="37"/>
      <c r="F51" s="39">
        <v>23.0491856812104</v>
      </c>
      <c r="J51" s="39">
        <v>16.947494385199899</v>
      </c>
      <c r="Q51" s="39"/>
      <c r="R51" s="37"/>
      <c r="U51" s="39"/>
      <c r="V51" s="37"/>
      <c r="Y51" s="39"/>
      <c r="AA51" s="39"/>
    </row>
    <row r="52" spans="1:27" x14ac:dyDescent="0.35">
      <c r="A52" s="37"/>
      <c r="B52" s="39">
        <v>16.137383772552401</v>
      </c>
      <c r="C52" s="39">
        <f>AVERAGE(B51:B52)</f>
        <v>16.402928198451701</v>
      </c>
      <c r="D52" s="38">
        <f>C52-C55</f>
        <v>0.37785272313773532</v>
      </c>
      <c r="E52" s="38"/>
      <c r="F52" s="39">
        <v>22.527921750547801</v>
      </c>
      <c r="G52" s="39">
        <f>AVERAGE(F51:F52)</f>
        <v>22.7885537158791</v>
      </c>
      <c r="H52" s="38">
        <f>G52-G55</f>
        <v>0.52869444295586732</v>
      </c>
      <c r="J52" s="39">
        <v>17.016157301376801</v>
      </c>
      <c r="K52" s="39">
        <f>AVERAGE(J50:J52)</f>
        <v>16.984655856215632</v>
      </c>
      <c r="L52" s="38">
        <f>K52-K55</f>
        <v>-3.3257804348440665</v>
      </c>
      <c r="Q52" s="39"/>
      <c r="R52" s="39"/>
      <c r="S52" s="38"/>
      <c r="U52" s="39"/>
      <c r="V52" s="39"/>
      <c r="W52" s="38"/>
      <c r="Y52" s="39"/>
      <c r="Z52" s="39"/>
      <c r="AA52" s="38"/>
    </row>
    <row r="53" spans="1:27" x14ac:dyDescent="0.35">
      <c r="A53" s="35" t="s">
        <v>47</v>
      </c>
      <c r="B53" s="39">
        <v>16.113624627863501</v>
      </c>
      <c r="C53" s="37"/>
      <c r="D53" s="38">
        <f>2^-D52</f>
        <v>0.76958216851364347</v>
      </c>
      <c r="E53" s="38"/>
      <c r="F53" s="39">
        <v>22.096422139468999</v>
      </c>
      <c r="G53" s="37"/>
      <c r="H53" s="38">
        <f>2^-H52</f>
        <v>0.69318174040150238</v>
      </c>
      <c r="J53" s="39">
        <v>20.416639302174701</v>
      </c>
      <c r="K53" s="37"/>
      <c r="L53" s="38">
        <f>2^-L52</f>
        <v>10.026738068419139</v>
      </c>
      <c r="P53" s="37"/>
      <c r="Q53" s="39"/>
      <c r="R53" s="37"/>
      <c r="S53" s="38"/>
      <c r="U53" s="39"/>
      <c r="V53" s="37"/>
      <c r="W53" s="38"/>
      <c r="Y53" s="39"/>
      <c r="Z53" s="37"/>
      <c r="AA53" s="38"/>
    </row>
    <row r="54" spans="1:27" x14ac:dyDescent="0.35">
      <c r="A54" s="37"/>
      <c r="B54" s="39">
        <v>15.813327571068999</v>
      </c>
      <c r="C54" s="37"/>
      <c r="D54" s="37"/>
      <c r="E54" s="38"/>
      <c r="F54" s="39">
        <v>22.536371068815502</v>
      </c>
      <c r="G54" s="37"/>
      <c r="H54" s="37"/>
      <c r="J54" s="39">
        <v>20.297318387361798</v>
      </c>
      <c r="K54" s="37"/>
      <c r="L54" s="37"/>
      <c r="Q54" s="39"/>
      <c r="R54" s="37"/>
      <c r="U54" s="39"/>
      <c r="V54" s="37"/>
      <c r="Y54" s="39"/>
      <c r="Z54" s="37"/>
    </row>
    <row r="55" spans="1:27" x14ac:dyDescent="0.35">
      <c r="A55" s="37"/>
      <c r="B55" s="39">
        <v>16.148274227009399</v>
      </c>
      <c r="C55" s="39">
        <f>AVERAGE(B53:B55)</f>
        <v>16.025075475313965</v>
      </c>
      <c r="D55" s="37"/>
      <c r="E55" s="37"/>
      <c r="F55" s="39">
        <v>22.146784610485199</v>
      </c>
      <c r="G55" s="39">
        <f>AVERAGE(F53:F55)</f>
        <v>22.259859272923233</v>
      </c>
      <c r="H55" s="37"/>
      <c r="J55" s="39">
        <v>20.217351183642599</v>
      </c>
      <c r="K55" s="39">
        <f>AVERAGE(J53:J55)</f>
        <v>20.310436291059698</v>
      </c>
      <c r="L55" s="37"/>
      <c r="Q55" s="39"/>
      <c r="R55" s="39"/>
      <c r="U55" s="39"/>
      <c r="V55" s="39"/>
      <c r="Y55" s="39"/>
      <c r="Z55" s="39"/>
    </row>
    <row r="58" spans="1:27" s="34" customFormat="1" x14ac:dyDescent="0.35"/>
    <row r="60" spans="1:27" x14ac:dyDescent="0.35">
      <c r="B60" s="14" t="s">
        <v>41</v>
      </c>
      <c r="F60" s="14" t="s">
        <v>1</v>
      </c>
      <c r="J60" s="14" t="s">
        <v>61</v>
      </c>
      <c r="P60" s="45"/>
      <c r="Q60" s="45"/>
      <c r="R60" s="45"/>
    </row>
    <row r="61" spans="1:27" x14ac:dyDescent="0.35">
      <c r="A61" s="35" t="s">
        <v>65</v>
      </c>
      <c r="B61" s="39">
        <v>16.640835070775999</v>
      </c>
      <c r="C61" s="37"/>
      <c r="D61" s="38"/>
      <c r="E61" s="37"/>
      <c r="F61" s="39">
        <v>22.271917973288001</v>
      </c>
      <c r="G61" s="37"/>
      <c r="H61" s="37"/>
      <c r="J61" s="39">
        <v>23.496754711168201</v>
      </c>
      <c r="P61" s="45"/>
      <c r="Q61" s="45"/>
      <c r="R61" s="45"/>
    </row>
    <row r="62" spans="1:27" x14ac:dyDescent="0.35">
      <c r="A62" s="37"/>
      <c r="B62" s="39">
        <v>16.3723511571575</v>
      </c>
      <c r="C62" s="37"/>
      <c r="D62" s="37"/>
      <c r="E62" s="37"/>
      <c r="F62" s="39">
        <v>22.084618345073299</v>
      </c>
      <c r="G62" s="37"/>
      <c r="H62" s="37"/>
      <c r="J62" s="39">
        <v>23.617641206439401</v>
      </c>
      <c r="P62" s="45"/>
      <c r="Q62" s="45"/>
      <c r="R62" s="45"/>
    </row>
    <row r="63" spans="1:27" x14ac:dyDescent="0.35">
      <c r="A63" s="37"/>
      <c r="B63" s="39">
        <v>16.6363027436627</v>
      </c>
      <c r="C63" s="39">
        <f>AVERAGE(B61:B63)</f>
        <v>16.549829657198732</v>
      </c>
      <c r="D63" s="38">
        <f>C63-C66</f>
        <v>-0.38939366997886893</v>
      </c>
      <c r="E63" s="37"/>
      <c r="F63" s="39">
        <v>22.068381063095298</v>
      </c>
      <c r="G63" s="39">
        <f>AVERAGE(F61:F63)</f>
        <v>22.1416391271522</v>
      </c>
      <c r="H63" s="38">
        <f>G63-G66</f>
        <v>1.0768175976408969</v>
      </c>
      <c r="J63" s="39">
        <v>23.395113415619601</v>
      </c>
      <c r="K63" s="39">
        <f>AVERAGE(J61:J63)</f>
        <v>23.5031697777424</v>
      </c>
      <c r="L63" s="38">
        <f>K63-K66</f>
        <v>-1.9116623492704328</v>
      </c>
      <c r="P63" s="45"/>
      <c r="Q63" s="45"/>
      <c r="R63" s="45"/>
    </row>
    <row r="64" spans="1:27" x14ac:dyDescent="0.35">
      <c r="A64" s="35" t="s">
        <v>56</v>
      </c>
      <c r="B64" s="39">
        <v>16.803365123742001</v>
      </c>
      <c r="C64" s="37"/>
      <c r="D64" s="38">
        <f>2^-D63</f>
        <v>1.3098427927451195</v>
      </c>
      <c r="E64" s="38"/>
      <c r="F64" s="39">
        <v>21.498821779850001</v>
      </c>
      <c r="G64" s="37"/>
      <c r="H64" s="38">
        <f>2^-H63</f>
        <v>0.47407341667441671</v>
      </c>
      <c r="I64" s="39"/>
      <c r="J64" s="39">
        <v>25.544787745150799</v>
      </c>
      <c r="K64" s="37"/>
      <c r="L64" s="38">
        <f>2^-L63</f>
        <v>3.7624237631327113</v>
      </c>
      <c r="P64" s="45"/>
      <c r="Q64" s="45"/>
      <c r="R64" s="45"/>
    </row>
    <row r="65" spans="1:25" x14ac:dyDescent="0.35">
      <c r="A65" s="37"/>
      <c r="B65" s="39">
        <v>16.8446429148491</v>
      </c>
      <c r="C65" s="37"/>
      <c r="D65" s="37"/>
      <c r="E65" s="38"/>
      <c r="F65" s="39">
        <v>21.234706295562599</v>
      </c>
      <c r="G65" s="37"/>
      <c r="H65" s="37"/>
      <c r="I65" s="39"/>
      <c r="J65" s="39">
        <v>25.384881424786801</v>
      </c>
      <c r="K65" s="37"/>
      <c r="L65" s="37"/>
    </row>
    <row r="66" spans="1:25" x14ac:dyDescent="0.35">
      <c r="A66" s="37"/>
      <c r="B66" s="39">
        <v>17.169661942941701</v>
      </c>
      <c r="C66" s="39">
        <f>AVERAGE(B64:B66)</f>
        <v>16.939223327177601</v>
      </c>
      <c r="D66" s="38"/>
      <c r="E66" s="38"/>
      <c r="F66" s="39">
        <v>20.4609365131213</v>
      </c>
      <c r="G66" s="39">
        <f>AVERAGE(F64:F66)</f>
        <v>21.064821529511303</v>
      </c>
      <c r="H66" s="38"/>
      <c r="I66" s="39"/>
      <c r="J66" s="39">
        <v>25.314827211100901</v>
      </c>
      <c r="K66" s="39">
        <f>AVERAGE(J64:J66)</f>
        <v>25.414832127012833</v>
      </c>
      <c r="L66" s="38"/>
    </row>
    <row r="67" spans="1:25" x14ac:dyDescent="0.35">
      <c r="A67" s="37"/>
      <c r="B67" s="39"/>
      <c r="C67" s="39"/>
      <c r="D67" s="38"/>
      <c r="E67" s="38"/>
      <c r="F67" s="39"/>
      <c r="G67" s="39"/>
      <c r="H67" s="38"/>
      <c r="I67" s="39"/>
    </row>
    <row r="68" spans="1:25" x14ac:dyDescent="0.35">
      <c r="A68" s="37"/>
      <c r="B68" s="14" t="s">
        <v>41</v>
      </c>
      <c r="F68" s="14" t="s">
        <v>1</v>
      </c>
      <c r="J68" s="14" t="s">
        <v>61</v>
      </c>
    </row>
    <row r="69" spans="1:25" x14ac:dyDescent="0.35">
      <c r="A69" s="35" t="s">
        <v>66</v>
      </c>
      <c r="B69" s="39">
        <v>17.610225365242101</v>
      </c>
      <c r="C69" s="37"/>
      <c r="D69" s="38"/>
      <c r="E69" s="37"/>
      <c r="F69" s="39">
        <v>21.454786010995701</v>
      </c>
      <c r="G69" s="37"/>
      <c r="H69" s="37"/>
      <c r="J69" s="39">
        <v>29.919885384694499</v>
      </c>
      <c r="K69" s="37"/>
    </row>
    <row r="70" spans="1:25" x14ac:dyDescent="0.35">
      <c r="B70" s="39">
        <v>16.107524691435898</v>
      </c>
      <c r="C70" s="37"/>
      <c r="D70" s="37"/>
      <c r="E70" s="37"/>
      <c r="F70" s="39">
        <v>21.2667049708947</v>
      </c>
      <c r="G70" s="37"/>
      <c r="H70" s="37"/>
      <c r="J70" s="39">
        <v>27.330802722984199</v>
      </c>
      <c r="K70" s="37"/>
    </row>
    <row r="71" spans="1:25" x14ac:dyDescent="0.35">
      <c r="B71" s="39">
        <v>15.3865499799182</v>
      </c>
      <c r="C71" s="39">
        <f>AVERAGE(B69:B71)</f>
        <v>16.368100012198735</v>
      </c>
      <c r="D71" s="38">
        <f>C71-C74</f>
        <v>-0.48385081942146613</v>
      </c>
      <c r="E71" s="37"/>
      <c r="F71" s="39">
        <v>21.087649587830601</v>
      </c>
      <c r="G71" s="39">
        <f>AVERAGE(F69:F71)</f>
        <v>21.26971352324033</v>
      </c>
      <c r="H71" s="38">
        <f>G71-G74</f>
        <v>0.6763881409475303</v>
      </c>
      <c r="J71" s="39">
        <v>29.5256111853347</v>
      </c>
      <c r="K71" s="39">
        <f>AVERAGE(J69:J71)</f>
        <v>28.925433097671132</v>
      </c>
      <c r="L71" s="38">
        <f>K71-K74</f>
        <v>-0.46967144284693418</v>
      </c>
      <c r="R71" s="37"/>
      <c r="S71" s="37"/>
      <c r="T71" s="37"/>
    </row>
    <row r="72" spans="1:25" x14ac:dyDescent="0.35">
      <c r="A72" s="35" t="s">
        <v>57</v>
      </c>
      <c r="B72" s="39">
        <v>16.8848433598443</v>
      </c>
      <c r="C72" s="37"/>
      <c r="D72" s="38">
        <f>2^-D71</f>
        <v>1.3984714675818384</v>
      </c>
      <c r="E72" s="37"/>
      <c r="F72" s="39">
        <v>20.9831552495883</v>
      </c>
      <c r="G72" s="37"/>
      <c r="H72" s="38">
        <f>2^-H71</f>
        <v>0.62572986106611683</v>
      </c>
      <c r="J72" s="39">
        <v>29.3372062122904</v>
      </c>
      <c r="K72" s="37"/>
      <c r="L72" s="38">
        <f>2^-L71</f>
        <v>1.3847940613242611</v>
      </c>
      <c r="O72" s="37"/>
      <c r="P72" s="39"/>
      <c r="Q72" s="37"/>
      <c r="R72" s="46"/>
      <c r="S72" s="46"/>
      <c r="U72" s="37"/>
      <c r="V72" s="37"/>
      <c r="W72" s="37"/>
      <c r="X72" s="39"/>
      <c r="Y72" s="37"/>
    </row>
    <row r="73" spans="1:25" x14ac:dyDescent="0.35">
      <c r="A73" s="37"/>
      <c r="B73" s="39">
        <v>17.014017049167201</v>
      </c>
      <c r="C73" s="37"/>
      <c r="D73" s="37"/>
      <c r="E73" s="37"/>
      <c r="F73" s="39">
        <v>20.358737984310899</v>
      </c>
      <c r="G73" s="37"/>
      <c r="H73" s="37"/>
      <c r="J73" s="39">
        <v>29.465655439042099</v>
      </c>
      <c r="K73" s="37"/>
      <c r="O73" s="37"/>
      <c r="P73" s="39"/>
      <c r="Q73" s="37"/>
      <c r="R73" s="46"/>
      <c r="S73" s="46"/>
      <c r="U73" s="37"/>
      <c r="V73" s="37"/>
      <c r="W73" s="37"/>
      <c r="X73" s="39"/>
      <c r="Y73" s="37"/>
    </row>
    <row r="74" spans="1:25" x14ac:dyDescent="0.35">
      <c r="A74" s="37"/>
      <c r="B74" s="39">
        <v>16.656992085849101</v>
      </c>
      <c r="C74" s="39">
        <f>AVERAGE(B72:B74)</f>
        <v>16.851950831620201</v>
      </c>
      <c r="D74" s="37"/>
      <c r="E74" s="40"/>
      <c r="F74" s="39">
        <v>20.438082912979201</v>
      </c>
      <c r="G74" s="39">
        <f>AVERAGE(F72:F74)</f>
        <v>20.5933253822928</v>
      </c>
      <c r="H74" s="38"/>
      <c r="J74" s="39">
        <v>29.382451970221702</v>
      </c>
      <c r="K74" s="39">
        <f>AVERAGE(J72:J74)</f>
        <v>29.395104540518066</v>
      </c>
      <c r="O74" s="37"/>
      <c r="P74" s="39"/>
      <c r="Q74" s="39"/>
      <c r="R74" s="46"/>
      <c r="S74" s="46"/>
      <c r="U74" s="39"/>
      <c r="V74" s="40"/>
      <c r="W74" s="37"/>
      <c r="X74" s="39"/>
      <c r="Y74" s="39"/>
    </row>
    <row r="75" spans="1:25" x14ac:dyDescent="0.35">
      <c r="B75" s="39"/>
      <c r="C75" s="37"/>
      <c r="D75" s="37"/>
      <c r="E75" s="38"/>
      <c r="G75" s="37"/>
      <c r="H75" s="37"/>
      <c r="O75" s="37"/>
      <c r="P75" s="39"/>
      <c r="Q75" s="37"/>
      <c r="R75" s="46"/>
      <c r="S75" s="46"/>
      <c r="U75" s="37"/>
      <c r="V75" s="41"/>
      <c r="W75" s="37"/>
    </row>
    <row r="76" spans="1:25" x14ac:dyDescent="0.35">
      <c r="A76" s="37"/>
      <c r="B76" s="14" t="s">
        <v>41</v>
      </c>
      <c r="F76" s="14" t="s">
        <v>1</v>
      </c>
      <c r="J76" s="14" t="s">
        <v>61</v>
      </c>
      <c r="O76" s="37"/>
      <c r="P76" s="39"/>
      <c r="Q76" s="37"/>
      <c r="R76" s="46"/>
      <c r="S76" s="46"/>
      <c r="U76" s="37"/>
      <c r="V76" s="37"/>
      <c r="W76" s="37"/>
    </row>
    <row r="77" spans="1:25" x14ac:dyDescent="0.35">
      <c r="A77" s="35" t="s">
        <v>67</v>
      </c>
      <c r="B77" s="39">
        <v>22.027924173255901</v>
      </c>
      <c r="C77" s="37"/>
      <c r="D77" s="37"/>
      <c r="F77" s="39">
        <v>28.542564541260202</v>
      </c>
      <c r="G77" s="37"/>
      <c r="J77" s="39">
        <v>17.479251437142199</v>
      </c>
      <c r="O77" s="37"/>
      <c r="P77" s="39"/>
      <c r="Q77" s="39"/>
      <c r="R77" s="46"/>
      <c r="S77" s="46"/>
      <c r="U77" s="39"/>
      <c r="V77" s="37"/>
      <c r="W77" s="37"/>
    </row>
    <row r="78" spans="1:25" x14ac:dyDescent="0.35">
      <c r="A78" s="37"/>
      <c r="B78" s="39">
        <v>21.468289959882998</v>
      </c>
      <c r="C78" s="37"/>
      <c r="D78" s="37"/>
      <c r="F78" s="39">
        <v>28.119274680561801</v>
      </c>
      <c r="G78" s="37"/>
      <c r="J78" s="39">
        <v>17.533354675925199</v>
      </c>
      <c r="O78" s="37"/>
      <c r="Q78" s="37"/>
      <c r="R78" s="46"/>
      <c r="S78" s="46"/>
      <c r="U78" s="37"/>
      <c r="V78" s="37"/>
      <c r="W78" s="37"/>
      <c r="X78" s="39"/>
      <c r="Y78" s="37"/>
    </row>
    <row r="79" spans="1:25" x14ac:dyDescent="0.35">
      <c r="A79" s="37"/>
      <c r="B79" s="39">
        <v>21.5914569022083</v>
      </c>
      <c r="C79" s="39">
        <f>AVERAGE(B77:B79)</f>
        <v>21.695890345115732</v>
      </c>
      <c r="D79" s="38">
        <f>C79-C82</f>
        <v>-0.11549096786503554</v>
      </c>
      <c r="F79" s="39">
        <v>28.102587795767601</v>
      </c>
      <c r="G79" s="39">
        <f>AVERAGE(F77:F79)</f>
        <v>28.254809005863205</v>
      </c>
      <c r="H79" s="38">
        <f>G79-G82</f>
        <v>0.10840421539890599</v>
      </c>
      <c r="J79" s="39">
        <v>17.292381876062301</v>
      </c>
      <c r="K79" s="39">
        <f>AVERAGE(J77:J79)</f>
        <v>17.434995996376568</v>
      </c>
      <c r="L79" s="38">
        <f>K79-K82</f>
        <v>-0.6908203489865663</v>
      </c>
      <c r="O79" s="37"/>
      <c r="Q79" s="37"/>
      <c r="R79" s="37"/>
      <c r="S79" s="46"/>
      <c r="U79" s="37"/>
      <c r="V79" s="37"/>
      <c r="W79" s="37"/>
      <c r="X79" s="39"/>
      <c r="Y79" s="37"/>
    </row>
    <row r="80" spans="1:25" x14ac:dyDescent="0.35">
      <c r="A80" s="35" t="s">
        <v>58</v>
      </c>
      <c r="B80" s="39">
        <v>22.003022027774598</v>
      </c>
      <c r="C80" s="37"/>
      <c r="D80" s="38">
        <f>2^-D79</f>
        <v>1.0833436587216458</v>
      </c>
      <c r="F80" s="39">
        <v>28.073139999325399</v>
      </c>
      <c r="G80" s="37"/>
      <c r="H80" s="38">
        <f>2^-H79</f>
        <v>0.92761354058788326</v>
      </c>
      <c r="J80" s="39">
        <v>18.155251820282501</v>
      </c>
      <c r="K80" s="37"/>
      <c r="L80" s="38">
        <f>2^-L79</f>
        <v>1.6142011287545079</v>
      </c>
      <c r="O80" s="37"/>
      <c r="Q80" s="37"/>
      <c r="R80" s="37"/>
      <c r="S80" s="46"/>
      <c r="U80" s="37"/>
      <c r="V80" s="37"/>
      <c r="W80" s="37"/>
      <c r="X80" s="39"/>
      <c r="Y80" s="37"/>
    </row>
    <row r="81" spans="2:25" x14ac:dyDescent="0.35">
      <c r="B81" s="39">
        <v>21.825845129507599</v>
      </c>
      <c r="C81" s="37"/>
      <c r="D81" s="37"/>
      <c r="F81" s="39">
        <v>28.161989959622201</v>
      </c>
      <c r="G81" s="37"/>
      <c r="J81" s="39">
        <v>18.060223889602</v>
      </c>
      <c r="K81" s="37"/>
      <c r="O81" s="37"/>
      <c r="P81" s="37"/>
      <c r="Q81" s="37"/>
      <c r="R81" s="46"/>
      <c r="S81" s="46"/>
      <c r="U81" s="37"/>
      <c r="V81" s="37"/>
      <c r="W81" s="37"/>
      <c r="X81" s="39"/>
      <c r="Y81" s="37"/>
    </row>
    <row r="82" spans="2:25" x14ac:dyDescent="0.35">
      <c r="B82" s="39">
        <v>21.605276781660098</v>
      </c>
      <c r="C82" s="39">
        <f>AVERAGE(B80:B82)</f>
        <v>21.811381312980767</v>
      </c>
      <c r="D82" s="37"/>
      <c r="F82" s="39">
        <v>28.204084412445301</v>
      </c>
      <c r="G82" s="39">
        <f>AVERAGE(F80:F82)</f>
        <v>28.146404790464299</v>
      </c>
      <c r="J82" s="39">
        <v>18.161973326204901</v>
      </c>
      <c r="K82" s="39">
        <f>AVERAGE(J80:J82)</f>
        <v>18.125816345363134</v>
      </c>
      <c r="R82" s="46"/>
      <c r="S82" s="46"/>
    </row>
    <row r="83" spans="2:25" x14ac:dyDescent="0.35">
      <c r="H83" s="39"/>
      <c r="O83" s="37"/>
      <c r="P83" s="39"/>
      <c r="Q83" s="37"/>
      <c r="R83" s="46"/>
      <c r="S83" s="46"/>
      <c r="V83" s="37"/>
      <c r="W83" s="37"/>
      <c r="X83" s="39"/>
      <c r="Y83" s="37"/>
    </row>
    <row r="84" spans="2:25" x14ac:dyDescent="0.35">
      <c r="H84" s="39"/>
      <c r="O84" s="37"/>
      <c r="P84" s="39"/>
      <c r="Q84" s="37"/>
      <c r="R84" s="46"/>
      <c r="S84" s="46"/>
      <c r="V84" s="37"/>
      <c r="W84" s="37"/>
      <c r="X84" s="39"/>
      <c r="Y84" s="37"/>
    </row>
    <row r="85" spans="2:25" x14ac:dyDescent="0.35">
      <c r="H85" s="39"/>
      <c r="O85" s="37"/>
      <c r="P85" s="39"/>
      <c r="Q85" s="39"/>
      <c r="R85" s="46"/>
      <c r="S85" s="46"/>
      <c r="V85" s="40"/>
      <c r="W85" s="37"/>
      <c r="X85" s="39"/>
      <c r="Y85" s="39"/>
    </row>
    <row r="86" spans="2:25" x14ac:dyDescent="0.35">
      <c r="H86" s="39"/>
      <c r="O86" s="37"/>
      <c r="P86" s="39"/>
      <c r="Q86" s="37"/>
      <c r="R86" s="46"/>
      <c r="S86" s="46"/>
      <c r="U86" s="37"/>
      <c r="V86" s="41"/>
      <c r="W86" s="37"/>
      <c r="X86" s="39"/>
      <c r="Y86" s="37"/>
    </row>
    <row r="87" spans="2:25" x14ac:dyDescent="0.35">
      <c r="H87" s="39"/>
      <c r="O87" s="37"/>
      <c r="P87" s="39"/>
      <c r="Q87" s="37"/>
      <c r="R87" s="46"/>
      <c r="S87" s="46"/>
      <c r="U87" s="37"/>
      <c r="V87" s="37"/>
      <c r="W87" s="37"/>
      <c r="X87" s="39"/>
      <c r="Y87" s="37"/>
    </row>
    <row r="88" spans="2:25" x14ac:dyDescent="0.35">
      <c r="H88" s="39"/>
      <c r="O88" s="37"/>
      <c r="P88" s="39"/>
      <c r="Q88" s="39"/>
      <c r="R88" s="37"/>
      <c r="S88" s="46"/>
      <c r="U88" s="39"/>
      <c r="V88" s="37"/>
      <c r="W88" s="37"/>
      <c r="X88" s="39"/>
      <c r="Y88" s="39"/>
    </row>
    <row r="89" spans="2:25" x14ac:dyDescent="0.35">
      <c r="H89" s="39"/>
      <c r="O89" s="37"/>
      <c r="P89" s="39"/>
      <c r="Q89" s="37"/>
      <c r="R89" s="37"/>
      <c r="S89" s="46"/>
      <c r="U89" s="37"/>
      <c r="V89" s="37"/>
      <c r="W89" s="37"/>
      <c r="X89" s="39"/>
      <c r="Y89" s="37"/>
    </row>
    <row r="90" spans="2:25" x14ac:dyDescent="0.35">
      <c r="H90" s="39"/>
      <c r="O90" s="37"/>
      <c r="P90" s="39"/>
      <c r="Q90" s="37"/>
      <c r="R90" s="46"/>
      <c r="S90" s="46"/>
      <c r="U90" s="37"/>
      <c r="V90" s="37"/>
      <c r="W90" s="37"/>
      <c r="X90" s="39"/>
      <c r="Y90" s="37"/>
    </row>
    <row r="91" spans="2:25" x14ac:dyDescent="0.35">
      <c r="O91" s="37"/>
      <c r="P91" s="39"/>
      <c r="Q91" s="39"/>
      <c r="R91" s="37"/>
      <c r="S91" s="46"/>
      <c r="U91" s="39"/>
      <c r="V91" s="37"/>
      <c r="W91" s="37"/>
      <c r="X91" s="39"/>
      <c r="Y91" s="39"/>
    </row>
    <row r="92" spans="2:25" x14ac:dyDescent="0.35">
      <c r="R92" s="37"/>
      <c r="S92" s="46"/>
    </row>
    <row r="93" spans="2:25" x14ac:dyDescent="0.35">
      <c r="R93" s="46"/>
      <c r="S93" s="46"/>
    </row>
    <row r="94" spans="2:25" x14ac:dyDescent="0.35">
      <c r="R94" s="46"/>
      <c r="S94" s="46"/>
    </row>
    <row r="95" spans="2:25" x14ac:dyDescent="0.35">
      <c r="R95" s="46"/>
      <c r="S95" s="46"/>
    </row>
    <row r="96" spans="2:25" x14ac:dyDescent="0.35">
      <c r="R96" s="46"/>
      <c r="S96" s="46"/>
      <c r="T96" s="39"/>
    </row>
    <row r="97" spans="18:20" x14ac:dyDescent="0.35">
      <c r="R97" s="37"/>
      <c r="S97" s="46"/>
      <c r="T97" s="39"/>
    </row>
    <row r="98" spans="18:20" x14ac:dyDescent="0.35">
      <c r="R98" s="37"/>
      <c r="S98" s="46"/>
      <c r="T98" s="39"/>
    </row>
    <row r="99" spans="18:20" x14ac:dyDescent="0.35">
      <c r="R99" s="46"/>
      <c r="S99" s="46"/>
    </row>
    <row r="100" spans="18:20" x14ac:dyDescent="0.35">
      <c r="R100" s="46"/>
      <c r="S100" s="46"/>
    </row>
    <row r="101" spans="18:20" x14ac:dyDescent="0.35">
      <c r="R101" s="46"/>
      <c r="S101" s="46"/>
    </row>
    <row r="102" spans="18:20" x14ac:dyDescent="0.35">
      <c r="R102" s="46"/>
      <c r="S102" s="46"/>
    </row>
    <row r="103" spans="18:20" x14ac:dyDescent="0.35">
      <c r="R103" s="46"/>
      <c r="S103" s="46"/>
    </row>
    <row r="104" spans="18:20" x14ac:dyDescent="0.35">
      <c r="R104" s="46"/>
      <c r="S104" s="46"/>
    </row>
    <row r="105" spans="18:20" x14ac:dyDescent="0.35">
      <c r="R105" s="46"/>
      <c r="S105" s="46"/>
    </row>
    <row r="106" spans="18:20" x14ac:dyDescent="0.35">
      <c r="R106" s="46"/>
      <c r="S106" s="46"/>
    </row>
    <row r="107" spans="18:20" x14ac:dyDescent="0.35">
      <c r="R107" s="46"/>
      <c r="S107" s="46"/>
    </row>
    <row r="108" spans="18:20" x14ac:dyDescent="0.35">
      <c r="R108" s="46"/>
      <c r="S108" s="46"/>
    </row>
    <row r="109" spans="18:20" x14ac:dyDescent="0.35">
      <c r="R109" s="46"/>
      <c r="S109" s="46"/>
    </row>
    <row r="110" spans="18:20" x14ac:dyDescent="0.35">
      <c r="R110" s="46"/>
      <c r="S110" s="46"/>
    </row>
    <row r="111" spans="18:20" x14ac:dyDescent="0.35">
      <c r="R111" s="46"/>
      <c r="S111" s="46"/>
    </row>
    <row r="112" spans="18:20" x14ac:dyDescent="0.35">
      <c r="R112" s="46"/>
      <c r="S112" s="46"/>
    </row>
    <row r="113" spans="18:20" x14ac:dyDescent="0.35">
      <c r="R113" s="46"/>
      <c r="S113" s="46"/>
    </row>
    <row r="114" spans="18:20" x14ac:dyDescent="0.35">
      <c r="R114" s="46"/>
      <c r="S114" s="46"/>
    </row>
    <row r="115" spans="18:20" x14ac:dyDescent="0.35">
      <c r="R115" s="46"/>
      <c r="S115" s="46"/>
    </row>
    <row r="116" spans="18:20" x14ac:dyDescent="0.35">
      <c r="R116" s="46"/>
      <c r="S116" s="46"/>
    </row>
    <row r="117" spans="18:20" x14ac:dyDescent="0.35">
      <c r="R117" s="46"/>
      <c r="S117" s="46" t="s">
        <v>71</v>
      </c>
      <c r="T117" s="39"/>
    </row>
    <row r="118" spans="18:20" x14ac:dyDescent="0.35">
      <c r="R118" s="46"/>
      <c r="S118" s="46" t="s">
        <v>71</v>
      </c>
      <c r="T118" s="39"/>
    </row>
    <row r="119" spans="18:20" x14ac:dyDescent="0.35">
      <c r="R119" s="46"/>
      <c r="S119" s="46" t="s">
        <v>71</v>
      </c>
      <c r="T119" s="3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44BC9-0D0B-4AB8-A251-CF4C79D780C1}">
  <dimension ref="A2:AJ109"/>
  <sheetViews>
    <sheetView topLeftCell="I1" zoomScale="66" zoomScaleNormal="66" workbookViewId="0">
      <selection activeCell="AE6" sqref="AE6"/>
    </sheetView>
  </sheetViews>
  <sheetFormatPr defaultRowHeight="14.5" x14ac:dyDescent="0.35"/>
  <cols>
    <col min="1" max="2" width="8.7265625" style="14"/>
    <col min="3" max="3" width="18.6328125" style="14" customWidth="1"/>
    <col min="4" max="4" width="8.90625" style="14" bestFit="1" customWidth="1"/>
    <col min="5" max="5" width="15.81640625" style="14" bestFit="1" customWidth="1"/>
    <col min="6" max="6" width="22.36328125" style="14" bestFit="1" customWidth="1"/>
    <col min="7" max="7" width="8.7265625" style="14"/>
    <col min="8" max="9" width="8.90625" style="14" bestFit="1" customWidth="1"/>
    <col min="10" max="10" width="20" style="14" bestFit="1" customWidth="1"/>
    <col min="11" max="13" width="8.7265625" style="14"/>
    <col min="14" max="14" width="8.81640625" style="34" customWidth="1"/>
    <col min="15" max="16" width="8.7265625" style="14"/>
    <col min="17" max="17" width="12.54296875" style="14" customWidth="1"/>
    <col min="18" max="19" width="8.81640625" style="14" bestFit="1" customWidth="1"/>
    <col min="20" max="20" width="22.36328125" style="14" bestFit="1" customWidth="1"/>
    <col min="21" max="21" width="8.7265625" style="14"/>
    <col min="22" max="23" width="8.81640625" style="14" bestFit="1" customWidth="1"/>
    <col min="24" max="24" width="21.54296875" style="14" bestFit="1" customWidth="1"/>
    <col min="25" max="30" width="8.7265625" style="14"/>
    <col min="31" max="31" width="17" style="14" bestFit="1" customWidth="1"/>
    <col min="32" max="34" width="8.7265625" style="14"/>
    <col min="35" max="35" width="14.54296875" style="14" bestFit="1" customWidth="1"/>
    <col min="36" max="16384" width="8.7265625" style="14"/>
  </cols>
  <sheetData>
    <row r="2" spans="2:35" x14ac:dyDescent="0.35">
      <c r="B2" s="14" t="s">
        <v>23</v>
      </c>
    </row>
    <row r="3" spans="2:35" x14ac:dyDescent="0.35">
      <c r="D3" s="37" t="s">
        <v>0</v>
      </c>
      <c r="E3" s="37"/>
      <c r="F3" s="37"/>
      <c r="G3" s="37"/>
      <c r="H3" s="37" t="s">
        <v>1</v>
      </c>
      <c r="Q3" s="37"/>
      <c r="R3" s="35"/>
      <c r="S3" s="37"/>
      <c r="T3" s="37"/>
      <c r="U3" s="37"/>
      <c r="V3" s="35"/>
      <c r="W3" s="37"/>
      <c r="X3" s="37"/>
    </row>
    <row r="4" spans="2:35" x14ac:dyDescent="0.35">
      <c r="C4" s="37" t="s">
        <v>4</v>
      </c>
      <c r="D4" s="39">
        <v>17.034206942075201</v>
      </c>
      <c r="E4" s="37"/>
      <c r="H4" s="39">
        <v>22.575885350479901</v>
      </c>
      <c r="Q4" s="35"/>
      <c r="R4" s="39"/>
      <c r="S4" s="37"/>
      <c r="T4" s="37"/>
      <c r="U4" s="37"/>
      <c r="V4" s="39"/>
      <c r="W4" s="37"/>
      <c r="X4" s="37"/>
    </row>
    <row r="5" spans="2:35" x14ac:dyDescent="0.35">
      <c r="C5" s="37"/>
      <c r="D5" s="39">
        <v>16.052126776699801</v>
      </c>
      <c r="E5" s="37"/>
      <c r="H5" s="39">
        <v>22.982106510206702</v>
      </c>
      <c r="Q5" s="37"/>
      <c r="R5" s="39"/>
      <c r="S5" s="37"/>
      <c r="T5" s="37"/>
      <c r="U5" s="37"/>
      <c r="V5" s="39"/>
      <c r="W5" s="37"/>
      <c r="X5" s="37"/>
    </row>
    <row r="6" spans="2:35" x14ac:dyDescent="0.35">
      <c r="C6" s="37"/>
      <c r="D6" s="39">
        <v>16.5842977957901</v>
      </c>
      <c r="E6" s="39">
        <f>AVERAGE(D5:D6)</f>
        <v>16.31821228624495</v>
      </c>
      <c r="F6" s="38">
        <f>E6-E9</f>
        <v>-0.98555931439921807</v>
      </c>
      <c r="H6" s="39">
        <v>22.628078368887898</v>
      </c>
      <c r="I6" s="39">
        <f>AVERAGE(H5:H6)</f>
        <v>22.805092439547302</v>
      </c>
      <c r="J6" s="38">
        <f>I6-I9</f>
        <v>0.59914358119756983</v>
      </c>
      <c r="Q6" s="37"/>
      <c r="R6" s="39"/>
      <c r="S6" s="39"/>
      <c r="T6" s="40"/>
      <c r="U6" s="37"/>
      <c r="V6" s="39"/>
      <c r="W6" s="39"/>
      <c r="X6" s="40"/>
    </row>
    <row r="7" spans="2:35" x14ac:dyDescent="0.35">
      <c r="C7" s="37" t="s">
        <v>5</v>
      </c>
      <c r="D7" s="39">
        <v>18.7174621547444</v>
      </c>
      <c r="E7" s="37"/>
      <c r="F7" s="38">
        <f>2^-F6</f>
        <v>1.9800808160303101</v>
      </c>
      <c r="H7" s="39">
        <v>22.226645052214199</v>
      </c>
      <c r="I7" s="37"/>
      <c r="J7" s="38">
        <f>2^-J6</f>
        <v>0.66014571762034002</v>
      </c>
      <c r="Q7" s="35"/>
      <c r="R7" s="39"/>
      <c r="S7" s="37"/>
      <c r="T7" s="38"/>
      <c r="U7" s="37"/>
      <c r="V7" s="39"/>
      <c r="W7" s="37"/>
      <c r="X7" s="38"/>
    </row>
    <row r="8" spans="2:35" x14ac:dyDescent="0.35">
      <c r="D8" s="39">
        <v>17.179648428406601</v>
      </c>
      <c r="E8" s="37"/>
      <c r="H8" s="39">
        <v>22.442176824502699</v>
      </c>
      <c r="I8" s="37"/>
      <c r="Q8" s="37"/>
      <c r="R8" s="39"/>
      <c r="S8" s="37"/>
      <c r="T8" s="37"/>
      <c r="U8" s="37"/>
      <c r="V8" s="39"/>
      <c r="W8" s="37"/>
      <c r="X8" s="37"/>
    </row>
    <row r="9" spans="2:35" x14ac:dyDescent="0.35">
      <c r="D9" s="39">
        <v>16.014204218781501</v>
      </c>
      <c r="E9" s="39">
        <f>AVERAGE(D7:D9)</f>
        <v>17.303771600644168</v>
      </c>
      <c r="H9" s="39">
        <v>21.949024698332298</v>
      </c>
      <c r="I9" s="39">
        <f>AVERAGE(H7:H9)</f>
        <v>22.205948858349732</v>
      </c>
      <c r="Q9" s="37"/>
      <c r="R9" s="39"/>
      <c r="S9" s="39"/>
      <c r="U9" s="37"/>
      <c r="V9" s="39"/>
      <c r="W9" s="39"/>
    </row>
    <row r="10" spans="2:35" x14ac:dyDescent="0.35">
      <c r="C10" s="37"/>
      <c r="U10" s="37"/>
      <c r="W10" s="37"/>
      <c r="X10" s="37"/>
      <c r="AB10" s="35"/>
      <c r="AF10" s="13"/>
      <c r="AG10" s="37"/>
      <c r="AH10" s="48"/>
      <c r="AI10" s="37"/>
    </row>
    <row r="11" spans="2:35" x14ac:dyDescent="0.35">
      <c r="C11" s="37"/>
      <c r="T11" s="37"/>
      <c r="U11" s="37"/>
      <c r="W11" s="37"/>
      <c r="X11" s="37"/>
      <c r="AB11" s="39"/>
      <c r="AF11" s="39"/>
      <c r="AG11" s="37"/>
      <c r="AH11" s="48"/>
      <c r="AI11" s="37"/>
    </row>
    <row r="12" spans="2:35" x14ac:dyDescent="0.35">
      <c r="D12" s="37" t="s">
        <v>0</v>
      </c>
      <c r="E12" s="37"/>
      <c r="F12" s="37"/>
      <c r="G12" s="37"/>
      <c r="H12" s="37" t="s">
        <v>1</v>
      </c>
      <c r="T12" s="37"/>
      <c r="U12" s="37"/>
      <c r="W12" s="37"/>
      <c r="X12" s="37"/>
      <c r="AB12" s="39"/>
      <c r="AF12" s="39"/>
      <c r="AG12" s="37"/>
      <c r="AH12" s="48"/>
      <c r="AI12" s="37"/>
    </row>
    <row r="13" spans="2:35" x14ac:dyDescent="0.35">
      <c r="C13" s="37" t="s">
        <v>76</v>
      </c>
      <c r="D13" s="39">
        <v>20.4796315768818</v>
      </c>
      <c r="E13" s="37"/>
      <c r="H13" s="39">
        <v>24.646678618062602</v>
      </c>
      <c r="I13" s="37"/>
      <c r="R13" s="35"/>
      <c r="S13" s="37"/>
      <c r="T13" s="37"/>
      <c r="U13" s="37"/>
      <c r="V13" s="35"/>
      <c r="X13" s="37"/>
      <c r="AB13" s="39"/>
      <c r="AF13" s="39"/>
      <c r="AG13" s="39"/>
      <c r="AH13" s="48"/>
      <c r="AI13" s="37"/>
    </row>
    <row r="14" spans="2:35" x14ac:dyDescent="0.35">
      <c r="C14" s="37"/>
      <c r="D14" s="39"/>
      <c r="E14" s="37"/>
      <c r="H14" s="39">
        <v>24.6938971371879</v>
      </c>
      <c r="I14" s="37"/>
      <c r="Q14" s="35"/>
      <c r="R14" s="39"/>
      <c r="S14" s="37"/>
      <c r="T14" s="37"/>
      <c r="U14" s="37"/>
      <c r="V14" s="39"/>
      <c r="W14" s="37"/>
      <c r="AB14" s="39"/>
      <c r="AF14" s="39"/>
      <c r="AG14" s="37"/>
      <c r="AH14" s="48"/>
      <c r="AI14" s="37"/>
    </row>
    <row r="15" spans="2:35" x14ac:dyDescent="0.35">
      <c r="C15" s="37"/>
      <c r="D15" s="39">
        <v>20.489692068561201</v>
      </c>
      <c r="E15" s="39">
        <f>AVERAGE(D13:D15)</f>
        <v>20.484661822721499</v>
      </c>
      <c r="F15" s="38">
        <f>E15-E18</f>
        <v>-2.0235643496254703</v>
      </c>
      <c r="H15" s="39">
        <v>25.115886082432901</v>
      </c>
      <c r="I15" s="39">
        <f>AVERAGE(H13:H15)</f>
        <v>24.818820612561137</v>
      </c>
      <c r="J15" s="38">
        <f>I15-I18</f>
        <v>1.3951079065952676</v>
      </c>
      <c r="Q15" s="37"/>
      <c r="R15" s="39"/>
      <c r="S15" s="37"/>
      <c r="T15" s="37"/>
      <c r="U15" s="37"/>
      <c r="V15" s="39"/>
      <c r="W15" s="37"/>
      <c r="AB15" s="39"/>
      <c r="AF15" s="39"/>
      <c r="AG15" s="37"/>
      <c r="AH15" s="48"/>
      <c r="AI15" s="37"/>
    </row>
    <row r="16" spans="2:35" x14ac:dyDescent="0.35">
      <c r="C16" s="37" t="s">
        <v>75</v>
      </c>
      <c r="D16" s="39">
        <v>22.631560276599402</v>
      </c>
      <c r="E16" s="37"/>
      <c r="F16" s="38">
        <f>2^-F15</f>
        <v>4.065870737483789</v>
      </c>
      <c r="H16" s="39">
        <v>23.4879162493792</v>
      </c>
      <c r="J16" s="38">
        <f>2^-J15</f>
        <v>0.38021624891446665</v>
      </c>
      <c r="Q16" s="37"/>
      <c r="R16" s="39"/>
      <c r="S16" s="39"/>
      <c r="T16" s="49"/>
      <c r="U16" s="49"/>
      <c r="V16" s="39"/>
      <c r="W16" s="39"/>
      <c r="X16" s="49"/>
      <c r="AB16" s="39"/>
      <c r="AF16" s="39"/>
      <c r="AG16" s="39"/>
      <c r="AH16" s="48"/>
      <c r="AI16" s="37"/>
    </row>
    <row r="17" spans="3:36" x14ac:dyDescent="0.35">
      <c r="C17" s="37"/>
      <c r="D17" s="39">
        <v>22.3909523268463</v>
      </c>
      <c r="E17" s="37"/>
      <c r="H17" s="39">
        <v>23.393142417371301</v>
      </c>
      <c r="Q17" s="35"/>
      <c r="R17" s="39"/>
      <c r="S17" s="37"/>
      <c r="T17" s="38"/>
      <c r="U17" s="37"/>
      <c r="V17" s="39"/>
      <c r="W17" s="37"/>
      <c r="X17" s="38"/>
      <c r="AB17" s="39"/>
      <c r="AF17" s="39"/>
      <c r="AG17" s="37"/>
      <c r="AH17" s="48"/>
      <c r="AI17" s="37"/>
    </row>
    <row r="18" spans="3:36" x14ac:dyDescent="0.35">
      <c r="C18" s="37"/>
      <c r="D18" s="39">
        <v>22.502165913595199</v>
      </c>
      <c r="E18" s="39">
        <f>AVERAGE(D16:D18)</f>
        <v>22.508226172346969</v>
      </c>
      <c r="H18" s="39">
        <v>23.390079451147098</v>
      </c>
      <c r="I18" s="39">
        <f>AVERAGE(H16:H18)</f>
        <v>23.423712705965869</v>
      </c>
      <c r="Q18" s="37"/>
      <c r="R18" s="39"/>
      <c r="S18" s="37"/>
      <c r="T18" s="37"/>
      <c r="U18" s="37"/>
      <c r="V18" s="39"/>
      <c r="W18" s="37"/>
      <c r="AB18" s="39"/>
      <c r="AF18" s="39"/>
      <c r="AG18" s="37"/>
      <c r="AH18" s="48"/>
      <c r="AI18" s="37"/>
    </row>
    <row r="19" spans="3:36" x14ac:dyDescent="0.35">
      <c r="Q19" s="37"/>
      <c r="R19" s="39"/>
      <c r="S19" s="39"/>
      <c r="T19" s="37"/>
      <c r="U19" s="37"/>
      <c r="V19" s="39"/>
      <c r="W19" s="39"/>
      <c r="AB19" s="39"/>
      <c r="AF19" s="39"/>
      <c r="AG19" s="39"/>
      <c r="AH19" s="48"/>
      <c r="AI19" s="37"/>
    </row>
    <row r="20" spans="3:36" x14ac:dyDescent="0.35">
      <c r="AB20" s="39"/>
    </row>
    <row r="21" spans="3:36" x14ac:dyDescent="0.35">
      <c r="D21" s="37" t="s">
        <v>0</v>
      </c>
      <c r="E21" s="37"/>
      <c r="F21" s="37"/>
      <c r="G21" s="37"/>
      <c r="H21" s="37" t="s">
        <v>1</v>
      </c>
      <c r="AB21" s="39"/>
    </row>
    <row r="22" spans="3:36" x14ac:dyDescent="0.35">
      <c r="C22" s="35" t="s">
        <v>78</v>
      </c>
      <c r="D22" s="39">
        <v>21.4398290245474</v>
      </c>
      <c r="E22" s="37"/>
      <c r="H22" s="39">
        <v>26.190658193102198</v>
      </c>
      <c r="I22" s="37"/>
      <c r="Q22" s="37"/>
      <c r="R22" s="37"/>
      <c r="S22" s="37"/>
      <c r="T22" s="37"/>
      <c r="V22" s="35"/>
      <c r="AB22" s="39"/>
    </row>
    <row r="23" spans="3:36" x14ac:dyDescent="0.35">
      <c r="C23" s="37"/>
      <c r="D23" s="39">
        <v>21.546921507602999</v>
      </c>
      <c r="E23" s="37"/>
      <c r="H23" s="39">
        <v>26.285554956361899</v>
      </c>
      <c r="I23" s="37"/>
      <c r="Q23" s="37"/>
      <c r="R23" s="39"/>
      <c r="S23" s="37"/>
      <c r="T23" s="37"/>
      <c r="V23" s="39"/>
    </row>
    <row r="24" spans="3:36" x14ac:dyDescent="0.35">
      <c r="C24" s="37"/>
      <c r="D24" s="39">
        <v>21.412576941761198</v>
      </c>
      <c r="E24" s="39">
        <f>AVERAGE(D22:D24)</f>
        <v>21.466442491303866</v>
      </c>
      <c r="F24" s="38">
        <f>E24-E27</f>
        <v>-1.0444782204645655</v>
      </c>
      <c r="H24" s="39">
        <v>26.150500391148402</v>
      </c>
      <c r="I24" s="39">
        <f>AVERAGE(H22:H24)</f>
        <v>26.208904513537501</v>
      </c>
      <c r="J24" s="38">
        <f>I24-I27</f>
        <v>0.30624989425680127</v>
      </c>
      <c r="Q24" s="37"/>
      <c r="R24" s="39"/>
      <c r="S24" s="37"/>
      <c r="T24" s="37"/>
      <c r="V24" s="39"/>
    </row>
    <row r="25" spans="3:36" x14ac:dyDescent="0.35">
      <c r="C25" s="35" t="s">
        <v>77</v>
      </c>
      <c r="D25" s="39">
        <v>22.213588060042699</v>
      </c>
      <c r="E25" s="37"/>
      <c r="F25" s="38">
        <f>2^-F24</f>
        <v>2.0626202357964591</v>
      </c>
      <c r="H25" s="39">
        <v>26.010510572807899</v>
      </c>
      <c r="I25" s="37"/>
      <c r="J25" s="38">
        <f>2^-J24</f>
        <v>0.80874125132637587</v>
      </c>
      <c r="Q25" s="37"/>
      <c r="R25" s="39"/>
      <c r="S25" s="39"/>
      <c r="T25" s="40"/>
      <c r="V25" s="39"/>
      <c r="W25" s="39"/>
      <c r="X25" s="40"/>
      <c r="AB25" s="37"/>
      <c r="AC25" s="37"/>
      <c r="AD25" s="37"/>
      <c r="AE25" s="37"/>
      <c r="AF25" s="37"/>
      <c r="AG25" s="37"/>
    </row>
    <row r="26" spans="3:36" x14ac:dyDescent="0.35">
      <c r="C26" s="37"/>
      <c r="D26" s="39">
        <v>22.433112408951899</v>
      </c>
      <c r="E26" s="37"/>
      <c r="H26" s="39">
        <v>25.8930833140179</v>
      </c>
      <c r="I26" s="37"/>
      <c r="Q26" s="37"/>
      <c r="R26" s="39"/>
      <c r="S26" s="37"/>
      <c r="T26" s="41"/>
      <c r="V26" s="39"/>
      <c r="W26" s="37"/>
      <c r="X26" s="41"/>
      <c r="AB26" s="37"/>
      <c r="AC26" s="39"/>
      <c r="AD26" s="37"/>
      <c r="AE26" s="37"/>
      <c r="AF26" s="37"/>
      <c r="AG26" s="39"/>
      <c r="AH26" s="37"/>
      <c r="AI26" s="37"/>
      <c r="AJ26" s="37"/>
    </row>
    <row r="27" spans="3:36" x14ac:dyDescent="0.35">
      <c r="C27" s="37"/>
      <c r="D27" s="39">
        <v>22.886061666310699</v>
      </c>
      <c r="E27" s="39">
        <f>AVERAGE(D25:D27)</f>
        <v>22.510920711768431</v>
      </c>
      <c r="H27" s="39">
        <v>25.8043699710163</v>
      </c>
      <c r="I27" s="39">
        <f>AVERAGE(H25:H27)</f>
        <v>25.9026546192807</v>
      </c>
      <c r="Q27" s="37"/>
      <c r="R27" s="39"/>
      <c r="S27" s="37"/>
      <c r="T27" s="37"/>
      <c r="V27" s="39"/>
      <c r="W27" s="37"/>
      <c r="X27" s="37"/>
      <c r="AB27" s="37"/>
      <c r="AC27" s="39"/>
      <c r="AD27" s="37"/>
      <c r="AE27" s="37"/>
      <c r="AF27" s="37"/>
      <c r="AG27" s="39"/>
      <c r="AH27" s="37"/>
      <c r="AI27" s="37"/>
      <c r="AJ27" s="37"/>
    </row>
    <row r="28" spans="3:36" x14ac:dyDescent="0.35">
      <c r="R28" s="39"/>
      <c r="S28" s="39"/>
      <c r="T28" s="37"/>
      <c r="V28" s="39"/>
      <c r="W28" s="39"/>
      <c r="X28" s="37"/>
      <c r="AB28" s="37"/>
      <c r="AC28" s="39"/>
      <c r="AD28" s="39"/>
      <c r="AE28" s="40"/>
      <c r="AF28" s="37"/>
      <c r="AG28" s="39"/>
      <c r="AH28" s="39"/>
      <c r="AI28" s="40"/>
      <c r="AJ28" s="37"/>
    </row>
    <row r="29" spans="3:36" x14ac:dyDescent="0.35">
      <c r="AB29" s="37"/>
      <c r="AC29" s="39"/>
      <c r="AD29" s="37"/>
      <c r="AE29" s="41"/>
      <c r="AF29" s="37"/>
      <c r="AG29" s="39"/>
      <c r="AH29" s="37"/>
      <c r="AI29" s="41"/>
      <c r="AJ29" s="37"/>
    </row>
    <row r="30" spans="3:36" x14ac:dyDescent="0.35">
      <c r="AB30" s="37"/>
      <c r="AC30" s="39"/>
      <c r="AD30" s="37"/>
      <c r="AE30" s="37"/>
      <c r="AF30" s="37"/>
      <c r="AG30" s="39"/>
      <c r="AH30" s="37"/>
      <c r="AI30" s="37"/>
      <c r="AJ30" s="37"/>
    </row>
    <row r="31" spans="3:36" x14ac:dyDescent="0.35">
      <c r="AC31" s="39"/>
      <c r="AD31" s="39"/>
      <c r="AE31" s="37"/>
      <c r="AF31" s="37"/>
      <c r="AG31" s="39"/>
      <c r="AH31" s="39"/>
      <c r="AI31" s="40"/>
      <c r="AJ31" s="37"/>
    </row>
    <row r="36" spans="2:29" s="34" customFormat="1" x14ac:dyDescent="0.35"/>
    <row r="38" spans="2:29" x14ac:dyDescent="0.35">
      <c r="B38" s="14" t="s">
        <v>48</v>
      </c>
      <c r="P38" s="14" t="s">
        <v>24</v>
      </c>
    </row>
    <row r="39" spans="2:29" x14ac:dyDescent="0.35">
      <c r="D39" s="37" t="s">
        <v>0</v>
      </c>
      <c r="E39" s="37"/>
      <c r="F39" s="37"/>
      <c r="G39" s="37"/>
      <c r="H39" s="37" t="s">
        <v>1</v>
      </c>
      <c r="Q39" s="13"/>
      <c r="R39" s="37"/>
      <c r="S39" s="37"/>
      <c r="T39" s="37"/>
      <c r="U39" s="37"/>
      <c r="V39" s="37"/>
    </row>
    <row r="40" spans="2:29" x14ac:dyDescent="0.35">
      <c r="C40" s="14" t="s">
        <v>73</v>
      </c>
      <c r="D40" s="39">
        <v>27.437371887042801</v>
      </c>
      <c r="E40" s="37"/>
      <c r="F40" s="37"/>
      <c r="G40" s="37"/>
      <c r="H40" s="39">
        <v>34.339814257268799</v>
      </c>
      <c r="I40" s="37"/>
      <c r="Q40" s="37"/>
      <c r="R40" s="39"/>
      <c r="S40" s="37"/>
      <c r="T40" s="37"/>
      <c r="U40" s="37"/>
      <c r="V40" s="39"/>
      <c r="W40" s="37"/>
      <c r="X40" s="37"/>
      <c r="AC40" s="39"/>
    </row>
    <row r="41" spans="2:29" x14ac:dyDescent="0.35">
      <c r="D41" s="39">
        <v>27.2638595064581</v>
      </c>
      <c r="E41" s="37"/>
      <c r="F41" s="37"/>
      <c r="G41" s="37"/>
      <c r="H41" s="39">
        <v>34.852987090987</v>
      </c>
      <c r="I41" s="37"/>
      <c r="Q41" s="37"/>
      <c r="R41" s="39"/>
      <c r="S41" s="37"/>
      <c r="T41" s="37"/>
      <c r="U41" s="37"/>
      <c r="V41" s="39"/>
      <c r="W41" s="37"/>
      <c r="X41" s="37"/>
      <c r="AC41" s="39"/>
    </row>
    <row r="42" spans="2:29" x14ac:dyDescent="0.35">
      <c r="D42" s="39">
        <v>27.167913784616001</v>
      </c>
      <c r="E42" s="39">
        <f>AVERAGE(D40:D42)</f>
        <v>27.289715059372302</v>
      </c>
      <c r="F42" s="40">
        <f>E42-E45</f>
        <v>0.24907578092710025</v>
      </c>
      <c r="G42" s="37"/>
      <c r="H42" s="39">
        <v>34.172150364849401</v>
      </c>
      <c r="I42" s="39">
        <f>AVERAGE(H40:H42)</f>
        <v>34.454983904368397</v>
      </c>
      <c r="J42" s="36">
        <f>I42-I45</f>
        <v>3.7887820377157269</v>
      </c>
      <c r="Q42" s="37"/>
      <c r="R42" s="39"/>
      <c r="S42" s="39"/>
      <c r="T42" s="38"/>
      <c r="U42" s="37"/>
      <c r="V42" s="39"/>
      <c r="W42" s="39"/>
      <c r="X42" s="38"/>
      <c r="AC42" s="39"/>
    </row>
    <row r="43" spans="2:29" x14ac:dyDescent="0.35">
      <c r="C43" s="14" t="s">
        <v>72</v>
      </c>
      <c r="D43" s="39">
        <v>27.189165652030901</v>
      </c>
      <c r="E43" s="37"/>
      <c r="F43" s="41">
        <f>2^-F42</f>
        <v>0.84143528277076274</v>
      </c>
      <c r="G43" s="37"/>
      <c r="H43" s="39">
        <v>30.819669205717801</v>
      </c>
      <c r="I43" s="37"/>
      <c r="J43" s="47">
        <f>2^-J42</f>
        <v>7.2354068984782499E-2</v>
      </c>
      <c r="Q43" s="35"/>
      <c r="R43" s="39"/>
      <c r="S43" s="37"/>
      <c r="T43" s="38"/>
      <c r="U43" s="37"/>
      <c r="V43" s="39"/>
      <c r="W43" s="37"/>
      <c r="X43" s="38"/>
      <c r="AC43" s="39"/>
    </row>
    <row r="44" spans="2:29" x14ac:dyDescent="0.35">
      <c r="D44" s="39">
        <v>27.150792069655498</v>
      </c>
      <c r="E44" s="37"/>
      <c r="F44" s="37"/>
      <c r="G44" s="37"/>
      <c r="H44" s="39">
        <v>30.560248369244601</v>
      </c>
      <c r="I44" s="37"/>
      <c r="Q44" s="37"/>
      <c r="R44" s="39"/>
      <c r="S44" s="37"/>
      <c r="T44" s="37"/>
      <c r="U44" s="37"/>
      <c r="V44" s="39"/>
      <c r="W44" s="37"/>
      <c r="X44" s="37"/>
      <c r="AC44" s="39"/>
    </row>
    <row r="45" spans="2:29" x14ac:dyDescent="0.35">
      <c r="D45" s="39">
        <v>26.781960113649198</v>
      </c>
      <c r="E45" s="39">
        <f>AVERAGE(D43:D45)</f>
        <v>27.040639278445202</v>
      </c>
      <c r="F45" s="37"/>
      <c r="G45" s="37"/>
      <c r="H45" s="39">
        <v>30.618688024995599</v>
      </c>
      <c r="I45" s="39">
        <f>AVERAGE(H43:H45)</f>
        <v>30.666201866652671</v>
      </c>
      <c r="Q45" s="37"/>
      <c r="R45" s="39"/>
      <c r="S45" s="39"/>
      <c r="T45" s="37"/>
      <c r="U45" s="37"/>
      <c r="V45" s="39"/>
      <c r="W45" s="39"/>
      <c r="X45" s="37"/>
      <c r="AC45" s="39"/>
    </row>
    <row r="46" spans="2:29" x14ac:dyDescent="0.35">
      <c r="C46" s="14" t="s">
        <v>74</v>
      </c>
      <c r="D46" s="39">
        <v>27.423907780293501</v>
      </c>
      <c r="E46" s="37"/>
      <c r="F46" s="37"/>
      <c r="G46" s="37"/>
      <c r="H46" s="39"/>
      <c r="I46" s="37"/>
      <c r="AC46" s="39"/>
    </row>
    <row r="47" spans="2:29" x14ac:dyDescent="0.35">
      <c r="D47" s="39">
        <v>27.450133346833599</v>
      </c>
      <c r="E47" s="37"/>
      <c r="F47" s="37"/>
      <c r="G47" s="37"/>
      <c r="H47" s="39">
        <v>36.662305951837503</v>
      </c>
      <c r="I47" s="37"/>
      <c r="AC47" s="39"/>
    </row>
    <row r="48" spans="2:29" x14ac:dyDescent="0.35">
      <c r="D48" s="39">
        <v>27.425996621914699</v>
      </c>
      <c r="E48" s="39">
        <f>AVERAGE(D46:D48)</f>
        <v>27.433345916347264</v>
      </c>
      <c r="F48" s="37"/>
      <c r="G48" s="37"/>
      <c r="H48" s="39"/>
      <c r="I48" s="39">
        <f>AVERAGE(H46:H48)</f>
        <v>36.662305951837503</v>
      </c>
      <c r="R48" s="37"/>
      <c r="S48" s="37"/>
      <c r="T48" s="37"/>
      <c r="U48" s="37"/>
      <c r="V48" s="37"/>
      <c r="AC48" s="39"/>
    </row>
    <row r="49" spans="3:29" x14ac:dyDescent="0.35">
      <c r="D49" s="39"/>
      <c r="E49" s="37"/>
      <c r="F49" s="37"/>
      <c r="G49" s="37"/>
      <c r="H49" s="39"/>
      <c r="I49" s="37"/>
      <c r="Q49" s="35"/>
      <c r="R49" s="39"/>
      <c r="S49" s="37"/>
      <c r="T49" s="37"/>
      <c r="U49" s="37"/>
      <c r="V49" s="39"/>
      <c r="W49" s="37"/>
      <c r="X49" s="37"/>
      <c r="AC49" s="39"/>
    </row>
    <row r="50" spans="3:29" x14ac:dyDescent="0.35">
      <c r="Q50" s="37"/>
      <c r="R50" s="39"/>
      <c r="S50" s="37"/>
      <c r="T50" s="37"/>
      <c r="U50" s="37"/>
      <c r="V50" s="39"/>
      <c r="W50" s="37"/>
      <c r="X50" s="37"/>
      <c r="AC50" s="39"/>
    </row>
    <row r="51" spans="3:29" x14ac:dyDescent="0.35">
      <c r="D51" s="13" t="s">
        <v>9</v>
      </c>
      <c r="E51" s="37"/>
      <c r="F51" s="48"/>
      <c r="G51" s="37"/>
      <c r="H51" s="14" t="s">
        <v>10</v>
      </c>
      <c r="Q51" s="37"/>
      <c r="R51" s="39"/>
      <c r="S51" s="39"/>
      <c r="T51" s="38"/>
      <c r="U51" s="37"/>
      <c r="V51" s="39"/>
      <c r="W51" s="39"/>
      <c r="X51" s="38"/>
      <c r="AC51" s="39"/>
    </row>
    <row r="52" spans="3:29" x14ac:dyDescent="0.35">
      <c r="C52" s="14" t="s">
        <v>73</v>
      </c>
      <c r="D52" s="48">
        <v>28.075061722078701</v>
      </c>
      <c r="E52" s="50"/>
      <c r="F52" s="50"/>
      <c r="G52" s="50"/>
      <c r="H52" s="48">
        <v>36.224035479935701</v>
      </c>
      <c r="I52" s="50"/>
      <c r="J52" s="50"/>
      <c r="Q52" s="35"/>
      <c r="R52" s="39"/>
      <c r="S52" s="37"/>
      <c r="T52" s="36"/>
      <c r="V52" s="39"/>
      <c r="W52" s="37"/>
      <c r="X52" s="36"/>
    </row>
    <row r="53" spans="3:29" x14ac:dyDescent="0.35">
      <c r="D53" s="48">
        <v>28.045961069206999</v>
      </c>
      <c r="E53" s="50">
        <f>AVERAGE(D52:D54)</f>
        <v>28.058649319987435</v>
      </c>
      <c r="F53" s="50"/>
      <c r="G53" s="50"/>
      <c r="H53" s="48">
        <v>36.486485611499198</v>
      </c>
      <c r="I53" s="50">
        <f>AVERAGE(H52:H54)</f>
        <v>36.432196937274732</v>
      </c>
      <c r="J53" s="50"/>
      <c r="Q53" s="37"/>
      <c r="R53" s="39"/>
      <c r="S53" s="37"/>
      <c r="V53" s="39"/>
      <c r="W53" s="37"/>
    </row>
    <row r="54" spans="3:29" x14ac:dyDescent="0.35">
      <c r="D54" s="48">
        <v>28.054925168676601</v>
      </c>
      <c r="E54" s="50"/>
      <c r="F54" s="50"/>
      <c r="G54" s="50"/>
      <c r="H54" s="48">
        <v>36.586069720389297</v>
      </c>
      <c r="I54" s="50"/>
      <c r="J54" s="50"/>
      <c r="Q54" s="37"/>
      <c r="R54" s="39"/>
      <c r="S54" s="39"/>
      <c r="V54" s="39"/>
      <c r="W54" s="39"/>
    </row>
    <row r="55" spans="3:29" x14ac:dyDescent="0.35">
      <c r="C55" s="14" t="s">
        <v>72</v>
      </c>
      <c r="D55" s="48">
        <v>27.348067323523399</v>
      </c>
      <c r="E55" s="50"/>
      <c r="F55" s="50">
        <f>E53-E56</f>
        <v>0.74495737523563577</v>
      </c>
      <c r="H55" s="48">
        <v>36.177514026024603</v>
      </c>
      <c r="I55" s="50"/>
      <c r="J55" s="50">
        <f>I53-I56</f>
        <v>-0.18014186474120208</v>
      </c>
      <c r="Q55" s="50"/>
      <c r="X55" s="50"/>
    </row>
    <row r="56" spans="3:29" x14ac:dyDescent="0.35">
      <c r="D56" s="48">
        <v>27.179279136121899</v>
      </c>
      <c r="E56" s="50">
        <f>AVERAGE(D55:D57)</f>
        <v>27.313691944751799</v>
      </c>
      <c r="F56" s="50">
        <f>2^-F55</f>
        <v>0.59668550046891011</v>
      </c>
      <c r="G56" s="50"/>
      <c r="H56" s="48">
        <v>36.590324984074996</v>
      </c>
      <c r="I56" s="50">
        <f>AVERAGE(H55:H57)</f>
        <v>36.612338802015934</v>
      </c>
      <c r="J56" s="50">
        <f>2^-J55</f>
        <v>1.1329952908089334</v>
      </c>
      <c r="K56" s="50"/>
      <c r="O56" s="50"/>
      <c r="P56" s="50"/>
      <c r="Y56" s="37"/>
      <c r="Z56" s="37"/>
    </row>
    <row r="57" spans="3:29" x14ac:dyDescent="0.35">
      <c r="D57" s="48">
        <v>27.413729374610099</v>
      </c>
      <c r="E57" s="50"/>
      <c r="F57" s="50"/>
      <c r="G57" s="50"/>
      <c r="H57" s="48">
        <v>37.069177395948202</v>
      </c>
      <c r="I57" s="50"/>
      <c r="J57" s="50"/>
      <c r="K57" s="50"/>
      <c r="O57" s="50"/>
      <c r="P57" s="50"/>
      <c r="Y57" s="48"/>
      <c r="Z57" s="50"/>
      <c r="AA57" s="50"/>
      <c r="AB57" s="50"/>
    </row>
    <row r="58" spans="3:29" x14ac:dyDescent="0.35">
      <c r="C58" s="14" t="s">
        <v>74</v>
      </c>
      <c r="D58" s="48">
        <v>29.4695270638308</v>
      </c>
      <c r="E58" s="50"/>
      <c r="F58" s="50"/>
      <c r="G58" s="50"/>
      <c r="H58" s="48">
        <v>32.3288018503359</v>
      </c>
      <c r="I58" s="50"/>
      <c r="J58" s="50"/>
      <c r="K58" s="50"/>
      <c r="O58" s="50"/>
      <c r="P58" s="50"/>
      <c r="R58" s="37"/>
      <c r="S58" s="37"/>
      <c r="T58" s="37"/>
      <c r="U58" s="37"/>
      <c r="V58" s="37"/>
      <c r="Y58" s="48"/>
      <c r="Z58" s="50"/>
      <c r="AA58" s="50"/>
      <c r="AB58" s="50"/>
    </row>
    <row r="59" spans="3:29" x14ac:dyDescent="0.35">
      <c r="C59" s="50"/>
      <c r="D59" s="48">
        <v>29.544601826656901</v>
      </c>
      <c r="E59" s="50">
        <f>AVERAGE(D58:D60)</f>
        <v>29.323143042497531</v>
      </c>
      <c r="F59" s="50"/>
      <c r="G59" s="50"/>
      <c r="H59" s="48">
        <v>31.937807824968299</v>
      </c>
      <c r="I59" s="50">
        <f>AVERAGE(H58:H60)</f>
        <v>32.152969160802861</v>
      </c>
      <c r="J59" s="50"/>
      <c r="O59" s="50"/>
      <c r="P59" s="50"/>
      <c r="Q59" s="35"/>
      <c r="R59" s="39"/>
      <c r="V59" s="51"/>
      <c r="W59" s="52"/>
      <c r="Y59" s="48"/>
      <c r="Z59" s="50"/>
      <c r="AA59" s="50"/>
      <c r="AB59" s="50"/>
    </row>
    <row r="60" spans="3:29" x14ac:dyDescent="0.35">
      <c r="C60" s="50"/>
      <c r="D60" s="48">
        <v>28.955300237004899</v>
      </c>
      <c r="E60" s="50"/>
      <c r="F60" s="50"/>
      <c r="G60" s="50"/>
      <c r="H60" s="48">
        <v>32.192297807104403</v>
      </c>
      <c r="I60" s="50"/>
      <c r="J60" s="50"/>
      <c r="K60" s="50"/>
      <c r="O60" s="50"/>
      <c r="P60" s="50"/>
      <c r="Q60" s="37"/>
      <c r="R60" s="39"/>
      <c r="V60" s="51"/>
      <c r="W60" s="52"/>
      <c r="Y60" s="50"/>
      <c r="Z60" s="50"/>
      <c r="AA60" s="50"/>
      <c r="AB60" s="50"/>
    </row>
    <row r="61" spans="3:29" x14ac:dyDescent="0.35">
      <c r="C61" s="50"/>
      <c r="F61" s="50"/>
      <c r="G61" s="50"/>
      <c r="J61" s="50"/>
      <c r="K61" s="50"/>
      <c r="O61" s="50"/>
      <c r="P61" s="50"/>
      <c r="Q61" s="37"/>
      <c r="R61" s="39"/>
      <c r="S61" s="39"/>
      <c r="T61" s="38"/>
      <c r="V61" s="51"/>
      <c r="W61" s="53"/>
      <c r="X61" s="38"/>
      <c r="Y61" s="48"/>
      <c r="Z61" s="50"/>
      <c r="AA61" s="50"/>
      <c r="AB61" s="50"/>
    </row>
    <row r="62" spans="3:29" x14ac:dyDescent="0.35">
      <c r="K62" s="50"/>
      <c r="O62" s="50"/>
      <c r="P62" s="50"/>
      <c r="Q62" s="35"/>
      <c r="R62" s="39"/>
      <c r="S62" s="37"/>
      <c r="T62" s="36"/>
      <c r="V62" s="51"/>
      <c r="W62" s="52"/>
      <c r="X62" s="36"/>
      <c r="Y62" s="48"/>
      <c r="Z62" s="50"/>
      <c r="AA62" s="50"/>
      <c r="AB62" s="50"/>
    </row>
    <row r="63" spans="3:29" x14ac:dyDescent="0.35">
      <c r="D63" s="13" t="s">
        <v>9</v>
      </c>
      <c r="E63" s="37"/>
      <c r="F63" s="48"/>
      <c r="G63" s="37"/>
      <c r="H63" s="14" t="s">
        <v>10</v>
      </c>
      <c r="K63" s="50"/>
      <c r="O63" s="50"/>
      <c r="P63" s="50"/>
      <c r="Q63" s="50"/>
      <c r="R63" s="39"/>
      <c r="S63" s="37"/>
      <c r="V63" s="51"/>
      <c r="W63" s="52"/>
      <c r="X63" s="50"/>
      <c r="Y63" s="48"/>
      <c r="Z63" s="50"/>
      <c r="AA63" s="50"/>
      <c r="AB63" s="50"/>
    </row>
    <row r="64" spans="3:29" x14ac:dyDescent="0.35">
      <c r="C64" s="14" t="s">
        <v>73</v>
      </c>
      <c r="D64" s="39">
        <v>26.131621395503</v>
      </c>
      <c r="E64" s="37"/>
      <c r="H64" s="39">
        <v>37.062657851352299</v>
      </c>
      <c r="I64" s="37"/>
      <c r="J64" s="37"/>
      <c r="K64" s="37"/>
      <c r="O64" s="50"/>
      <c r="P64" s="50"/>
      <c r="Q64" s="50"/>
      <c r="R64" s="39"/>
      <c r="S64" s="39"/>
      <c r="V64" s="51"/>
      <c r="W64" s="53"/>
      <c r="X64" s="50"/>
      <c r="Y64" s="48"/>
      <c r="Z64" s="50"/>
      <c r="AA64" s="50"/>
      <c r="AB64" s="50"/>
    </row>
    <row r="65" spans="1:28" x14ac:dyDescent="0.35">
      <c r="D65" s="39">
        <v>26.242569482681802</v>
      </c>
      <c r="E65" s="37"/>
      <c r="H65" s="39">
        <v>36.732109552458297</v>
      </c>
      <c r="I65" s="37"/>
      <c r="J65" s="37"/>
      <c r="K65" s="37"/>
      <c r="O65" s="50"/>
      <c r="P65" s="50"/>
      <c r="Q65" s="50"/>
      <c r="X65" s="50"/>
      <c r="Y65" s="48"/>
      <c r="Z65" s="50"/>
      <c r="AA65" s="50"/>
      <c r="AB65" s="50"/>
    </row>
    <row r="66" spans="1:28" x14ac:dyDescent="0.35">
      <c r="D66" s="39">
        <v>26.315884486949201</v>
      </c>
      <c r="E66" s="39">
        <f>AVERAGE(D64:D66)</f>
        <v>26.230025121711336</v>
      </c>
      <c r="F66" s="50">
        <f>E66-E69</f>
        <v>-0.23102724936173047</v>
      </c>
      <c r="H66" s="39">
        <v>36.940612655040901</v>
      </c>
      <c r="I66" s="39">
        <f>AVERAGE(H64:H66)</f>
        <v>36.911793352950497</v>
      </c>
      <c r="J66" s="50">
        <f>I66-I69</f>
        <v>0.55666843152159373</v>
      </c>
      <c r="K66" s="37"/>
      <c r="X66" s="50"/>
      <c r="Y66" s="48"/>
      <c r="Z66" s="50"/>
      <c r="AA66" s="50"/>
      <c r="AB66" s="50"/>
    </row>
    <row r="67" spans="1:28" x14ac:dyDescent="0.35">
      <c r="C67" s="14" t="s">
        <v>72</v>
      </c>
      <c r="D67" s="39">
        <v>26.712272821484301</v>
      </c>
      <c r="E67" s="37"/>
      <c r="F67" s="50">
        <f>2^-F66</f>
        <v>1.1736703461441904</v>
      </c>
      <c r="H67" s="39">
        <v>36.112467571465302</v>
      </c>
      <c r="I67" s="37"/>
      <c r="J67" s="50">
        <f>2^-J66</f>
        <v>0.67987035471764468</v>
      </c>
    </row>
    <row r="68" spans="1:28" x14ac:dyDescent="0.35">
      <c r="D68" s="39">
        <v>26.498190016303401</v>
      </c>
      <c r="E68" s="37"/>
      <c r="H68" s="39">
        <v>35.809926031798099</v>
      </c>
      <c r="I68" s="37"/>
    </row>
    <row r="69" spans="1:28" x14ac:dyDescent="0.35">
      <c r="D69" s="39">
        <v>26.1726942754315</v>
      </c>
      <c r="E69" s="39">
        <f>AVERAGE(D67:D69)</f>
        <v>26.461052371073066</v>
      </c>
      <c r="H69" s="39">
        <v>37.1429811610233</v>
      </c>
      <c r="I69" s="39">
        <f>AVERAGE(H67:H69)</f>
        <v>36.355124921428903</v>
      </c>
    </row>
    <row r="76" spans="1:28" s="34" customFormat="1" x14ac:dyDescent="0.35">
      <c r="A76" s="34" t="s">
        <v>12</v>
      </c>
    </row>
    <row r="78" spans="1:28" x14ac:dyDescent="0.35">
      <c r="D78" s="37" t="s">
        <v>0</v>
      </c>
      <c r="E78" s="37"/>
      <c r="F78" s="37"/>
      <c r="G78" s="37"/>
      <c r="H78" s="37" t="s">
        <v>1</v>
      </c>
      <c r="Q78" s="13"/>
      <c r="R78" s="37"/>
      <c r="S78" s="48"/>
      <c r="V78" s="37"/>
      <c r="W78" s="37"/>
      <c r="X78" s="37"/>
    </row>
    <row r="79" spans="1:28" x14ac:dyDescent="0.35">
      <c r="C79" s="37" t="s">
        <v>13</v>
      </c>
      <c r="D79" s="39">
        <v>25.3614662913667</v>
      </c>
      <c r="E79" s="37"/>
      <c r="F79" s="37"/>
      <c r="G79" s="37"/>
      <c r="H79" s="39">
        <v>38.390123649163698</v>
      </c>
      <c r="I79" s="37"/>
      <c r="J79" s="37"/>
      <c r="Q79" s="39"/>
      <c r="R79" s="37"/>
      <c r="S79" s="48"/>
      <c r="V79" s="50"/>
      <c r="W79" s="48"/>
      <c r="X79" s="50"/>
      <c r="Y79" s="50"/>
      <c r="Z79" s="50"/>
    </row>
    <row r="80" spans="1:28" x14ac:dyDescent="0.35">
      <c r="C80" s="37"/>
      <c r="D80" s="39">
        <v>24.730384994362701</v>
      </c>
      <c r="E80" s="37"/>
      <c r="F80" s="37"/>
      <c r="G80" s="37"/>
      <c r="H80" s="39">
        <v>35.256476711086798</v>
      </c>
      <c r="I80" s="37"/>
      <c r="J80" s="37"/>
      <c r="R80" s="45"/>
      <c r="S80" s="45"/>
      <c r="T80" s="45"/>
      <c r="V80" s="50"/>
      <c r="W80" s="48"/>
      <c r="X80" s="50"/>
      <c r="Y80" s="50"/>
      <c r="Z80" s="50"/>
    </row>
    <row r="81" spans="3:26" x14ac:dyDescent="0.35">
      <c r="C81" s="37"/>
      <c r="D81" s="39">
        <v>24.7242351416742</v>
      </c>
      <c r="E81" s="39">
        <f>AVERAGE(D79:D81)</f>
        <v>24.9386954758012</v>
      </c>
      <c r="F81" s="40">
        <f>E81-E84</f>
        <v>-1.9781761894518475</v>
      </c>
      <c r="G81" s="37"/>
      <c r="H81" s="39">
        <v>35.502742003563299</v>
      </c>
      <c r="I81" s="39">
        <f>AVERAGE(H79:H81)</f>
        <v>36.383114121271262</v>
      </c>
      <c r="J81" s="40">
        <f>I81-I84</f>
        <v>7.5473084585412273</v>
      </c>
      <c r="R81" s="45"/>
      <c r="S81" s="45"/>
      <c r="T81" s="45"/>
      <c r="V81" s="50"/>
      <c r="W81" s="48"/>
      <c r="X81" s="50"/>
      <c r="Y81" s="50"/>
      <c r="Z81" s="50"/>
    </row>
    <row r="82" spans="3:26" x14ac:dyDescent="0.35">
      <c r="C82" s="37" t="s">
        <v>14</v>
      </c>
      <c r="D82" s="39">
        <v>27.070856963476899</v>
      </c>
      <c r="E82" s="37"/>
      <c r="F82" s="41">
        <f>2^-F81</f>
        <v>3.9399469090922148</v>
      </c>
      <c r="G82" s="37"/>
      <c r="H82" s="39">
        <v>28.9451341579997</v>
      </c>
      <c r="I82" s="37"/>
      <c r="J82" s="41">
        <f>2^-J81</f>
        <v>5.3460592468992756E-3</v>
      </c>
      <c r="R82" s="45"/>
      <c r="S82" s="45"/>
      <c r="T82" s="45"/>
      <c r="V82" s="50"/>
      <c r="W82" s="50"/>
      <c r="X82" s="50"/>
      <c r="Y82" s="50"/>
      <c r="Z82" s="50"/>
    </row>
    <row r="83" spans="3:26" x14ac:dyDescent="0.35">
      <c r="C83" s="37"/>
      <c r="D83" s="39">
        <v>33.520152387574903</v>
      </c>
      <c r="E83" s="37"/>
      <c r="F83" s="37"/>
      <c r="G83" s="37"/>
      <c r="H83" s="39">
        <v>28.6418255342249</v>
      </c>
      <c r="I83" s="37"/>
      <c r="J83" s="37"/>
      <c r="R83" s="45"/>
      <c r="S83" s="45"/>
      <c r="T83" s="45"/>
      <c r="V83" s="50"/>
      <c r="W83" s="48"/>
      <c r="X83" s="50"/>
      <c r="Y83" s="50"/>
      <c r="Z83" s="50"/>
    </row>
    <row r="84" spans="3:26" x14ac:dyDescent="0.35">
      <c r="C84" s="37"/>
      <c r="D84" s="39">
        <v>26.7628863670292</v>
      </c>
      <c r="E84" s="39">
        <f>AVERAGE(D82,D84)</f>
        <v>26.916871665253048</v>
      </c>
      <c r="F84" s="37"/>
      <c r="G84" s="37"/>
      <c r="H84" s="39">
        <v>28.920457295965502</v>
      </c>
      <c r="I84" s="39">
        <f>AVERAGE(H82:H84)</f>
        <v>28.835805662730035</v>
      </c>
      <c r="J84" s="37"/>
      <c r="R84" s="45"/>
      <c r="S84" s="45"/>
      <c r="T84" s="45"/>
      <c r="V84" s="50"/>
      <c r="W84" s="48"/>
      <c r="X84" s="50"/>
      <c r="Y84" s="50"/>
      <c r="Z84" s="50"/>
    </row>
    <row r="85" spans="3:26" x14ac:dyDescent="0.35">
      <c r="C85" s="37" t="s">
        <v>15</v>
      </c>
      <c r="D85" s="39">
        <v>28.1549962797354</v>
      </c>
      <c r="E85" s="37"/>
      <c r="F85" s="37"/>
      <c r="G85" s="37"/>
      <c r="H85" s="39">
        <v>38.0357941168376</v>
      </c>
      <c r="I85" s="37"/>
      <c r="Q85" s="39"/>
      <c r="R85" s="37"/>
      <c r="S85" s="48"/>
      <c r="V85" s="50"/>
      <c r="W85" s="48"/>
      <c r="X85" s="50"/>
      <c r="Y85" s="50"/>
      <c r="Z85" s="50"/>
    </row>
    <row r="86" spans="3:26" x14ac:dyDescent="0.35">
      <c r="C86" s="37"/>
      <c r="D86" s="39">
        <v>29.139981512786299</v>
      </c>
      <c r="E86" s="37"/>
      <c r="F86" s="37"/>
      <c r="G86" s="37"/>
      <c r="H86" s="39">
        <v>38.662769584899998</v>
      </c>
      <c r="I86" s="37"/>
      <c r="Q86" s="39"/>
      <c r="R86" s="37"/>
      <c r="S86" s="48"/>
      <c r="V86" s="50"/>
      <c r="W86" s="48"/>
      <c r="X86" s="50"/>
      <c r="Y86" s="50"/>
      <c r="Z86" s="50"/>
    </row>
    <row r="87" spans="3:26" x14ac:dyDescent="0.35">
      <c r="C87" s="37"/>
      <c r="D87" s="39">
        <v>27.849168559485001</v>
      </c>
      <c r="E87" s="39">
        <f>AVERAGE(D85:D87)</f>
        <v>28.381382117335566</v>
      </c>
      <c r="F87" s="37"/>
      <c r="G87" s="37"/>
      <c r="H87" s="39">
        <v>36.787506058374497</v>
      </c>
      <c r="I87" s="39">
        <f>AVERAGE(H85:H87)</f>
        <v>37.828689920037363</v>
      </c>
      <c r="Q87" s="39"/>
      <c r="R87" s="39"/>
      <c r="S87" s="48"/>
      <c r="V87" s="50"/>
      <c r="W87" s="48"/>
      <c r="X87" s="50"/>
      <c r="Y87" s="50"/>
      <c r="Z87" s="50"/>
    </row>
    <row r="88" spans="3:26" x14ac:dyDescent="0.35">
      <c r="V88" s="50"/>
      <c r="W88" s="48"/>
      <c r="X88" s="50"/>
      <c r="Y88" s="50"/>
      <c r="Z88" s="50"/>
    </row>
    <row r="90" spans="3:26" x14ac:dyDescent="0.35">
      <c r="D90" s="13" t="s">
        <v>9</v>
      </c>
      <c r="E90" s="37"/>
      <c r="F90" s="48"/>
      <c r="G90" s="37"/>
      <c r="H90" s="14" t="s">
        <v>10</v>
      </c>
    </row>
    <row r="91" spans="3:26" x14ac:dyDescent="0.35">
      <c r="C91" s="37" t="s">
        <v>13</v>
      </c>
      <c r="D91" s="54">
        <v>23.7103053346219</v>
      </c>
      <c r="E91" s="50"/>
      <c r="H91" s="48"/>
      <c r="I91" s="50"/>
      <c r="O91" s="50"/>
      <c r="P91" s="50"/>
      <c r="Q91" s="50"/>
      <c r="T91" s="50"/>
    </row>
    <row r="92" spans="3:26" x14ac:dyDescent="0.35">
      <c r="C92" s="37"/>
      <c r="D92" s="48">
        <v>27.2872468363772</v>
      </c>
      <c r="E92" s="50">
        <f>AVERAGE(D92:D93)</f>
        <v>27.297891897785448</v>
      </c>
      <c r="F92" s="50">
        <f>E92-E95</f>
        <v>-2.2473155096178488</v>
      </c>
      <c r="H92" s="48">
        <v>37.869731610070197</v>
      </c>
      <c r="I92" s="50">
        <f>AVERAGE(H92:H93)</f>
        <v>38.741980451315399</v>
      </c>
      <c r="J92" s="50">
        <f>I92-I95</f>
        <v>5.0442626403241988</v>
      </c>
      <c r="O92" s="50"/>
      <c r="P92" s="50"/>
      <c r="Q92" s="50"/>
      <c r="T92" s="50"/>
      <c r="U92" s="50"/>
    </row>
    <row r="93" spans="3:26" x14ac:dyDescent="0.35">
      <c r="C93" s="37"/>
      <c r="D93" s="48">
        <v>27.308536959193699</v>
      </c>
      <c r="E93" s="50"/>
      <c r="F93" s="50">
        <f>2^-F92</f>
        <v>4.7479854358781193</v>
      </c>
      <c r="G93" s="50"/>
      <c r="H93" s="48">
        <v>39.614229292560601</v>
      </c>
      <c r="I93" s="50"/>
      <c r="J93" s="50">
        <f>2^-J92</f>
        <v>3.030579207499258E-2</v>
      </c>
      <c r="O93" s="50"/>
      <c r="P93" s="50"/>
      <c r="Q93" s="50"/>
      <c r="T93" s="50"/>
      <c r="U93" s="50"/>
    </row>
    <row r="94" spans="3:26" x14ac:dyDescent="0.35">
      <c r="C94" s="37" t="s">
        <v>14</v>
      </c>
      <c r="D94" s="48">
        <v>29.530405050343202</v>
      </c>
      <c r="E94" s="50"/>
      <c r="F94" s="50"/>
      <c r="G94" s="50"/>
      <c r="H94" s="48">
        <v>33.855654261740497</v>
      </c>
      <c r="I94" s="50"/>
      <c r="O94" s="50"/>
      <c r="P94" s="50"/>
      <c r="Q94" s="50"/>
      <c r="T94" s="50"/>
      <c r="U94" s="50"/>
    </row>
    <row r="95" spans="3:26" x14ac:dyDescent="0.35">
      <c r="C95" s="37"/>
      <c r="D95" s="48">
        <v>29.440822923234698</v>
      </c>
      <c r="E95" s="50">
        <f>AVERAGE(D94:D96)</f>
        <v>29.545207407403296</v>
      </c>
      <c r="F95" s="50"/>
      <c r="G95" s="50"/>
      <c r="H95" s="48">
        <v>33.524652913826202</v>
      </c>
      <c r="I95" s="50">
        <f>AVERAGE(H94:H96)</f>
        <v>33.6977178109912</v>
      </c>
      <c r="O95" s="50"/>
      <c r="P95" s="50"/>
      <c r="Q95" s="50"/>
      <c r="T95" s="50"/>
      <c r="U95" s="50"/>
    </row>
    <row r="96" spans="3:26" x14ac:dyDescent="0.35">
      <c r="C96" s="37"/>
      <c r="D96" s="48">
        <v>29.664394248632</v>
      </c>
      <c r="E96" s="50"/>
      <c r="F96" s="50"/>
      <c r="G96" s="50"/>
      <c r="H96" s="48">
        <v>33.712846257406902</v>
      </c>
      <c r="I96" s="50"/>
      <c r="O96" s="50"/>
      <c r="P96" s="50"/>
      <c r="Q96" s="50"/>
      <c r="T96" s="50"/>
      <c r="U96" s="50"/>
    </row>
    <row r="97" spans="3:23" x14ac:dyDescent="0.35">
      <c r="C97" s="37" t="s">
        <v>15</v>
      </c>
      <c r="D97" s="48">
        <v>28.7205772341905</v>
      </c>
      <c r="E97" s="50"/>
      <c r="F97" s="50"/>
      <c r="G97" s="50"/>
      <c r="H97" s="48">
        <v>30.7332058098125</v>
      </c>
      <c r="I97" s="50"/>
      <c r="O97" s="50"/>
      <c r="P97" s="50"/>
      <c r="Q97" s="50"/>
      <c r="T97" s="50"/>
      <c r="U97" s="50"/>
    </row>
    <row r="98" spans="3:23" x14ac:dyDescent="0.35">
      <c r="C98" s="50"/>
      <c r="D98" s="48">
        <v>28.723351198797602</v>
      </c>
      <c r="E98" s="50">
        <f>AVERAGE(D97:D99)</f>
        <v>28.709576976398836</v>
      </c>
      <c r="F98" s="50"/>
      <c r="G98" s="50"/>
      <c r="H98" s="48">
        <v>31.005206187137102</v>
      </c>
      <c r="I98" s="50">
        <f>AVERAGE(H97:H99)</f>
        <v>30.942419086304437</v>
      </c>
      <c r="O98" s="50"/>
      <c r="P98" s="50"/>
      <c r="Q98" s="50"/>
      <c r="T98" s="50"/>
      <c r="U98" s="50"/>
      <c r="V98" s="50"/>
      <c r="W98" s="50"/>
    </row>
    <row r="99" spans="3:23" x14ac:dyDescent="0.35">
      <c r="C99" s="50"/>
      <c r="D99" s="48">
        <v>28.684802496208398</v>
      </c>
      <c r="E99" s="50"/>
      <c r="F99" s="50"/>
      <c r="G99" s="50"/>
      <c r="H99" s="48">
        <v>31.088845261963701</v>
      </c>
      <c r="I99" s="50"/>
      <c r="O99" s="50"/>
      <c r="P99" s="50"/>
      <c r="Q99" s="50"/>
      <c r="T99" s="50"/>
      <c r="U99" s="50"/>
      <c r="V99" s="50"/>
      <c r="W99" s="50"/>
    </row>
    <row r="100" spans="3:23" x14ac:dyDescent="0.35">
      <c r="F100" s="50"/>
      <c r="G100" s="50"/>
      <c r="O100" s="50"/>
      <c r="P100" s="50"/>
      <c r="Q100" s="50"/>
      <c r="T100" s="50"/>
      <c r="U100" s="50"/>
      <c r="V100" s="50"/>
      <c r="W100" s="50"/>
    </row>
    <row r="101" spans="3:23" x14ac:dyDescent="0.3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5"/>
      <c r="O101" s="50"/>
      <c r="P101" s="50"/>
      <c r="Q101" s="50"/>
      <c r="R101" s="50"/>
      <c r="S101" s="50"/>
      <c r="T101" s="50"/>
      <c r="U101" s="50"/>
      <c r="V101" s="50"/>
      <c r="W101" s="50"/>
    </row>
    <row r="102" spans="3:23" x14ac:dyDescent="0.35">
      <c r="D102" s="13" t="s">
        <v>9</v>
      </c>
      <c r="E102" s="37"/>
      <c r="F102" s="48"/>
      <c r="G102" s="37"/>
      <c r="H102" s="14" t="s">
        <v>10</v>
      </c>
    </row>
    <row r="103" spans="3:23" x14ac:dyDescent="0.35">
      <c r="C103" s="37" t="s">
        <v>13</v>
      </c>
      <c r="D103" s="39">
        <v>21.2102819227417</v>
      </c>
      <c r="E103" s="37"/>
      <c r="F103" s="37"/>
      <c r="G103" s="37"/>
      <c r="H103" s="39">
        <v>27.076616368464599</v>
      </c>
      <c r="I103" s="37"/>
    </row>
    <row r="104" spans="3:23" x14ac:dyDescent="0.35">
      <c r="C104" s="37"/>
      <c r="D104" s="39">
        <v>21.075491142954601</v>
      </c>
      <c r="E104" s="37"/>
      <c r="F104" s="37"/>
      <c r="G104" s="37"/>
      <c r="H104" s="39">
        <v>27.158198526850899</v>
      </c>
      <c r="I104" s="37"/>
    </row>
    <row r="105" spans="3:23" x14ac:dyDescent="0.35">
      <c r="C105" s="37"/>
      <c r="D105" s="39">
        <v>21.010848488469598</v>
      </c>
      <c r="E105" s="39">
        <f>AVERAGE(D103:D105)</f>
        <v>21.098873851388635</v>
      </c>
      <c r="F105" s="40">
        <f>E105-E108</f>
        <v>-0.99923278662082993</v>
      </c>
      <c r="G105" s="37"/>
      <c r="H105" s="39">
        <v>27.352754286946301</v>
      </c>
      <c r="I105" s="39">
        <f>AVERAGE(H103:H105)</f>
        <v>27.195856394087269</v>
      </c>
      <c r="J105" s="40">
        <f>I105-I108</f>
        <v>4.7560075571702498E-2</v>
      </c>
    </row>
    <row r="106" spans="3:23" x14ac:dyDescent="0.35">
      <c r="C106" s="37" t="s">
        <v>14</v>
      </c>
      <c r="D106" s="39">
        <v>22.203248290426799</v>
      </c>
      <c r="E106" s="37"/>
      <c r="F106" s="40">
        <f>2^-F105</f>
        <v>1.9989366991710653</v>
      </c>
      <c r="G106" s="37"/>
      <c r="H106" s="39">
        <v>27.2976256674919</v>
      </c>
      <c r="I106" s="37"/>
      <c r="J106" s="40">
        <f>2^-J105</f>
        <v>0.96757132845953031</v>
      </c>
    </row>
    <row r="107" spans="3:23" x14ac:dyDescent="0.35">
      <c r="C107" s="37"/>
      <c r="D107" s="39">
        <v>22.004599928916299</v>
      </c>
      <c r="E107" s="37"/>
      <c r="F107" s="37"/>
      <c r="G107" s="37"/>
      <c r="H107" s="39">
        <v>26.959693929504699</v>
      </c>
      <c r="I107" s="37"/>
    </row>
    <row r="108" spans="3:23" x14ac:dyDescent="0.35">
      <c r="C108" s="37"/>
      <c r="D108" s="39">
        <v>22.086471694685301</v>
      </c>
      <c r="E108" s="39">
        <f>AVERAGE(D106:D108)</f>
        <v>22.098106638009465</v>
      </c>
      <c r="F108" s="37"/>
      <c r="G108" s="37"/>
      <c r="H108" s="39">
        <v>27.1875693585501</v>
      </c>
      <c r="I108" s="39">
        <f>AVERAGE(H106:H108)</f>
        <v>27.148296318515566</v>
      </c>
    </row>
    <row r="109" spans="3:23" x14ac:dyDescent="0.35">
      <c r="C109" s="3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1B36-8ACA-4F66-A26E-728BC949990F}">
  <dimension ref="D3:AC50"/>
  <sheetViews>
    <sheetView tabSelected="1" topLeftCell="A25" zoomScale="90" zoomScaleNormal="90" workbookViewId="0">
      <selection activeCell="M29" sqref="M29"/>
    </sheetView>
  </sheetViews>
  <sheetFormatPr defaultRowHeight="15.5" x14ac:dyDescent="0.35"/>
  <cols>
    <col min="1" max="3" width="8.7265625" style="56"/>
    <col min="4" max="4" width="26.453125" style="56" customWidth="1"/>
    <col min="5" max="6" width="8.81640625" style="56" bestFit="1" customWidth="1"/>
    <col min="7" max="7" width="8.7265625" style="56"/>
    <col min="8" max="8" width="16.26953125" style="56" customWidth="1"/>
    <col min="9" max="9" width="8.81640625" style="56" bestFit="1" customWidth="1"/>
    <col min="10" max="10" width="20.453125" style="56" bestFit="1" customWidth="1"/>
    <col min="11" max="11" width="27.6328125" style="56" customWidth="1"/>
    <col min="12" max="12" width="14" style="56" customWidth="1"/>
    <col min="13" max="13" width="21.26953125" style="56" customWidth="1"/>
    <col min="14" max="15" width="8.7265625" style="56"/>
    <col min="16" max="16" width="14" style="56" bestFit="1" customWidth="1"/>
    <col min="17" max="17" width="14" style="57" customWidth="1"/>
    <col min="18" max="18" width="8.7265625" style="56"/>
    <col min="19" max="19" width="13.1796875" style="56" bestFit="1" customWidth="1"/>
    <col min="20" max="20" width="14.81640625" style="56" bestFit="1" customWidth="1"/>
    <col min="21" max="21" width="14" style="56" bestFit="1" customWidth="1"/>
    <col min="22" max="22" width="14" style="57" customWidth="1"/>
    <col min="23" max="25" width="8.7265625" style="56"/>
    <col min="26" max="26" width="14" style="56" bestFit="1" customWidth="1"/>
    <col min="27" max="27" width="8.7265625" style="57"/>
    <col min="28" max="16384" width="8.7265625" style="56"/>
  </cols>
  <sheetData>
    <row r="3" spans="4:29" x14ac:dyDescent="0.35">
      <c r="D3" s="58"/>
      <c r="E3" s="58" t="s">
        <v>10</v>
      </c>
      <c r="F3" s="58"/>
      <c r="G3" s="58"/>
      <c r="H3" s="58" t="s">
        <v>16</v>
      </c>
      <c r="I3" s="58"/>
      <c r="J3" s="58"/>
      <c r="K3" s="58"/>
      <c r="L3" s="59"/>
      <c r="R3" s="58"/>
      <c r="S3" s="58"/>
      <c r="T3" s="58"/>
      <c r="U3" s="58"/>
      <c r="V3" s="59"/>
      <c r="W3" s="58"/>
      <c r="X3" s="58"/>
      <c r="Y3" s="58"/>
      <c r="Z3" s="58"/>
    </row>
    <row r="4" spans="4:29" x14ac:dyDescent="0.35">
      <c r="D4" s="58"/>
      <c r="E4" s="58"/>
      <c r="F4" s="58"/>
      <c r="G4" s="58"/>
      <c r="H4" s="58"/>
      <c r="I4" s="58"/>
      <c r="J4" s="58"/>
      <c r="K4" s="58"/>
      <c r="L4" s="59"/>
      <c r="R4" s="58"/>
      <c r="S4" s="58"/>
      <c r="T4" s="58"/>
      <c r="U4" s="58"/>
      <c r="V4" s="59"/>
      <c r="W4" s="58"/>
      <c r="X4" s="58"/>
      <c r="Y4" s="58"/>
      <c r="Z4" s="58"/>
    </row>
    <row r="5" spans="4:29" x14ac:dyDescent="0.35">
      <c r="D5" s="58" t="s">
        <v>81</v>
      </c>
      <c r="E5" s="60">
        <v>16.1272753816361</v>
      </c>
      <c r="F5" s="58"/>
      <c r="G5" s="58"/>
      <c r="H5" s="60">
        <v>22.471540245217302</v>
      </c>
      <c r="I5" s="58"/>
      <c r="J5" s="58"/>
      <c r="K5" s="59"/>
      <c r="R5" s="58"/>
      <c r="S5" s="60"/>
      <c r="T5" s="58"/>
      <c r="U5" s="58"/>
      <c r="V5" s="59"/>
      <c r="W5" s="58"/>
      <c r="X5" s="60"/>
      <c r="Y5" s="58"/>
      <c r="Z5" s="58"/>
    </row>
    <row r="6" spans="4:29" x14ac:dyDescent="0.35">
      <c r="D6" s="58"/>
      <c r="E6" s="60">
        <v>16.2441763009091</v>
      </c>
      <c r="F6" s="61">
        <f>AVERAGE(E5:E6)</f>
        <v>16.1857258412726</v>
      </c>
      <c r="G6" s="58"/>
      <c r="H6" s="60">
        <v>22.585596150081301</v>
      </c>
      <c r="I6" s="61">
        <f>AVERAGE(H5:H7)</f>
        <v>22.474212660116866</v>
      </c>
      <c r="J6" s="62">
        <f>I6-F6</f>
        <v>6.288486818844266</v>
      </c>
      <c r="K6" s="59"/>
      <c r="R6" s="58"/>
      <c r="S6" s="60"/>
      <c r="T6" s="61"/>
      <c r="U6" s="63"/>
      <c r="V6" s="59"/>
      <c r="W6" s="58"/>
      <c r="X6" s="60"/>
      <c r="Y6" s="61"/>
      <c r="Z6" s="63"/>
      <c r="AA6" s="59"/>
    </row>
    <row r="7" spans="4:29" x14ac:dyDescent="0.35">
      <c r="D7" s="58"/>
      <c r="E7" s="64">
        <v>20.146894286218899</v>
      </c>
      <c r="F7" s="58"/>
      <c r="G7" s="58"/>
      <c r="H7" s="60">
        <v>22.365501585052002</v>
      </c>
      <c r="I7" s="58"/>
      <c r="J7" s="58"/>
      <c r="K7" s="59"/>
      <c r="R7" s="58"/>
      <c r="S7" s="60"/>
      <c r="T7" s="58"/>
      <c r="U7" s="58"/>
      <c r="V7" s="59"/>
      <c r="W7" s="58"/>
      <c r="X7" s="60"/>
      <c r="Y7" s="58"/>
      <c r="Z7" s="58"/>
      <c r="AA7" s="59"/>
      <c r="AB7" s="59"/>
      <c r="AC7" s="59"/>
    </row>
    <row r="8" spans="4:29" x14ac:dyDescent="0.35">
      <c r="D8" s="58" t="s">
        <v>82</v>
      </c>
      <c r="E8" s="60">
        <v>17.202908338690801</v>
      </c>
      <c r="F8" s="58"/>
      <c r="G8" s="58"/>
      <c r="H8" s="60">
        <v>23.300649261130999</v>
      </c>
      <c r="I8" s="58"/>
      <c r="J8" s="58"/>
      <c r="K8" s="59"/>
      <c r="R8" s="58"/>
      <c r="S8" s="60"/>
      <c r="T8" s="58"/>
      <c r="U8" s="58"/>
      <c r="V8" s="59"/>
      <c r="W8" s="58"/>
      <c r="X8" s="60"/>
      <c r="Y8" s="58"/>
      <c r="Z8" s="58"/>
      <c r="AA8" s="59"/>
      <c r="AB8" s="59"/>
      <c r="AC8" s="59"/>
    </row>
    <row r="9" spans="4:29" x14ac:dyDescent="0.35">
      <c r="D9" s="58"/>
      <c r="E9" s="60">
        <v>17.630502009361201</v>
      </c>
      <c r="F9" s="61">
        <f>AVERAGE(E8:E10)</f>
        <v>17.313234353810731</v>
      </c>
      <c r="G9" s="58"/>
      <c r="H9" s="60">
        <v>23.372582072695302</v>
      </c>
      <c r="I9" s="61">
        <f>AVERAGE(H8:H9)</f>
        <v>23.336615666913151</v>
      </c>
      <c r="J9" s="62">
        <f>I9-F9</f>
        <v>6.0233813131024192</v>
      </c>
      <c r="K9" s="59"/>
      <c r="R9" s="58"/>
      <c r="S9" s="60"/>
      <c r="T9" s="61"/>
      <c r="U9" s="62"/>
      <c r="V9" s="59"/>
      <c r="W9" s="58"/>
      <c r="X9" s="60"/>
      <c r="Y9" s="61"/>
      <c r="Z9" s="62"/>
      <c r="AA9" s="59"/>
    </row>
    <row r="10" spans="4:29" x14ac:dyDescent="0.35">
      <c r="D10" s="58"/>
      <c r="E10" s="60">
        <v>17.106292713380199</v>
      </c>
      <c r="F10" s="58"/>
      <c r="G10" s="58"/>
      <c r="H10" s="64">
        <v>24.182081670655101</v>
      </c>
      <c r="I10" s="58"/>
      <c r="J10" s="58"/>
      <c r="K10" s="59"/>
      <c r="R10" s="58"/>
      <c r="S10" s="60"/>
      <c r="T10" s="58"/>
      <c r="U10" s="58"/>
      <c r="V10" s="59"/>
      <c r="W10" s="58"/>
      <c r="X10" s="60"/>
      <c r="Y10" s="58"/>
      <c r="Z10" s="58"/>
      <c r="AA10" s="59"/>
    </row>
    <row r="11" spans="4:29" x14ac:dyDescent="0.35">
      <c r="D11" s="58" t="s">
        <v>83</v>
      </c>
      <c r="E11" s="60">
        <v>18.963057102977</v>
      </c>
      <c r="F11" s="58"/>
      <c r="G11" s="58"/>
      <c r="H11" s="60">
        <v>23.346537758743001</v>
      </c>
      <c r="I11" s="58"/>
      <c r="J11" s="58"/>
      <c r="K11" s="59"/>
      <c r="R11" s="58"/>
      <c r="S11" s="60"/>
      <c r="T11" s="58"/>
      <c r="U11" s="58"/>
      <c r="V11" s="59"/>
      <c r="W11" s="58"/>
      <c r="X11" s="60"/>
      <c r="Y11" s="58"/>
      <c r="Z11" s="58"/>
      <c r="AA11" s="59"/>
      <c r="AB11" s="59"/>
      <c r="AC11" s="59"/>
    </row>
    <row r="12" spans="4:29" x14ac:dyDescent="0.35">
      <c r="D12" s="58"/>
      <c r="E12" s="60">
        <v>18.382247305345</v>
      </c>
      <c r="F12" s="61">
        <f>AVERAGE(E11:E13)</f>
        <v>18.626795729151265</v>
      </c>
      <c r="G12" s="58"/>
      <c r="H12" s="60">
        <v>23.182701990434701</v>
      </c>
      <c r="I12" s="61">
        <f>AVERAGE(H11:H13)</f>
        <v>23.205568381056967</v>
      </c>
      <c r="J12" s="63">
        <f>I12-F12</f>
        <v>4.5787726519057017</v>
      </c>
      <c r="K12" s="59">
        <f>J12-J6</f>
        <v>-1.7097141669385643</v>
      </c>
      <c r="R12" s="58"/>
      <c r="S12" s="60"/>
      <c r="T12" s="61"/>
      <c r="U12" s="63"/>
      <c r="V12" s="59"/>
      <c r="W12" s="58"/>
      <c r="X12" s="60"/>
      <c r="Y12" s="61"/>
      <c r="Z12" s="63"/>
      <c r="AA12" s="59"/>
      <c r="AB12" s="59"/>
      <c r="AC12" s="59"/>
    </row>
    <row r="13" spans="4:29" x14ac:dyDescent="0.35">
      <c r="D13" s="58"/>
      <c r="E13" s="60">
        <v>18.535082779131798</v>
      </c>
      <c r="F13" s="58"/>
      <c r="G13" s="58"/>
      <c r="H13" s="60">
        <v>23.087465393993199</v>
      </c>
      <c r="I13" s="58"/>
      <c r="J13" s="58"/>
      <c r="K13" s="65">
        <f>2^-K12</f>
        <v>3.2709601130824248</v>
      </c>
      <c r="R13" s="58"/>
      <c r="S13" s="60"/>
      <c r="T13" s="58"/>
      <c r="U13" s="58"/>
      <c r="V13" s="59"/>
      <c r="W13" s="58"/>
      <c r="X13" s="60"/>
      <c r="Y13" s="58"/>
      <c r="Z13" s="58"/>
      <c r="AA13" s="59"/>
    </row>
    <row r="14" spans="4:29" x14ac:dyDescent="0.35">
      <c r="D14" s="58" t="s">
        <v>84</v>
      </c>
      <c r="E14" s="60">
        <v>17.1668277786674</v>
      </c>
      <c r="F14" s="58"/>
      <c r="G14" s="58"/>
      <c r="H14" s="60">
        <v>22.0430135610283</v>
      </c>
      <c r="I14" s="58"/>
      <c r="J14" s="58"/>
      <c r="K14" s="59"/>
      <c r="R14" s="58"/>
      <c r="S14" s="60"/>
      <c r="T14" s="58"/>
      <c r="U14" s="58"/>
      <c r="V14" s="59"/>
      <c r="W14" s="58"/>
      <c r="X14" s="60"/>
      <c r="Y14" s="58"/>
      <c r="Z14" s="58"/>
      <c r="AA14" s="59"/>
    </row>
    <row r="15" spans="4:29" x14ac:dyDescent="0.35">
      <c r="D15" s="58"/>
      <c r="E15" s="60">
        <v>17.3569770070687</v>
      </c>
      <c r="F15" s="61">
        <f>AVERAGE(E14:E16)</f>
        <v>17.319384185069399</v>
      </c>
      <c r="G15" s="58"/>
      <c r="H15" s="60">
        <v>21.823329335767699</v>
      </c>
      <c r="I15" s="61">
        <f>AVERAGE(H14:H16)</f>
        <v>21.875939594297364</v>
      </c>
      <c r="J15" s="62">
        <f>I15-F15</f>
        <v>4.5565554092279648</v>
      </c>
      <c r="K15" s="59">
        <f>J15-J9</f>
        <v>-1.4668259038744544</v>
      </c>
      <c r="R15" s="58"/>
      <c r="S15" s="60"/>
      <c r="T15" s="61"/>
      <c r="U15" s="63"/>
      <c r="V15" s="59"/>
      <c r="W15" s="58"/>
      <c r="X15" s="60"/>
      <c r="Y15" s="61"/>
      <c r="Z15" s="62"/>
      <c r="AA15" s="59"/>
    </row>
    <row r="16" spans="4:29" x14ac:dyDescent="0.35">
      <c r="D16" s="58"/>
      <c r="E16" s="60">
        <v>17.434347769472101</v>
      </c>
      <c r="F16" s="58"/>
      <c r="G16" s="58"/>
      <c r="H16" s="60">
        <v>21.7614758860961</v>
      </c>
      <c r="I16" s="58"/>
      <c r="J16" s="58"/>
      <c r="K16" s="65">
        <f>2^-K15</f>
        <v>2.7641308335467021</v>
      </c>
      <c r="R16" s="58"/>
      <c r="S16" s="60"/>
      <c r="T16" s="58"/>
      <c r="U16" s="58"/>
      <c r="V16" s="59"/>
      <c r="W16" s="58"/>
      <c r="X16" s="60"/>
      <c r="Y16" s="58"/>
      <c r="Z16" s="58"/>
      <c r="AA16" s="59"/>
    </row>
    <row r="17" spans="4:27" x14ac:dyDescent="0.35">
      <c r="D17" s="58" t="s">
        <v>85</v>
      </c>
      <c r="E17" s="60">
        <v>18.253489876191502</v>
      </c>
      <c r="F17" s="58"/>
      <c r="G17" s="58"/>
      <c r="H17" s="60">
        <v>24.866982510368398</v>
      </c>
      <c r="I17" s="58"/>
      <c r="J17" s="58"/>
      <c r="K17" s="59"/>
      <c r="R17" s="58"/>
      <c r="S17" s="60"/>
      <c r="T17" s="58"/>
      <c r="U17" s="58"/>
      <c r="V17" s="59"/>
      <c r="W17" s="58"/>
      <c r="X17" s="60"/>
      <c r="Y17" s="58"/>
      <c r="Z17" s="58"/>
      <c r="AA17" s="59"/>
    </row>
    <row r="18" spans="4:27" x14ac:dyDescent="0.35">
      <c r="D18" s="58"/>
      <c r="E18" s="60">
        <v>18.903233242343799</v>
      </c>
      <c r="F18" s="61">
        <f>AVERAGE(E17:E19)</f>
        <v>18.558756739717367</v>
      </c>
      <c r="G18" s="58"/>
      <c r="H18" s="60">
        <v>24.5278474281046</v>
      </c>
      <c r="I18" s="61">
        <f>AVERAGE(H17:H19)</f>
        <v>24.670758405426866</v>
      </c>
      <c r="J18" s="63">
        <f>I18-F18</f>
        <v>6.1120016657094993</v>
      </c>
      <c r="K18" s="59">
        <f>J18-J6</f>
        <v>-0.17648515313476665</v>
      </c>
      <c r="R18" s="58"/>
      <c r="S18" s="60"/>
      <c r="T18" s="61"/>
      <c r="U18" s="62"/>
      <c r="V18" s="59"/>
      <c r="W18" s="58"/>
      <c r="X18" s="60"/>
      <c r="Y18" s="61"/>
      <c r="Z18" s="62"/>
      <c r="AA18" s="59"/>
    </row>
    <row r="19" spans="4:27" x14ac:dyDescent="0.35">
      <c r="D19" s="58"/>
      <c r="E19" s="60">
        <v>18.519547100616801</v>
      </c>
      <c r="F19" s="58"/>
      <c r="G19" s="58"/>
      <c r="H19" s="60">
        <v>24.617445277807601</v>
      </c>
      <c r="I19" s="58"/>
      <c r="J19" s="58"/>
      <c r="K19" s="65">
        <f>2^-K18</f>
        <v>1.130127192705302</v>
      </c>
      <c r="R19" s="58"/>
      <c r="S19" s="60"/>
      <c r="T19" s="58"/>
      <c r="U19" s="58"/>
      <c r="V19" s="59"/>
      <c r="W19" s="58"/>
      <c r="X19" s="60"/>
      <c r="Y19" s="58"/>
      <c r="Z19" s="58"/>
      <c r="AA19" s="59"/>
    </row>
    <row r="20" spans="4:27" x14ac:dyDescent="0.35">
      <c r="D20" s="58" t="s">
        <v>86</v>
      </c>
      <c r="E20" s="60">
        <v>16.003298627034798</v>
      </c>
      <c r="F20" s="58"/>
      <c r="G20" s="58"/>
      <c r="H20" s="60">
        <v>22.700936977522101</v>
      </c>
      <c r="I20" s="58"/>
      <c r="J20" s="58"/>
      <c r="K20" s="59"/>
      <c r="R20" s="58"/>
      <c r="S20" s="60"/>
      <c r="T20" s="58"/>
      <c r="U20" s="58"/>
      <c r="V20" s="59"/>
      <c r="W20" s="58"/>
      <c r="X20" s="60"/>
      <c r="Y20" s="58"/>
      <c r="Z20" s="58"/>
      <c r="AA20" s="59"/>
    </row>
    <row r="21" spans="4:27" x14ac:dyDescent="0.35">
      <c r="D21" s="58"/>
      <c r="E21" s="60">
        <v>15.8667430218617</v>
      </c>
      <c r="F21" s="61">
        <f>AVERAGE(E20:E22)</f>
        <v>15.928527734474031</v>
      </c>
      <c r="G21" s="58"/>
      <c r="H21" s="60">
        <v>22.574765565734602</v>
      </c>
      <c r="I21" s="61">
        <f>AVERAGE(H20:H22)</f>
        <v>22.679085244646632</v>
      </c>
      <c r="J21" s="63">
        <f>I21-F21</f>
        <v>6.7505575101726016</v>
      </c>
      <c r="K21" s="59">
        <f>J21-J9</f>
        <v>0.72717619707018244</v>
      </c>
      <c r="R21" s="58"/>
      <c r="S21" s="60"/>
      <c r="T21" s="61"/>
      <c r="U21" s="62"/>
      <c r="V21" s="59"/>
      <c r="W21" s="58"/>
      <c r="X21" s="60"/>
      <c r="Y21" s="61"/>
      <c r="Z21" s="66"/>
      <c r="AA21" s="59"/>
    </row>
    <row r="22" spans="4:27" x14ac:dyDescent="0.35">
      <c r="D22" s="58"/>
      <c r="E22" s="60">
        <v>15.9155415545256</v>
      </c>
      <c r="F22" s="58"/>
      <c r="G22" s="58"/>
      <c r="H22" s="60">
        <v>22.761553190683198</v>
      </c>
      <c r="I22" s="58"/>
      <c r="J22" s="58"/>
      <c r="K22" s="65">
        <f>2^-K21</f>
        <v>0.60408513996791458</v>
      </c>
      <c r="R22" s="58"/>
      <c r="S22" s="60"/>
      <c r="T22" s="58"/>
      <c r="U22" s="58"/>
      <c r="V22" s="59"/>
      <c r="W22" s="58"/>
      <c r="X22" s="60"/>
      <c r="Y22" s="58"/>
      <c r="Z22" s="58"/>
      <c r="AA22" s="59"/>
    </row>
    <row r="23" spans="4:27" x14ac:dyDescent="0.35">
      <c r="D23" s="58"/>
      <c r="E23" s="60"/>
      <c r="F23" s="58"/>
      <c r="G23" s="58"/>
      <c r="H23" s="58"/>
      <c r="I23" s="60"/>
      <c r="J23" s="58"/>
      <c r="K23" s="58"/>
      <c r="L23" s="58"/>
      <c r="M23" s="58"/>
      <c r="N23" s="60"/>
      <c r="O23" s="58"/>
      <c r="P23" s="58"/>
      <c r="Q23" s="59"/>
      <c r="R23" s="58"/>
      <c r="S23" s="60"/>
      <c r="T23" s="58"/>
      <c r="U23" s="58"/>
      <c r="V23" s="59"/>
      <c r="W23" s="58"/>
      <c r="X23" s="60"/>
      <c r="Y23" s="58"/>
      <c r="Z23" s="58"/>
    </row>
    <row r="26" spans="4:27" x14ac:dyDescent="0.35">
      <c r="E26" s="67" t="s">
        <v>10</v>
      </c>
      <c r="F26" s="67"/>
      <c r="G26" s="67"/>
      <c r="H26" s="67" t="s">
        <v>16</v>
      </c>
      <c r="I26" s="67"/>
      <c r="J26" s="67"/>
      <c r="K26" s="67"/>
    </row>
    <row r="27" spans="4:27" x14ac:dyDescent="0.35">
      <c r="D27" s="67" t="s">
        <v>79</v>
      </c>
      <c r="E27" s="60">
        <v>28.2003607790041</v>
      </c>
      <c r="F27" s="67"/>
      <c r="G27" s="67"/>
      <c r="H27" s="60">
        <v>28.557810130518</v>
      </c>
      <c r="I27" s="67"/>
      <c r="J27" s="67"/>
      <c r="K27" s="68"/>
    </row>
    <row r="28" spans="4:27" x14ac:dyDescent="0.35">
      <c r="D28" s="67"/>
      <c r="E28" s="60">
        <v>27.856078667749198</v>
      </c>
      <c r="F28" s="67"/>
      <c r="G28" s="67"/>
      <c r="H28" s="60">
        <v>29.400690192938299</v>
      </c>
      <c r="I28" s="67"/>
      <c r="J28" s="67"/>
      <c r="K28" s="67"/>
    </row>
    <row r="29" spans="4:27" x14ac:dyDescent="0.35">
      <c r="D29" s="67"/>
      <c r="E29" s="60">
        <v>28.131919379991299</v>
      </c>
      <c r="F29" s="60">
        <f>AVERAGE(E27:E29)</f>
        <v>28.062786275581534</v>
      </c>
      <c r="G29" s="67"/>
      <c r="H29" s="60">
        <v>28.897013704098701</v>
      </c>
      <c r="I29" s="60">
        <f>AVERAGE(H27:H29)</f>
        <v>28.951838009185</v>
      </c>
      <c r="J29" s="69">
        <f>I29-F29</f>
        <v>0.88905173360346623</v>
      </c>
      <c r="K29" s="67"/>
    </row>
    <row r="30" spans="4:27" x14ac:dyDescent="0.35">
      <c r="D30" s="67" t="s">
        <v>80</v>
      </c>
      <c r="E30" s="60">
        <v>29.5546538565318</v>
      </c>
      <c r="F30" s="67"/>
      <c r="G30" s="67"/>
      <c r="H30" s="60">
        <v>27.9217129501965</v>
      </c>
      <c r="I30" s="67"/>
      <c r="J30" s="67"/>
      <c r="K30" s="70"/>
      <c r="L30" s="67"/>
      <c r="M30" s="67"/>
      <c r="N30" s="67"/>
      <c r="O30" s="67"/>
      <c r="P30" s="67"/>
      <c r="U30" s="67"/>
    </row>
    <row r="31" spans="4:27" x14ac:dyDescent="0.35">
      <c r="D31" s="67"/>
      <c r="E31" s="60">
        <v>29.277427755294699</v>
      </c>
      <c r="F31" s="67"/>
      <c r="G31" s="67"/>
      <c r="H31" s="60">
        <v>28.431967397561799</v>
      </c>
      <c r="I31" s="67"/>
      <c r="J31" s="67"/>
      <c r="K31" s="67"/>
      <c r="L31" s="67"/>
      <c r="M31" s="60"/>
      <c r="N31" s="67"/>
      <c r="O31" s="67"/>
      <c r="P31" s="67"/>
      <c r="U31" s="60"/>
      <c r="V31" s="67"/>
      <c r="W31" s="67"/>
      <c r="X31" s="67"/>
    </row>
    <row r="32" spans="4:27" x14ac:dyDescent="0.35">
      <c r="D32" s="67"/>
      <c r="E32" s="60">
        <v>29.6148110757537</v>
      </c>
      <c r="F32" s="60">
        <f>AVERAGE(E30:E32)</f>
        <v>29.482297562526735</v>
      </c>
      <c r="G32" s="67"/>
      <c r="H32" s="60">
        <v>28.4774996681552</v>
      </c>
      <c r="I32" s="60">
        <f>AVERAGE(H30:H32)</f>
        <v>28.277060005304502</v>
      </c>
      <c r="J32" s="69">
        <f>I32-F32</f>
        <v>-1.2052375572222331</v>
      </c>
      <c r="K32" s="69">
        <f>J32-$J$29</f>
        <v>-2.0942892908256994</v>
      </c>
      <c r="L32" s="67"/>
      <c r="M32" s="60"/>
      <c r="N32" s="67"/>
      <c r="O32" s="67"/>
      <c r="P32" s="67"/>
      <c r="U32" s="60"/>
      <c r="V32" s="67"/>
      <c r="W32" s="67"/>
      <c r="X32" s="67"/>
    </row>
    <row r="33" spans="4:24" x14ac:dyDescent="0.35">
      <c r="D33" s="67" t="s">
        <v>17</v>
      </c>
      <c r="E33" s="60">
        <v>27.037787672119901</v>
      </c>
      <c r="F33" s="67"/>
      <c r="G33" s="67"/>
      <c r="H33" s="60">
        <v>28.0292680823216</v>
      </c>
      <c r="I33" s="67"/>
      <c r="J33" s="67"/>
      <c r="K33" s="70">
        <f>2^-K32</f>
        <v>4.270157523086735</v>
      </c>
      <c r="L33" s="67"/>
      <c r="M33" s="60"/>
      <c r="N33" s="60"/>
      <c r="O33" s="67"/>
      <c r="P33" s="67"/>
      <c r="U33" s="60"/>
      <c r="V33" s="60"/>
      <c r="W33" s="67"/>
      <c r="X33" s="67"/>
    </row>
    <row r="34" spans="4:24" x14ac:dyDescent="0.35">
      <c r="E34" s="60">
        <v>26.839706774395101</v>
      </c>
      <c r="F34" s="67"/>
      <c r="G34" s="67"/>
      <c r="H34" s="60">
        <v>28.456616850572001</v>
      </c>
      <c r="I34" s="67"/>
      <c r="J34" s="67"/>
      <c r="K34" s="70"/>
      <c r="L34" s="67"/>
      <c r="M34" s="60"/>
      <c r="N34" s="60"/>
      <c r="O34" s="67"/>
      <c r="P34" s="67"/>
      <c r="U34" s="60"/>
      <c r="V34" s="60"/>
      <c r="W34" s="67"/>
      <c r="X34" s="67"/>
    </row>
    <row r="35" spans="4:24" x14ac:dyDescent="0.35">
      <c r="D35" s="67"/>
      <c r="E35" s="60">
        <v>26.762006241284698</v>
      </c>
      <c r="F35" s="60">
        <f>AVERAGE(E33:E35)</f>
        <v>26.879833562599899</v>
      </c>
      <c r="G35" s="67"/>
      <c r="H35" s="60">
        <v>29.053979817549902</v>
      </c>
      <c r="I35" s="60">
        <f>AVERAGE(H33:H35)</f>
        <v>28.513288250147834</v>
      </c>
      <c r="J35" s="69">
        <f>I35-F35</f>
        <v>1.6334546875479354</v>
      </c>
      <c r="K35" s="69">
        <f>J35-$J$29</f>
        <v>0.7444029539444692</v>
      </c>
      <c r="L35" s="67"/>
      <c r="M35" s="60"/>
      <c r="N35" s="67"/>
      <c r="O35" s="67"/>
      <c r="P35" s="67"/>
      <c r="U35" s="60"/>
      <c r="V35" s="67"/>
      <c r="W35" s="67"/>
      <c r="X35" s="67"/>
    </row>
    <row r="36" spans="4:24" x14ac:dyDescent="0.35">
      <c r="D36" s="67"/>
      <c r="E36" s="60"/>
      <c r="F36" s="60"/>
      <c r="G36" s="67"/>
      <c r="H36" s="60"/>
      <c r="I36" s="60"/>
      <c r="J36" s="69"/>
      <c r="K36" s="71">
        <f>2^-K35</f>
        <v>0.59691484812018147</v>
      </c>
      <c r="L36" s="67"/>
      <c r="M36" s="60"/>
      <c r="N36" s="67"/>
      <c r="O36" s="67"/>
      <c r="P36" s="67"/>
      <c r="U36" s="60"/>
      <c r="V36" s="67"/>
      <c r="W36" s="67"/>
      <c r="X36" s="67"/>
    </row>
    <row r="37" spans="4:24" x14ac:dyDescent="0.35">
      <c r="D37" s="67"/>
      <c r="E37" s="67"/>
      <c r="F37" s="67"/>
      <c r="G37" s="67"/>
      <c r="H37" s="67"/>
      <c r="I37" s="67"/>
      <c r="J37" s="67"/>
      <c r="L37" s="67"/>
      <c r="M37" s="60"/>
      <c r="N37" s="60"/>
      <c r="O37" s="67"/>
      <c r="P37" s="67"/>
      <c r="U37" s="60"/>
      <c r="V37" s="60"/>
      <c r="W37" s="67"/>
      <c r="X37" s="67"/>
    </row>
    <row r="38" spans="4:24" x14ac:dyDescent="0.35">
      <c r="L38" s="67"/>
      <c r="M38" s="60"/>
      <c r="N38" s="67"/>
      <c r="O38" s="67"/>
      <c r="P38" s="67"/>
      <c r="U38" s="60"/>
      <c r="V38" s="67"/>
      <c r="W38" s="67"/>
      <c r="X38" s="67"/>
    </row>
    <row r="39" spans="4:24" x14ac:dyDescent="0.35">
      <c r="L39" s="67"/>
      <c r="M39" s="60"/>
      <c r="N39" s="67"/>
      <c r="O39" s="67"/>
      <c r="P39" s="67"/>
      <c r="U39" s="60"/>
      <c r="V39" s="67"/>
      <c r="W39" s="67"/>
      <c r="X39" s="67"/>
    </row>
    <row r="40" spans="4:24" x14ac:dyDescent="0.35">
      <c r="L40" s="67"/>
      <c r="M40" s="60"/>
      <c r="N40" s="60"/>
      <c r="O40" s="67"/>
      <c r="P40" s="70"/>
      <c r="U40" s="60"/>
      <c r="V40" s="60"/>
      <c r="W40" s="67"/>
      <c r="X40" s="67"/>
    </row>
    <row r="41" spans="4:24" x14ac:dyDescent="0.35">
      <c r="L41" s="67"/>
      <c r="M41" s="60"/>
      <c r="N41" s="67"/>
      <c r="O41" s="67"/>
      <c r="P41" s="70"/>
      <c r="U41" s="60"/>
      <c r="V41" s="67"/>
      <c r="W41" s="67"/>
      <c r="X41" s="67"/>
    </row>
    <row r="42" spans="4:24" x14ac:dyDescent="0.35">
      <c r="L42" s="67"/>
      <c r="M42" s="60"/>
      <c r="N42" s="67"/>
      <c r="O42" s="67"/>
      <c r="P42" s="70"/>
      <c r="U42" s="60"/>
      <c r="V42" s="67"/>
      <c r="W42" s="67"/>
      <c r="X42" s="67"/>
    </row>
    <row r="43" spans="4:24" x14ac:dyDescent="0.35">
      <c r="L43" s="67"/>
      <c r="M43" s="60"/>
      <c r="N43" s="60"/>
      <c r="O43" s="67"/>
      <c r="P43" s="67"/>
      <c r="U43" s="60"/>
      <c r="V43" s="60"/>
      <c r="W43" s="67"/>
      <c r="X43" s="67"/>
    </row>
    <row r="44" spans="4:24" x14ac:dyDescent="0.35">
      <c r="L44" s="67"/>
      <c r="M44" s="60"/>
      <c r="N44" s="67"/>
      <c r="O44" s="67"/>
      <c r="P44" s="67"/>
      <c r="U44" s="60"/>
      <c r="V44" s="67"/>
      <c r="W44" s="67"/>
      <c r="X44" s="67"/>
    </row>
    <row r="45" spans="4:24" x14ac:dyDescent="0.35">
      <c r="L45" s="67"/>
      <c r="M45" s="60"/>
      <c r="N45" s="67"/>
      <c r="O45" s="67"/>
      <c r="P45" s="67"/>
      <c r="U45" s="60"/>
      <c r="V45" s="67"/>
      <c r="W45" s="67"/>
      <c r="X45" s="67"/>
    </row>
    <row r="46" spans="4:24" x14ac:dyDescent="0.35">
      <c r="L46" s="67"/>
      <c r="M46" s="60"/>
      <c r="N46" s="60"/>
      <c r="O46" s="67"/>
      <c r="P46" s="67"/>
      <c r="U46" s="60"/>
      <c r="V46" s="60"/>
      <c r="W46" s="67"/>
      <c r="X46" s="67"/>
    </row>
    <row r="47" spans="4:24" x14ac:dyDescent="0.35">
      <c r="L47" s="67"/>
      <c r="M47" s="60"/>
      <c r="N47" s="67"/>
      <c r="O47" s="67"/>
      <c r="P47" s="67"/>
      <c r="U47" s="60"/>
      <c r="V47" s="67"/>
      <c r="W47" s="67"/>
      <c r="X47" s="67"/>
    </row>
    <row r="48" spans="4:24" x14ac:dyDescent="0.35">
      <c r="L48" s="67"/>
      <c r="M48" s="60"/>
      <c r="N48" s="67"/>
      <c r="O48" s="67"/>
      <c r="P48" s="67"/>
      <c r="U48" s="60"/>
      <c r="V48" s="67"/>
      <c r="W48" s="67"/>
      <c r="X48" s="67"/>
    </row>
    <row r="49" spans="12:24" x14ac:dyDescent="0.35">
      <c r="L49" s="67"/>
      <c r="M49" s="60"/>
      <c r="N49" s="60"/>
      <c r="O49" s="67"/>
      <c r="P49" s="67"/>
      <c r="U49" s="60"/>
      <c r="V49" s="60"/>
      <c r="W49" s="67"/>
      <c r="X49" s="67"/>
    </row>
    <row r="50" spans="12:24" x14ac:dyDescent="0.35">
      <c r="L50" s="67"/>
      <c r="M50" s="67"/>
      <c r="N50" s="67"/>
      <c r="O50" s="67"/>
      <c r="P50" s="67"/>
      <c r="U50" s="67"/>
      <c r="V50" s="67"/>
      <c r="W50" s="67"/>
      <c r="X50" s="6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tel FACS 6B</vt:lpstr>
      <vt:lpstr>trf2 6C</vt:lpstr>
      <vt:lpstr>REST 6D</vt:lpstr>
      <vt:lpstr>ezh2  6E</vt:lpstr>
      <vt:lpstr>H3K27me3 6F</vt:lpstr>
      <vt:lpstr>mrna  6G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Antara Sengupta</dc:creator>
  <cp:lastModifiedBy>Antara Sengupta</cp:lastModifiedBy>
  <dcterms:created xsi:type="dcterms:W3CDTF">2023-06-27T22:14:06Z</dcterms:created>
  <dcterms:modified xsi:type="dcterms:W3CDTF">2025-08-31T21:01:44Z</dcterms:modified>
</cp:coreProperties>
</file>