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Figure 5 trf2 ptms\"/>
    </mc:Choice>
  </mc:AlternateContent>
  <xr:revisionPtr revIDLastSave="0" documentId="13_ncr:1_{A2C27AB6-757C-4049-9725-FE5B2D0C7C6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TRF2 PTM screening _ A and B" sheetId="1" r:id="rId1"/>
    <sheet name="DOX dose dependent  D" sheetId="15" r:id="rId2"/>
    <sheet name="HMT assay bead control F" sheetId="16" r:id="rId3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4" i="15" l="1"/>
  <c r="Q73" i="15"/>
  <c r="M74" i="15"/>
  <c r="M73" i="15"/>
  <c r="M65" i="15"/>
  <c r="L70" i="15"/>
  <c r="M70" i="15" s="1"/>
  <c r="M71" i="15" s="1"/>
  <c r="M67" i="15"/>
  <c r="P73" i="15"/>
  <c r="L73" i="15"/>
  <c r="I73" i="15"/>
  <c r="P70" i="15"/>
  <c r="I70" i="15"/>
  <c r="Q70" i="15" s="1"/>
  <c r="P67" i="15"/>
  <c r="L67" i="15"/>
  <c r="I67" i="15"/>
  <c r="P64" i="15"/>
  <c r="L64" i="15"/>
  <c r="M64" i="15" s="1"/>
  <c r="I64" i="15"/>
  <c r="P61" i="15"/>
  <c r="Q61" i="15" s="1"/>
  <c r="L61" i="15"/>
  <c r="M61" i="15" s="1"/>
  <c r="I61" i="15"/>
  <c r="Q71" i="15" l="1"/>
  <c r="Q72" i="15" s="1"/>
  <c r="Q67" i="15"/>
  <c r="Q68" i="15" s="1"/>
  <c r="Q69" i="15" s="1"/>
  <c r="M66" i="15"/>
  <c r="M72" i="15"/>
  <c r="Q64" i="15"/>
  <c r="Q65" i="15" s="1"/>
  <c r="Q66" i="15" s="1"/>
  <c r="M75" i="15"/>
  <c r="Q75" i="15"/>
  <c r="M68" i="15"/>
  <c r="M69" i="15" s="1"/>
  <c r="G114" i="16" l="1"/>
  <c r="E114" i="16"/>
  <c r="G113" i="16"/>
  <c r="I112" i="16"/>
  <c r="G112" i="16"/>
  <c r="I111" i="16"/>
  <c r="F111" i="16"/>
  <c r="I110" i="16"/>
  <c r="F110" i="16"/>
  <c r="E108" i="16"/>
  <c r="F114" i="16" s="1"/>
  <c r="F96" i="16"/>
  <c r="F94" i="16"/>
  <c r="F92" i="16"/>
  <c r="F90" i="16"/>
  <c r="F88" i="16"/>
  <c r="F79" i="16"/>
  <c r="F77" i="16"/>
  <c r="F75" i="16"/>
  <c r="F73" i="16"/>
  <c r="F71" i="16"/>
  <c r="F65" i="16"/>
  <c r="F63" i="16"/>
  <c r="F61" i="16"/>
  <c r="F59" i="16"/>
  <c r="F57" i="16"/>
  <c r="F47" i="16"/>
  <c r="F45" i="16"/>
  <c r="F43" i="16"/>
  <c r="F41" i="16"/>
  <c r="F39" i="16"/>
  <c r="F31" i="16"/>
  <c r="F29" i="16"/>
  <c r="F27" i="16"/>
  <c r="F25" i="16"/>
  <c r="F23" i="16"/>
  <c r="F13" i="16"/>
  <c r="F11" i="16"/>
  <c r="F9" i="16"/>
  <c r="F7" i="16"/>
  <c r="F5" i="16"/>
  <c r="G111" i="16" l="1"/>
  <c r="E113" i="16"/>
  <c r="H114" i="16"/>
  <c r="E110" i="16"/>
  <c r="H111" i="16"/>
  <c r="F113" i="16"/>
  <c r="I114" i="16"/>
  <c r="G110" i="16"/>
  <c r="E112" i="16"/>
  <c r="H113" i="16"/>
  <c r="H110" i="16"/>
  <c r="F112" i="16"/>
  <c r="F116" i="16" s="1"/>
  <c r="I113" i="16"/>
  <c r="I116" i="16" s="1"/>
  <c r="E111" i="16"/>
  <c r="H112" i="16"/>
  <c r="E116" i="16" l="1"/>
  <c r="H116" i="16"/>
  <c r="G116" i="16"/>
  <c r="P17" i="15" l="1"/>
  <c r="P14" i="15"/>
  <c r="P11" i="15"/>
  <c r="P8" i="15"/>
  <c r="P5" i="15"/>
  <c r="I55" i="15" l="1"/>
  <c r="P55" i="15"/>
  <c r="P52" i="15"/>
  <c r="P49" i="15"/>
  <c r="P46" i="15"/>
  <c r="Q46" i="15" s="1"/>
  <c r="P43" i="15"/>
  <c r="L55" i="15"/>
  <c r="L52" i="15"/>
  <c r="M52" i="15" s="1"/>
  <c r="L49" i="15"/>
  <c r="M49" i="15" s="1"/>
  <c r="L46" i="15"/>
  <c r="L43" i="15"/>
  <c r="I52" i="15"/>
  <c r="I49" i="15"/>
  <c r="I46" i="15"/>
  <c r="M46" i="15" s="1"/>
  <c r="I43" i="15"/>
  <c r="Q43" i="15" s="1"/>
  <c r="I5" i="15"/>
  <c r="Q5" i="15" s="1"/>
  <c r="Q6" i="15" s="1"/>
  <c r="Q49" i="15" l="1"/>
  <c r="Q55" i="15"/>
  <c r="M43" i="15"/>
  <c r="M50" i="15" s="1"/>
  <c r="M51" i="15" s="1"/>
  <c r="Q52" i="15"/>
  <c r="Q47" i="15"/>
  <c r="Q48" i="15" s="1"/>
  <c r="Q50" i="15"/>
  <c r="Q51" i="15" s="1"/>
  <c r="Q53" i="15"/>
  <c r="Q54" i="15" s="1"/>
  <c r="Q56" i="15"/>
  <c r="Q57" i="15" s="1"/>
  <c r="M55" i="15"/>
  <c r="M56" i="15" s="1"/>
  <c r="M57" i="15" s="1"/>
  <c r="M53" i="15" l="1"/>
  <c r="M54" i="15" s="1"/>
  <c r="M47" i="15"/>
  <c r="M48" i="15" s="1"/>
  <c r="P32" i="15"/>
  <c r="L32" i="15"/>
  <c r="I32" i="15"/>
  <c r="P29" i="15"/>
  <c r="L29" i="15"/>
  <c r="I29" i="15"/>
  <c r="P26" i="15"/>
  <c r="L26" i="15"/>
  <c r="I26" i="15"/>
  <c r="P23" i="15"/>
  <c r="L23" i="15"/>
  <c r="I23" i="15"/>
  <c r="M23" i="15" s="1"/>
  <c r="P20" i="15"/>
  <c r="Q20" i="15" s="1"/>
  <c r="Q21" i="15" s="1"/>
  <c r="L20" i="15"/>
  <c r="I20" i="15"/>
  <c r="L17" i="15"/>
  <c r="I17" i="15"/>
  <c r="Q17" i="15" s="1"/>
  <c r="Q18" i="15" s="1"/>
  <c r="Q19" i="15" s="1"/>
  <c r="L14" i="15"/>
  <c r="I14" i="15"/>
  <c r="Q14" i="15" s="1"/>
  <c r="Q15" i="15" s="1"/>
  <c r="Q16" i="15" s="1"/>
  <c r="L11" i="15"/>
  <c r="I11" i="15"/>
  <c r="Q11" i="15" s="1"/>
  <c r="Q12" i="15" s="1"/>
  <c r="Q13" i="15" s="1"/>
  <c r="L8" i="15"/>
  <c r="I8" i="15"/>
  <c r="Q8" i="15" s="1"/>
  <c r="Q9" i="15" s="1"/>
  <c r="Q10" i="15" s="1"/>
  <c r="L5" i="15"/>
  <c r="Q29" i="15" l="1"/>
  <c r="Q30" i="15" s="1"/>
  <c r="Q31" i="15" s="1"/>
  <c r="Q23" i="15"/>
  <c r="Q24" i="15" s="1"/>
  <c r="Q25" i="15" s="1"/>
  <c r="Q32" i="15"/>
  <c r="Q33" i="15" s="1"/>
  <c r="Q34" i="15" s="1"/>
  <c r="M14" i="15"/>
  <c r="Q26" i="15"/>
  <c r="Q27" i="15" s="1"/>
  <c r="Q28" i="15" s="1"/>
  <c r="M29" i="15"/>
  <c r="M32" i="15"/>
  <c r="M11" i="15"/>
  <c r="M20" i="15"/>
  <c r="M21" i="15" s="1"/>
  <c r="M22" i="15" s="1"/>
  <c r="M26" i="15"/>
  <c r="M17" i="15"/>
  <c r="M5" i="15"/>
  <c r="M6" i="15" s="1"/>
  <c r="M7" i="15" s="1"/>
  <c r="Q22" i="15"/>
  <c r="M8" i="15"/>
  <c r="M12" i="15" l="1"/>
  <c r="M13" i="15" s="1"/>
  <c r="M33" i="15"/>
  <c r="M34" i="15" s="1"/>
  <c r="M24" i="15"/>
  <c r="M25" i="15" s="1"/>
  <c r="M27" i="15"/>
  <c r="M28" i="15" s="1"/>
  <c r="M9" i="15"/>
  <c r="M10" i="15" s="1"/>
  <c r="M30" i="15"/>
  <c r="M31" i="15" s="1"/>
  <c r="M18" i="15"/>
  <c r="M19" i="15" s="1"/>
  <c r="M15" i="15"/>
  <c r="M16" i="15" s="1"/>
  <c r="F32" i="1" l="1"/>
  <c r="I32" i="1"/>
  <c r="N32" i="1"/>
  <c r="F52" i="1"/>
  <c r="I52" i="1"/>
  <c r="N52" i="1"/>
  <c r="F10" i="1"/>
  <c r="I10" i="1"/>
  <c r="N10" i="1"/>
  <c r="O32" i="1" l="1"/>
  <c r="J32" i="1"/>
  <c r="O52" i="1"/>
  <c r="J52" i="1"/>
  <c r="J10" i="1"/>
  <c r="O10" i="1"/>
  <c r="I16" i="1"/>
  <c r="N16" i="1"/>
  <c r="F16" i="1"/>
  <c r="O16" i="1" l="1"/>
  <c r="J16" i="1"/>
  <c r="F46" i="1" l="1"/>
  <c r="I46" i="1"/>
  <c r="J46" i="1" s="1"/>
  <c r="K52" i="1" s="1"/>
  <c r="L52" i="1" s="1"/>
  <c r="N46" i="1"/>
  <c r="F48" i="1"/>
  <c r="I48" i="1"/>
  <c r="N48" i="1"/>
  <c r="F50" i="1"/>
  <c r="I50" i="1"/>
  <c r="N50" i="1"/>
  <c r="F54" i="1"/>
  <c r="I54" i="1"/>
  <c r="N54" i="1"/>
  <c r="F56" i="1"/>
  <c r="I56" i="1"/>
  <c r="N56" i="1"/>
  <c r="F58" i="1"/>
  <c r="I58" i="1"/>
  <c r="N58" i="1"/>
  <c r="F24" i="1"/>
  <c r="J24" i="1" s="1"/>
  <c r="K32" i="1" s="1"/>
  <c r="L32" i="1" s="1"/>
  <c r="N26" i="1"/>
  <c r="I28" i="1"/>
  <c r="F28" i="1"/>
  <c r="N36" i="1"/>
  <c r="I36" i="1"/>
  <c r="F36" i="1"/>
  <c r="N34" i="1"/>
  <c r="I34" i="1"/>
  <c r="F34" i="1"/>
  <c r="N30" i="1"/>
  <c r="I30" i="1"/>
  <c r="F30" i="1"/>
  <c r="N28" i="1"/>
  <c r="I26" i="1"/>
  <c r="F26" i="1"/>
  <c r="N24" i="1"/>
  <c r="N14" i="1"/>
  <c r="N12" i="1"/>
  <c r="N8" i="1"/>
  <c r="N6" i="1"/>
  <c r="N4" i="1"/>
  <c r="I14" i="1"/>
  <c r="I12" i="1"/>
  <c r="I8" i="1"/>
  <c r="I6" i="1"/>
  <c r="I4" i="1"/>
  <c r="F8" i="1"/>
  <c r="F6" i="1"/>
  <c r="F14" i="1"/>
  <c r="F12" i="1"/>
  <c r="F4" i="1"/>
  <c r="J8" i="1" l="1"/>
  <c r="O50" i="1"/>
  <c r="J50" i="1"/>
  <c r="K50" i="1" s="1"/>
  <c r="L50" i="1" s="1"/>
  <c r="O48" i="1"/>
  <c r="J48" i="1"/>
  <c r="K48" i="1" s="1"/>
  <c r="L48" i="1" s="1"/>
  <c r="J54" i="1"/>
  <c r="K54" i="1" s="1"/>
  <c r="L54" i="1" s="1"/>
  <c r="O30" i="1"/>
  <c r="O58" i="1"/>
  <c r="J58" i="1"/>
  <c r="K58" i="1" s="1"/>
  <c r="L58" i="1" s="1"/>
  <c r="O56" i="1"/>
  <c r="J56" i="1"/>
  <c r="K56" i="1" s="1"/>
  <c r="L56" i="1" s="1"/>
  <c r="O46" i="1"/>
  <c r="P52" i="1" s="1"/>
  <c r="Q52" i="1" s="1"/>
  <c r="O54" i="1"/>
  <c r="O34" i="1"/>
  <c r="O36" i="1"/>
  <c r="O26" i="1"/>
  <c r="O28" i="1"/>
  <c r="O24" i="1"/>
  <c r="P32" i="1" s="1"/>
  <c r="Q32" i="1" s="1"/>
  <c r="J26" i="1"/>
  <c r="K26" i="1" s="1"/>
  <c r="L26" i="1" s="1"/>
  <c r="J28" i="1"/>
  <c r="K28" i="1" s="1"/>
  <c r="J30" i="1"/>
  <c r="O8" i="1"/>
  <c r="J36" i="1"/>
  <c r="J12" i="1"/>
  <c r="O12" i="1"/>
  <c r="O6" i="1"/>
  <c r="O4" i="1"/>
  <c r="J4" i="1"/>
  <c r="O14" i="1"/>
  <c r="J14" i="1"/>
  <c r="J6" i="1"/>
  <c r="J34" i="1"/>
  <c r="P10" i="1" l="1"/>
  <c r="Q10" i="1" s="1"/>
  <c r="K10" i="1"/>
  <c r="L10" i="1" s="1"/>
  <c r="P34" i="1"/>
  <c r="Q34" i="1" s="1"/>
  <c r="P56" i="1"/>
  <c r="Q56" i="1" s="1"/>
  <c r="P58" i="1"/>
  <c r="Q58" i="1" s="1"/>
  <c r="P54" i="1"/>
  <c r="Q54" i="1" s="1"/>
  <c r="P48" i="1"/>
  <c r="Q48" i="1" s="1"/>
  <c r="P50" i="1"/>
  <c r="Q50" i="1" s="1"/>
  <c r="K12" i="1"/>
  <c r="L12" i="1" s="1"/>
  <c r="K16" i="1"/>
  <c r="L16" i="1" s="1"/>
  <c r="P12" i="1"/>
  <c r="Q12" i="1" s="1"/>
  <c r="P16" i="1"/>
  <c r="Q16" i="1" s="1"/>
  <c r="P30" i="1"/>
  <c r="Q30" i="1" s="1"/>
  <c r="P28" i="1"/>
  <c r="Q28" i="1" s="1"/>
  <c r="P36" i="1"/>
  <c r="Q36" i="1" s="1"/>
  <c r="P26" i="1"/>
  <c r="Q26" i="1" s="1"/>
  <c r="K36" i="1"/>
  <c r="L36" i="1" s="1"/>
  <c r="K34" i="1"/>
  <c r="L34" i="1" s="1"/>
  <c r="K30" i="1"/>
  <c r="L30" i="1" s="1"/>
  <c r="L28" i="1"/>
  <c r="K6" i="1"/>
  <c r="L6" i="1" s="1"/>
  <c r="K14" i="1"/>
  <c r="L14" i="1" s="1"/>
  <c r="P6" i="1"/>
  <c r="Q6" i="1" s="1"/>
  <c r="K8" i="1"/>
  <c r="L8" i="1" s="1"/>
  <c r="P8" i="1"/>
  <c r="Q8" i="1" s="1"/>
  <c r="P14" i="1"/>
  <c r="Q14" i="1" s="1"/>
</calcChain>
</file>

<file path=xl/sharedStrings.xml><?xml version="1.0" encoding="utf-8"?>
<sst xmlns="http://schemas.openxmlformats.org/spreadsheetml/2006/main" count="112" uniqueCount="61">
  <si>
    <t>GAPDH</t>
  </si>
  <si>
    <t>TRF2</t>
  </si>
  <si>
    <t>TERT 15/16</t>
  </si>
  <si>
    <t>R17H</t>
  </si>
  <si>
    <t>TERT</t>
  </si>
  <si>
    <t>hTERT</t>
  </si>
  <si>
    <t>TRF2 SIL.</t>
  </si>
  <si>
    <t>TRF2 SIL. +R17H</t>
  </si>
  <si>
    <t>TRF2 SIL. +T188N</t>
  </si>
  <si>
    <t>TRF2 SIL. + K190R</t>
  </si>
  <si>
    <t>TRF2 sil +K176R</t>
  </si>
  <si>
    <t>TRF2 SIL +T188N</t>
  </si>
  <si>
    <t>TRF2SIL. K190R</t>
  </si>
  <si>
    <t xml:space="preserve">TRF2 SIL. + WT </t>
  </si>
  <si>
    <t>HT1080 UT</t>
  </si>
  <si>
    <t xml:space="preserve"> TRF2 sil. + R17H</t>
  </si>
  <si>
    <t xml:space="preserve"> TRF2 sil. + K176R</t>
  </si>
  <si>
    <t xml:space="preserve"> TRF2 sil. + T188N</t>
  </si>
  <si>
    <t xml:space="preserve"> TRF2 sil. + K190R</t>
  </si>
  <si>
    <t xml:space="preserve"> TRF2 sil. + TRF2 WT</t>
  </si>
  <si>
    <t>TRF2 WT</t>
  </si>
  <si>
    <t>WT</t>
  </si>
  <si>
    <t>r17h</t>
  </si>
  <si>
    <t>R17H TRF2</t>
  </si>
  <si>
    <t>neg control</t>
  </si>
  <si>
    <t>PRC2 only</t>
  </si>
  <si>
    <t>PRC2+TRF2(bead bound)</t>
  </si>
  <si>
    <t>PRC2+empty beads</t>
  </si>
  <si>
    <t>Abs</t>
  </si>
  <si>
    <t>avg</t>
  </si>
  <si>
    <t>no prc2 ctrl</t>
  </si>
  <si>
    <t>only prc2 ctrl</t>
  </si>
  <si>
    <t>only bead ctrl</t>
  </si>
  <si>
    <t>r17h +prc2</t>
  </si>
  <si>
    <t>trf2 wt +prc2</t>
  </si>
  <si>
    <t>no prc2</t>
  </si>
  <si>
    <t>prc2 ctrl</t>
  </si>
  <si>
    <t>only bead+prc2</t>
  </si>
  <si>
    <t>trf2 wt</t>
  </si>
  <si>
    <t>NO PRC2</t>
  </si>
  <si>
    <t>ONLY PRC2</t>
  </si>
  <si>
    <t>BEAD ONLY</t>
  </si>
  <si>
    <t>AVG</t>
  </si>
  <si>
    <t xml:space="preserve">ABS </t>
  </si>
  <si>
    <t>ONLY BEAD</t>
  </si>
  <si>
    <t>TRF2 WT +PRC2</t>
  </si>
  <si>
    <t>R17H +PRC2</t>
  </si>
  <si>
    <t xml:space="preserve">No prc2 </t>
  </si>
  <si>
    <t>only prc2</t>
  </si>
  <si>
    <t>prc2 +wt</t>
  </si>
  <si>
    <t>prc2+r17h</t>
  </si>
  <si>
    <t>prc2+bead</t>
  </si>
  <si>
    <t>average</t>
  </si>
  <si>
    <t>Figure 6 supplementary figure1 a</t>
  </si>
  <si>
    <t>Figure 6 supplementary figure1 b</t>
  </si>
  <si>
    <t xml:space="preserve"> TRF2 sil. + WT</t>
  </si>
  <si>
    <t>UT</t>
  </si>
  <si>
    <t>Figure 6 supplementary figure1 D</t>
  </si>
  <si>
    <t>ut</t>
  </si>
  <si>
    <t>PRC2 +R17H (bead bound)</t>
  </si>
  <si>
    <t>450nm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</si>
</sst>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0000"/>
    <numFmt numFmtId="165" formatCode="0.000"/>
    <numFmt numFmtId="166" formatCode="0.000000000000"/>
  </numFmts>
  <fonts count="13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.25"/>
      <name val="Microsoft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>
      <alignment vertical="top"/>
      <protection locked="0"/>
    </xf>
  </cellStyleXfs>
  <cellXfs count="2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2" borderId="0" xfId="0" applyFont="1" applyFill="1"/>
    <xf numFmtId="0" fontId="5" fillId="0" borderId="0" xfId="0" applyFont="1"/>
    <xf numFmtId="0" fontId="2" fillId="3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5" fillId="2" borderId="0" xfId="0" applyFont="1" applyFill="1"/>
    <xf numFmtId="0" fontId="5" fillId="0" borderId="0" xfId="0" applyFont="1" applyAlignment="1">
      <alignment wrapText="1"/>
    </xf>
    <xf numFmtId="0" fontId="3" fillId="0" borderId="0" xfId="0" applyFont="1"/>
    <xf numFmtId="166" fontId="3" fillId="0" borderId="0" xfId="0" applyNumberFormat="1" applyFont="1"/>
    <xf numFmtId="165" fontId="1" fillId="0" borderId="0" xfId="0" applyNumberFormat="1" applyFont="1" applyAlignment="1" applyProtection="1">
      <alignment vertical="top"/>
      <protection locked="0"/>
    </xf>
    <xf numFmtId="165" fontId="1" fillId="0" borderId="0" xfId="0" applyNumberFormat="1" applyFont="1" applyAlignment="1">
      <alignment vertical="center"/>
    </xf>
    <xf numFmtId="165" fontId="9" fillId="0" borderId="0" xfId="0" applyNumberFormat="1" applyFont="1" applyAlignment="1" applyProtection="1">
      <alignment vertical="top"/>
      <protection locked="0"/>
    </xf>
    <xf numFmtId="165" fontId="1" fillId="4" borderId="0" xfId="0" applyNumberFormat="1" applyFont="1" applyFill="1" applyAlignment="1" applyProtection="1">
      <alignment vertical="top"/>
      <protection locked="0"/>
    </xf>
    <xf numFmtId="165" fontId="1" fillId="4" borderId="0" xfId="0" applyNumberFormat="1" applyFont="1" applyFill="1" applyAlignment="1">
      <alignment vertical="center"/>
    </xf>
    <xf numFmtId="165" fontId="1" fillId="2" borderId="0" xfId="0" applyNumberFormat="1" applyFont="1" applyFill="1" applyAlignment="1" applyProtection="1">
      <alignment vertical="top"/>
      <protection locked="0"/>
    </xf>
    <xf numFmtId="2" fontId="1" fillId="0" borderId="0" xfId="0" applyNumberFormat="1" applyFont="1" applyAlignment="1" applyProtection="1">
      <alignment vertical="top"/>
      <protection locked="0"/>
    </xf>
    <xf numFmtId="2" fontId="1" fillId="0" borderId="0" xfId="0" applyNumberFormat="1" applyFont="1" applyAlignment="1">
      <alignment vertical="center"/>
    </xf>
    <xf numFmtId="0" fontId="10" fillId="0" borderId="0" xfId="0" applyFont="1"/>
    <xf numFmtId="0" fontId="10" fillId="4" borderId="0" xfId="0" applyFont="1" applyFill="1"/>
    <xf numFmtId="0" fontId="11" fillId="0" borderId="0" xfId="0" applyFont="1"/>
    <xf numFmtId="2" fontId="9" fillId="0" borderId="0" xfId="0" applyNumberFormat="1" applyFont="1" applyAlignment="1" applyProtection="1">
      <alignment vertical="top"/>
      <protection locked="0"/>
    </xf>
    <xf numFmtId="0" fontId="12" fillId="0" borderId="0" xfId="0" applyFont="1"/>
  </cellXfs>
  <cellStyles count="3">
    <cellStyle name="Normal" xfId="0" builtinId="0"/>
    <cellStyle name="Normal 2" xfId="1" xr:uid="{FFD31D4F-1691-477D-A4BC-4F6765DA4C8C}"/>
    <cellStyle name="Normal 3" xfId="2" xr:uid="{65E0427C-2D92-4BB1-B160-915AA8403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73"/>
  <sheetViews>
    <sheetView zoomScale="70" zoomScaleNormal="70" workbookViewId="0">
      <selection activeCell="L58" sqref="L58"/>
    </sheetView>
  </sheetViews>
  <sheetFormatPr defaultRowHeight="15.5" x14ac:dyDescent="0.35"/>
  <cols>
    <col min="1" max="3" width="8.7265625" style="1"/>
    <col min="4" max="4" width="23" style="1" customWidth="1"/>
    <col min="5" max="11" width="8.90625" style="1" bestFit="1" customWidth="1"/>
    <col min="12" max="12" width="19.54296875" style="1" bestFit="1" customWidth="1"/>
    <col min="13" max="16" width="8.90625" style="1" bestFit="1" customWidth="1"/>
    <col min="17" max="17" width="19.54296875" style="1" bestFit="1" customWidth="1"/>
    <col min="18" max="16384" width="8.7265625" style="1"/>
  </cols>
  <sheetData>
    <row r="1" spans="4:17" x14ac:dyDescent="0.35">
      <c r="H1" s="13" t="s">
        <v>53</v>
      </c>
      <c r="M1" s="13" t="s">
        <v>54</v>
      </c>
    </row>
    <row r="2" spans="4:17" x14ac:dyDescent="0.35">
      <c r="E2" s="1" t="s">
        <v>0</v>
      </c>
      <c r="H2" s="1" t="s">
        <v>1</v>
      </c>
      <c r="M2" s="1" t="s">
        <v>5</v>
      </c>
    </row>
    <row r="3" spans="4:17" x14ac:dyDescent="0.35">
      <c r="D3" s="1" t="s">
        <v>14</v>
      </c>
      <c r="E3" s="1">
        <v>21.5068645477294</v>
      </c>
      <c r="H3" s="1">
        <v>21.565147399902344</v>
      </c>
      <c r="M3" s="1">
        <v>31.261768341064453</v>
      </c>
    </row>
    <row r="4" spans="4:17" x14ac:dyDescent="0.35">
      <c r="E4" s="1">
        <v>21.65721321105957</v>
      </c>
      <c r="F4" s="1">
        <f>AVERAGE(E3:E4)</f>
        <v>21.582038879394485</v>
      </c>
      <c r="H4" s="1">
        <v>21.275522232055664</v>
      </c>
      <c r="I4" s="1">
        <f>AVERAGE(H3:H4)</f>
        <v>21.420334815979004</v>
      </c>
      <c r="J4" s="1">
        <f>I4-F4</f>
        <v>-0.16170406341548116</v>
      </c>
      <c r="M4" s="1">
        <v>30.517683029174805</v>
      </c>
      <c r="N4" s="1">
        <f>AVERAGE(M3:M4)</f>
        <v>30.889725685119629</v>
      </c>
      <c r="O4" s="1">
        <f>N4-F4</f>
        <v>9.3076868057251438</v>
      </c>
    </row>
    <row r="5" spans="4:17" x14ac:dyDescent="0.35">
      <c r="D5" s="1" t="s">
        <v>6</v>
      </c>
      <c r="E5" s="1">
        <v>22.59266471862793</v>
      </c>
      <c r="H5" s="1">
        <v>28.574499130249023</v>
      </c>
      <c r="M5" s="1">
        <v>30.986782073974609</v>
      </c>
    </row>
    <row r="6" spans="4:17" x14ac:dyDescent="0.35">
      <c r="E6" s="1">
        <v>22.801200866699219</v>
      </c>
      <c r="F6" s="1">
        <f>AVERAGE(E5:E6)</f>
        <v>22.696932792663574</v>
      </c>
      <c r="H6" s="1">
        <v>28.501588821411133</v>
      </c>
      <c r="I6" s="1">
        <f>AVERAGE(H5:H6)</f>
        <v>28.538043975830078</v>
      </c>
      <c r="J6" s="1">
        <f>I6-F6</f>
        <v>5.8411111831665039</v>
      </c>
      <c r="K6" s="1">
        <f>J6-J4</f>
        <v>6.0028152465819851</v>
      </c>
      <c r="L6" s="13">
        <f>2^-K6</f>
        <v>1.5594539413651319E-2</v>
      </c>
      <c r="M6" s="1">
        <v>31.218305587768555</v>
      </c>
      <c r="N6" s="1">
        <f>AVERAGE(M5:M6)</f>
        <v>31.102543830871582</v>
      </c>
      <c r="O6" s="1">
        <f>N6-F6</f>
        <v>8.4056110382080078</v>
      </c>
      <c r="P6" s="1">
        <f>O6-O4</f>
        <v>-0.90207576751713603</v>
      </c>
      <c r="Q6" s="13">
        <f>2^-P6</f>
        <v>1.8687528344270152</v>
      </c>
    </row>
    <row r="7" spans="4:17" x14ac:dyDescent="0.35">
      <c r="D7" s="1" t="s">
        <v>7</v>
      </c>
      <c r="E7" s="1">
        <v>23.437084197998047</v>
      </c>
      <c r="H7" s="1">
        <v>13.209914207458496</v>
      </c>
      <c r="M7" s="1">
        <v>31.145837783813477</v>
      </c>
    </row>
    <row r="8" spans="4:17" x14ac:dyDescent="0.35">
      <c r="E8" s="1">
        <v>23.920286178588867</v>
      </c>
      <c r="F8" s="1">
        <f>AVERAGE(E7:E8)</f>
        <v>23.678685188293457</v>
      </c>
      <c r="H8" s="1">
        <v>13.043515205383301</v>
      </c>
      <c r="I8" s="1">
        <f>AVERAGE(H7:H8)</f>
        <v>13.126714706420898</v>
      </c>
      <c r="J8" s="1">
        <f>I8-F8</f>
        <v>-10.551970481872559</v>
      </c>
      <c r="K8" s="1">
        <f>J8-J4</f>
        <v>-10.390266418457077</v>
      </c>
      <c r="L8" s="13">
        <f>2^-K8</f>
        <v>1342.0906627964296</v>
      </c>
      <c r="M8" s="1">
        <v>31.193767547607422</v>
      </c>
      <c r="N8" s="1">
        <f>AVERAGE(M7:M8)</f>
        <v>31.169802665710449</v>
      </c>
      <c r="O8" s="1">
        <f>N8-F8</f>
        <v>7.4911174774169922</v>
      </c>
      <c r="P8" s="1">
        <f>O8-O4</f>
        <v>-1.8165693283081517</v>
      </c>
      <c r="Q8" s="13">
        <f>2^-P8</f>
        <v>3.5224258289699941</v>
      </c>
    </row>
    <row r="9" spans="4:17" x14ac:dyDescent="0.35">
      <c r="D9" s="1" t="s">
        <v>10</v>
      </c>
      <c r="E9" s="2">
        <v>21.877656936645508</v>
      </c>
      <c r="F9" s="2"/>
      <c r="H9" s="2">
        <v>14.909032821655273</v>
      </c>
      <c r="I9" s="2"/>
      <c r="M9" s="2">
        <v>30.165050506591701</v>
      </c>
    </row>
    <row r="10" spans="4:17" x14ac:dyDescent="0.35">
      <c r="E10" s="2">
        <v>21.784627914428711</v>
      </c>
      <c r="F10" s="2">
        <f>AVERAGE(E9:E10)</f>
        <v>21.831142425537109</v>
      </c>
      <c r="H10" s="2">
        <v>14.873847961425781</v>
      </c>
      <c r="I10" s="2">
        <f>AVERAGE(H9:H10)</f>
        <v>14.891440391540527</v>
      </c>
      <c r="J10" s="2">
        <f>I10-F10</f>
        <v>-6.939702033996582</v>
      </c>
      <c r="K10" s="2">
        <f>J10-J4</f>
        <v>-6.7779979705811009</v>
      </c>
      <c r="L10" s="14">
        <f>2^-K10</f>
        <v>109.74397831374876</v>
      </c>
      <c r="M10" s="2">
        <v>30.3035373687744</v>
      </c>
      <c r="N10" s="1">
        <f>AVERAGE(M9:M10)</f>
        <v>30.234293937683049</v>
      </c>
      <c r="O10" s="2">
        <f>N10-F10</f>
        <v>8.4031515121459393</v>
      </c>
      <c r="P10" s="2">
        <f>O10-O4</f>
        <v>-0.90453529357920459</v>
      </c>
      <c r="Q10" s="10">
        <f>2^-P10</f>
        <v>1.8719414267963799</v>
      </c>
    </row>
    <row r="11" spans="4:17" x14ac:dyDescent="0.35">
      <c r="D11" s="1" t="s">
        <v>8</v>
      </c>
      <c r="E11" s="1">
        <v>23.272525787353516</v>
      </c>
      <c r="H11" s="1">
        <v>12.716657638549805</v>
      </c>
      <c r="M11" s="1">
        <v>31.495843887329102</v>
      </c>
    </row>
    <row r="12" spans="4:17" x14ac:dyDescent="0.35">
      <c r="E12" s="1">
        <v>22.779294967651367</v>
      </c>
      <c r="F12" s="1">
        <f>AVERAGE(E11:E12)</f>
        <v>23.025910377502441</v>
      </c>
      <c r="H12" s="1">
        <v>12.764019966125488</v>
      </c>
      <c r="I12" s="1">
        <f>AVERAGE(H11:H12)</f>
        <v>12.740338802337646</v>
      </c>
      <c r="J12" s="1">
        <f>I12-F12</f>
        <v>-10.285571575164795</v>
      </c>
      <c r="K12" s="1">
        <f>J12-J4</f>
        <v>-10.123867511749314</v>
      </c>
      <c r="L12" s="13">
        <f>2^-K12</f>
        <v>1115.8036896443182</v>
      </c>
      <c r="M12" s="1">
        <v>31.618106842041016</v>
      </c>
      <c r="N12" s="1">
        <f>AVERAGE(M11:M12)</f>
        <v>31.556975364685059</v>
      </c>
      <c r="O12" s="1">
        <f>N12-F12</f>
        <v>8.5310649871826172</v>
      </c>
      <c r="P12" s="1">
        <f>O12-O4</f>
        <v>-0.77662181854252665</v>
      </c>
      <c r="Q12" s="1">
        <f>2^-P12</f>
        <v>1.7131147826260649</v>
      </c>
    </row>
    <row r="13" spans="4:17" x14ac:dyDescent="0.35">
      <c r="D13" s="1" t="s">
        <v>9</v>
      </c>
      <c r="E13" s="1">
        <v>22.506599426269531</v>
      </c>
      <c r="H13" s="1">
        <v>12.778266906738281</v>
      </c>
      <c r="M13" s="1">
        <v>31.969818115234375</v>
      </c>
      <c r="Q13" s="13"/>
    </row>
    <row r="14" spans="4:17" x14ac:dyDescent="0.35">
      <c r="E14" s="1">
        <v>22.548782348632813</v>
      </c>
      <c r="F14" s="1">
        <f>AVERAGE(E13:E14)</f>
        <v>22.527690887451172</v>
      </c>
      <c r="H14" s="1">
        <v>12.589879989624023</v>
      </c>
      <c r="I14" s="1">
        <f>AVERAGE(H13:H14)</f>
        <v>12.684073448181152</v>
      </c>
      <c r="J14" s="1">
        <f>I14-F14</f>
        <v>-9.8436174392700195</v>
      </c>
      <c r="K14" s="1">
        <f>J14-J4</f>
        <v>-9.6819133758545384</v>
      </c>
      <c r="L14" s="13">
        <f>2^-K14</f>
        <v>821.3841942613243</v>
      </c>
      <c r="M14" s="1">
        <v>32.666225433349609</v>
      </c>
      <c r="N14" s="1">
        <f>AVERAGE(M13:M14)</f>
        <v>32.318021774291992</v>
      </c>
      <c r="O14" s="1">
        <f>N14-F14</f>
        <v>9.7903308868408203</v>
      </c>
      <c r="P14" s="1">
        <f>O14-O4</f>
        <v>0.48264408111567647</v>
      </c>
      <c r="Q14" s="13">
        <f>2^-P14</f>
        <v>0.71566479572478214</v>
      </c>
    </row>
    <row r="15" spans="4:17" x14ac:dyDescent="0.35">
      <c r="D15" s="4" t="s">
        <v>19</v>
      </c>
      <c r="E15" s="1">
        <v>20.965373992919922</v>
      </c>
      <c r="H15" s="1">
        <v>12.446282386779785</v>
      </c>
      <c r="M15" s="1">
        <v>30.739767074584961</v>
      </c>
    </row>
    <row r="16" spans="4:17" x14ac:dyDescent="0.35">
      <c r="E16" s="1">
        <v>20.64677619934082</v>
      </c>
      <c r="F16" s="1">
        <f>AVERAGE(E15:E16)</f>
        <v>20.806075096130371</v>
      </c>
      <c r="H16" s="1">
        <v>12.599764823913574</v>
      </c>
      <c r="I16" s="1">
        <f>AVERAGE(H15:H16)</f>
        <v>12.52302360534668</v>
      </c>
      <c r="J16" s="1">
        <f>I16-F16</f>
        <v>-8.2830514907836914</v>
      </c>
      <c r="K16" s="1">
        <f>J16-J4</f>
        <v>-8.1213474273682102</v>
      </c>
      <c r="L16" s="13">
        <f>2^-K16</f>
        <v>278.4640792313246</v>
      </c>
      <c r="M16" s="1">
        <v>30.866127014160156</v>
      </c>
      <c r="N16" s="1">
        <f>AVERAGE(M15:M16)</f>
        <v>30.802947044372559</v>
      </c>
      <c r="O16" s="1">
        <f>N16-F16</f>
        <v>9.9968719482421875</v>
      </c>
      <c r="P16" s="1">
        <f>O16-O4</f>
        <v>0.68918514251704366</v>
      </c>
      <c r="Q16" s="13">
        <f>2^-P16</f>
        <v>0.62020405233572129</v>
      </c>
    </row>
    <row r="17" spans="4:17" x14ac:dyDescent="0.35">
      <c r="Q17" s="13"/>
    </row>
    <row r="21" spans="4:17" s="5" customFormat="1" x14ac:dyDescent="0.35"/>
    <row r="22" spans="4:17" x14ac:dyDescent="0.35">
      <c r="E22" s="1" t="s">
        <v>0</v>
      </c>
      <c r="H22" s="1" t="s">
        <v>1</v>
      </c>
      <c r="M22" s="1" t="s">
        <v>5</v>
      </c>
    </row>
    <row r="23" spans="4:17" x14ac:dyDescent="0.35">
      <c r="D23" s="1" t="s">
        <v>14</v>
      </c>
      <c r="E23" s="1">
        <v>21.043968200683501</v>
      </c>
      <c r="H23" s="1">
        <v>29.315088272094727</v>
      </c>
      <c r="M23" s="1">
        <v>29.423246383666992</v>
      </c>
    </row>
    <row r="24" spans="4:17" x14ac:dyDescent="0.35">
      <c r="E24" s="1">
        <v>20.519617080688477</v>
      </c>
      <c r="F24" s="1">
        <f>AVERAGE(E23:E24)</f>
        <v>20.781792640685989</v>
      </c>
      <c r="H24" s="1">
        <v>28.066839218139648</v>
      </c>
      <c r="I24" s="1">
        <v>28.066839218139648</v>
      </c>
      <c r="J24" s="1">
        <f>I24-F24</f>
        <v>7.2850465774536595</v>
      </c>
      <c r="M24" s="1">
        <v>30.225595474243164</v>
      </c>
      <c r="N24" s="1">
        <f>AVERAGE(M23:M24)</f>
        <v>29.824420928955078</v>
      </c>
      <c r="O24" s="1">
        <f>N24-F24</f>
        <v>9.0426282882690892</v>
      </c>
    </row>
    <row r="25" spans="4:17" x14ac:dyDescent="0.35">
      <c r="D25" s="1" t="s">
        <v>6</v>
      </c>
      <c r="E25" s="1">
        <v>20.018274307250977</v>
      </c>
      <c r="H25" s="1">
        <v>28.307788848876953</v>
      </c>
      <c r="M25" s="1">
        <v>28.849893569946289</v>
      </c>
    </row>
    <row r="26" spans="4:17" x14ac:dyDescent="0.35">
      <c r="E26" s="1">
        <v>20.512006759643555</v>
      </c>
      <c r="F26" s="1">
        <f>AVERAGE(E25:E26)</f>
        <v>20.265140533447266</v>
      </c>
      <c r="H26" s="1">
        <v>28.099523544311523</v>
      </c>
      <c r="I26" s="1">
        <f>AVERAGE(H25:H26)</f>
        <v>28.203656196594238</v>
      </c>
      <c r="J26" s="1">
        <f>I26-F26</f>
        <v>7.9385156631469727</v>
      </c>
      <c r="K26" s="1">
        <f>J26-J24</f>
        <v>0.65346908569331319</v>
      </c>
      <c r="L26" s="13">
        <f>2^-K26</f>
        <v>0.63574975863660643</v>
      </c>
      <c r="M26" s="1">
        <v>28.800527572631836</v>
      </c>
      <c r="N26" s="1">
        <f>AVERAGE(M25:M26)</f>
        <v>28.825210571289063</v>
      </c>
      <c r="O26" s="1">
        <f>N26-F26</f>
        <v>8.5600700378417969</v>
      </c>
      <c r="P26" s="1">
        <f>O26-O24</f>
        <v>-0.48255825042729228</v>
      </c>
      <c r="Q26" s="13">
        <f>2^-P26</f>
        <v>1.3972190813959946</v>
      </c>
    </row>
    <row r="27" spans="4:17" x14ac:dyDescent="0.35">
      <c r="D27" s="1" t="s">
        <v>13</v>
      </c>
      <c r="E27" s="1">
        <v>20.972713470458899</v>
      </c>
      <c r="H27" s="1">
        <v>12.845149040222168</v>
      </c>
      <c r="M27" s="1">
        <v>31.187871932983398</v>
      </c>
    </row>
    <row r="28" spans="4:17" x14ac:dyDescent="0.35">
      <c r="E28" s="1">
        <v>20.146467208862301</v>
      </c>
      <c r="F28" s="1">
        <f>AVERAGE(E27:E28)</f>
        <v>20.559590339660602</v>
      </c>
      <c r="H28" s="1">
        <v>12.970165252685547</v>
      </c>
      <c r="I28" s="1">
        <f>AVERAGE(H27:H28)</f>
        <v>12.907657146453857</v>
      </c>
      <c r="J28" s="1">
        <f>I28-F28</f>
        <v>-7.6519331932067445</v>
      </c>
      <c r="K28" s="1">
        <f>J28-J24</f>
        <v>-14.936979770660404</v>
      </c>
      <c r="L28" s="13">
        <f>2^-K28</f>
        <v>31367.431307770337</v>
      </c>
      <c r="M28" s="1">
        <v>29.843555450439453</v>
      </c>
      <c r="N28" s="1">
        <f>AVERAGE(M27:M28)</f>
        <v>30.515713691711426</v>
      </c>
      <c r="O28" s="1">
        <f>N28-F28</f>
        <v>9.9561233520508239</v>
      </c>
      <c r="P28" s="1">
        <f>O28-O24</f>
        <v>0.91349506378173473</v>
      </c>
      <c r="Q28" s="13">
        <f>2^-P28</f>
        <v>0.53089738345346738</v>
      </c>
    </row>
    <row r="29" spans="4:17" x14ac:dyDescent="0.35">
      <c r="D29" s="1" t="s">
        <v>7</v>
      </c>
      <c r="E29" s="1">
        <v>19.728048324584961</v>
      </c>
      <c r="H29" s="1">
        <v>14.384852409362793</v>
      </c>
      <c r="M29" s="1">
        <v>25.527561187744141</v>
      </c>
    </row>
    <row r="30" spans="4:17" x14ac:dyDescent="0.35">
      <c r="E30" s="1">
        <v>18.611726760864258</v>
      </c>
      <c r="F30" s="1">
        <f>AVERAGE(E29:E30)</f>
        <v>19.169887542724609</v>
      </c>
      <c r="H30" s="1">
        <v>15.965357780456543</v>
      </c>
      <c r="I30" s="1">
        <f>AVERAGE(H29:H30)</f>
        <v>15.175105094909668</v>
      </c>
      <c r="J30" s="1">
        <f>I30-F30</f>
        <v>-3.9947824478149414</v>
      </c>
      <c r="K30" s="1">
        <f>J30-J24</f>
        <v>-11.279829025268601</v>
      </c>
      <c r="L30" s="13">
        <f>2^-K30</f>
        <v>2486.3764436840811</v>
      </c>
      <c r="M30" s="1">
        <v>25.750560760498047</v>
      </c>
      <c r="N30" s="1">
        <f>AVERAGE(M29:M30)</f>
        <v>25.639060974121094</v>
      </c>
      <c r="O30" s="1">
        <f>N30-F30</f>
        <v>6.4691734313964844</v>
      </c>
      <c r="P30" s="1">
        <f>O30-O24</f>
        <v>-2.5734548568726048</v>
      </c>
      <c r="Q30" s="13">
        <f>2^-P30</f>
        <v>5.9523314214005172</v>
      </c>
    </row>
    <row r="31" spans="4:17" x14ac:dyDescent="0.35">
      <c r="D31" s="1" t="s">
        <v>10</v>
      </c>
      <c r="E31" s="1">
        <v>20.96363639831543</v>
      </c>
      <c r="H31" s="1">
        <v>20.809858322143555</v>
      </c>
      <c r="M31" s="1">
        <v>29.475545883178711</v>
      </c>
    </row>
    <row r="32" spans="4:17" x14ac:dyDescent="0.35">
      <c r="E32" s="1">
        <v>21.419881820678711</v>
      </c>
      <c r="F32" s="1">
        <f>AVERAGE(E31:E32)</f>
        <v>21.19175910949707</v>
      </c>
      <c r="H32" s="1">
        <v>21.001668930053711</v>
      </c>
      <c r="I32" s="1">
        <f>AVERAGE(H31:H32)</f>
        <v>20.905763626098633</v>
      </c>
      <c r="J32" s="1">
        <f>I32-F32</f>
        <v>-0.2859954833984375</v>
      </c>
      <c r="K32" s="1">
        <f>J32-J24</f>
        <v>-7.571042060852097</v>
      </c>
      <c r="L32" s="13">
        <f>2^-K32</f>
        <v>190.15631764971198</v>
      </c>
      <c r="M32" s="1">
        <v>29.327594757080078</v>
      </c>
      <c r="N32" s="1">
        <f>AVERAGE(M31:M32)</f>
        <v>29.401570320129395</v>
      </c>
      <c r="O32" s="1">
        <f>N32-F32</f>
        <v>8.2098112106323242</v>
      </c>
      <c r="P32" s="1">
        <f>O32-O24</f>
        <v>-0.83281707763676494</v>
      </c>
      <c r="Q32" s="13">
        <f>2^-P32</f>
        <v>1.7811599498488757</v>
      </c>
    </row>
    <row r="33" spans="4:17" x14ac:dyDescent="0.35">
      <c r="D33" s="1" t="s">
        <v>11</v>
      </c>
      <c r="E33" s="1">
        <v>20.739725112915</v>
      </c>
      <c r="H33" s="1">
        <v>14.846531867980957</v>
      </c>
      <c r="M33" s="1">
        <v>30.800521850585938</v>
      </c>
    </row>
    <row r="34" spans="4:17" x14ac:dyDescent="0.35">
      <c r="E34" s="1">
        <v>20.635665893554599</v>
      </c>
      <c r="F34" s="1">
        <f>AVERAGE(E33:E34)</f>
        <v>20.687695503234799</v>
      </c>
      <c r="H34" s="1">
        <v>14.821168899536133</v>
      </c>
      <c r="I34" s="1">
        <f>AVERAGE(H33:H34)</f>
        <v>14.833850383758545</v>
      </c>
      <c r="J34" s="1">
        <f>I34-F34</f>
        <v>-5.8538451194762544</v>
      </c>
      <c r="K34" s="1">
        <f>J34-J24</f>
        <v>-13.138891696929914</v>
      </c>
      <c r="L34" s="13">
        <f>2^-K34</f>
        <v>9019.8748244906074</v>
      </c>
      <c r="M34" s="1">
        <v>32.408016204833984</v>
      </c>
      <c r="N34" s="1">
        <f>AVERAGE(M33:M34)</f>
        <v>31.604269027709961</v>
      </c>
      <c r="O34" s="1">
        <f>N34-F34</f>
        <v>10.916573524475162</v>
      </c>
      <c r="P34" s="1">
        <f>O34-O24</f>
        <v>1.8739452362060725</v>
      </c>
      <c r="Q34" s="13">
        <f>2^-P34</f>
        <v>0.27282632538243234</v>
      </c>
    </row>
    <row r="35" spans="4:17" x14ac:dyDescent="0.35">
      <c r="D35" s="1" t="s">
        <v>12</v>
      </c>
      <c r="E35" s="1">
        <v>20.696292877197266</v>
      </c>
      <c r="H35" s="1">
        <v>14.819942474365234</v>
      </c>
      <c r="M35" s="1">
        <v>29.899642944335938</v>
      </c>
    </row>
    <row r="36" spans="4:17" x14ac:dyDescent="0.35">
      <c r="E36" s="1">
        <v>20.980134963989258</v>
      </c>
      <c r="F36" s="1">
        <f>AVERAGE(E35:E36)</f>
        <v>20.838213920593262</v>
      </c>
      <c r="H36" s="1">
        <v>14.757644653320313</v>
      </c>
      <c r="I36" s="1">
        <f>AVERAGE(H35:H36)</f>
        <v>14.788793563842773</v>
      </c>
      <c r="J36" s="1">
        <f>I36-F36</f>
        <v>-6.0494203567504883</v>
      </c>
      <c r="K36" s="1">
        <f>J36-J24</f>
        <v>-13.334466934204148</v>
      </c>
      <c r="L36" s="13">
        <f>2^-K36</f>
        <v>10329.38639143038</v>
      </c>
      <c r="M36" s="1">
        <v>28.97065544128418</v>
      </c>
      <c r="N36" s="1">
        <f>AVERAGE(M35:M36)</f>
        <v>29.435149192810059</v>
      </c>
      <c r="O36" s="1">
        <f>N36-F36</f>
        <v>8.5969352722167969</v>
      </c>
      <c r="P36" s="1">
        <f>O36-O24</f>
        <v>-0.44569301605229228</v>
      </c>
      <c r="Q36" s="13">
        <f>2^-P36</f>
        <v>1.3619681973234254</v>
      </c>
    </row>
    <row r="38" spans="4:17" x14ac:dyDescent="0.35">
      <c r="Q38" s="13"/>
    </row>
    <row r="40" spans="4:17" s="3" customFormat="1" x14ac:dyDescent="0.35"/>
    <row r="44" spans="4:17" x14ac:dyDescent="0.35">
      <c r="E44" s="1" t="s">
        <v>0</v>
      </c>
      <c r="H44" s="1" t="s">
        <v>1</v>
      </c>
      <c r="M44" s="1" t="s">
        <v>5</v>
      </c>
    </row>
    <row r="45" spans="4:17" x14ac:dyDescent="0.35">
      <c r="D45" s="1" t="s">
        <v>14</v>
      </c>
      <c r="E45" s="1">
        <v>16.784824371337891</v>
      </c>
      <c r="H45" s="1">
        <v>27.573808670043945</v>
      </c>
      <c r="M45" s="1">
        <v>26.679685592651367</v>
      </c>
    </row>
    <row r="46" spans="4:17" x14ac:dyDescent="0.35">
      <c r="E46" s="1">
        <v>16.706863403320313</v>
      </c>
      <c r="F46" s="1">
        <f>AVERAGE(E45:E46)</f>
        <v>16.745843887329102</v>
      </c>
      <c r="H46" s="1">
        <v>25.68450927734375</v>
      </c>
      <c r="I46" s="1">
        <f>AVERAGE(H45:H46)</f>
        <v>26.629158973693848</v>
      </c>
      <c r="J46" s="1">
        <f>I46-$H$3</f>
        <v>5.0640115737915039</v>
      </c>
      <c r="M46" s="1">
        <v>26.567380905151367</v>
      </c>
      <c r="N46" s="1">
        <f>AVERAGE(M45:M46)</f>
        <v>26.623533248901367</v>
      </c>
      <c r="O46" s="1">
        <f>N46-F46</f>
        <v>9.8776893615722656</v>
      </c>
    </row>
    <row r="47" spans="4:17" x14ac:dyDescent="0.35">
      <c r="D47" s="1" t="s">
        <v>6</v>
      </c>
      <c r="E47" s="1">
        <v>17.505455017089844</v>
      </c>
      <c r="H47" s="1">
        <v>28.647127151489258</v>
      </c>
      <c r="M47" s="1">
        <v>27.379417419433594</v>
      </c>
    </row>
    <row r="48" spans="4:17" x14ac:dyDescent="0.35">
      <c r="E48" s="1">
        <v>17.490240097045898</v>
      </c>
      <c r="F48" s="1">
        <f>AVERAGE(E47:E48)</f>
        <v>17.497847557067871</v>
      </c>
      <c r="H48" s="1">
        <v>28.45166015625</v>
      </c>
      <c r="I48" s="1">
        <f>AVERAGE(H47:H48)</f>
        <v>28.549393653869629</v>
      </c>
      <c r="J48" s="1">
        <f>I48-F48</f>
        <v>11.051546096801758</v>
      </c>
      <c r="K48" s="1">
        <f>J48-J46</f>
        <v>5.9875345230102539</v>
      </c>
      <c r="L48" s="13">
        <f>2^-K48</f>
        <v>1.5760591348712803E-2</v>
      </c>
      <c r="M48" s="1">
        <v>27.43510627746582</v>
      </c>
      <c r="N48" s="1">
        <f>AVERAGE(M47:M48)</f>
        <v>27.407261848449707</v>
      </c>
      <c r="O48" s="1">
        <f>N48-F48</f>
        <v>9.9094142913818359</v>
      </c>
      <c r="P48" s="1">
        <f>O48-O46</f>
        <v>3.1724929809570313E-2</v>
      </c>
      <c r="Q48" s="13">
        <f>2^-P48</f>
        <v>0.97824997284441573</v>
      </c>
    </row>
    <row r="49" spans="4:17" x14ac:dyDescent="0.35">
      <c r="D49" s="1" t="s">
        <v>15</v>
      </c>
      <c r="E49" s="1">
        <v>17.489299774169922</v>
      </c>
      <c r="H49" s="1">
        <v>12.817411422729492</v>
      </c>
      <c r="M49" s="1">
        <v>25.810682296752901</v>
      </c>
    </row>
    <row r="50" spans="4:17" x14ac:dyDescent="0.35">
      <c r="E50" s="1">
        <v>18.083343505859375</v>
      </c>
      <c r="F50" s="6">
        <f>AVERAGE(E49:E50)</f>
        <v>17.786321640014648</v>
      </c>
      <c r="H50" s="1">
        <v>12.735386848449707</v>
      </c>
      <c r="I50" s="1">
        <f>AVERAGE(H49:H50)</f>
        <v>12.7763991355896</v>
      </c>
      <c r="J50" s="1">
        <f>I50-F50</f>
        <v>-5.0099225044250488</v>
      </c>
      <c r="K50" s="1">
        <f>J50-$J$46</f>
        <v>-10.073934078216553</v>
      </c>
      <c r="L50" s="13">
        <f>2^-K50</f>
        <v>1077.8450507862015</v>
      </c>
      <c r="M50" s="1">
        <v>25.835687637329102</v>
      </c>
      <c r="N50" s="1">
        <f>AVERAGE(M49:M50)</f>
        <v>25.823184967041001</v>
      </c>
      <c r="O50" s="1">
        <f>N50-F50</f>
        <v>8.036863327026353</v>
      </c>
      <c r="P50" s="1">
        <f>O50-$O$46</f>
        <v>-1.8408260345459126</v>
      </c>
      <c r="Q50" s="13">
        <f>2^-P50</f>
        <v>3.5821507054622419</v>
      </c>
    </row>
    <row r="51" spans="4:17" x14ac:dyDescent="0.35">
      <c r="D51" s="1" t="s">
        <v>16</v>
      </c>
      <c r="E51" s="1">
        <v>17.668468475341797</v>
      </c>
      <c r="H51" s="1">
        <v>18.069246292114258</v>
      </c>
      <c r="M51" s="1">
        <v>26.741601943969727</v>
      </c>
    </row>
    <row r="52" spans="4:17" x14ac:dyDescent="0.35">
      <c r="E52" s="1">
        <v>17.297723770141602</v>
      </c>
      <c r="F52" s="1">
        <f>AVERAGE(E51:E52)</f>
        <v>17.483096122741699</v>
      </c>
      <c r="H52" s="1">
        <v>17.443626403808594</v>
      </c>
      <c r="I52" s="1">
        <f>AVERAGE(H51:H52)</f>
        <v>17.756436347961426</v>
      </c>
      <c r="J52" s="1">
        <f>I52-F52</f>
        <v>0.27334022521972656</v>
      </c>
      <c r="K52" s="1">
        <f>J52-$J$46</f>
        <v>-4.7906713485717773</v>
      </c>
      <c r="L52" s="13">
        <f>2^-K52</f>
        <v>27.678068211078553</v>
      </c>
      <c r="M52" s="1">
        <v>26.589931488037109</v>
      </c>
      <c r="N52" s="1">
        <f>AVERAGE(M51:M52)</f>
        <v>26.665766716003418</v>
      </c>
      <c r="O52" s="1">
        <f>N52-F52</f>
        <v>9.1826705932617188</v>
      </c>
      <c r="P52" s="1">
        <f>O52-$O$46</f>
        <v>-0.69501876831054688</v>
      </c>
      <c r="Q52" s="13">
        <f>2^-P52</f>
        <v>1.6189054936256662</v>
      </c>
    </row>
    <row r="53" spans="4:17" x14ac:dyDescent="0.35">
      <c r="D53" s="1" t="s">
        <v>17</v>
      </c>
      <c r="E53" s="1">
        <v>17.043317794799805</v>
      </c>
      <c r="H53" s="1">
        <v>10.34294605255127</v>
      </c>
      <c r="M53" s="1">
        <v>28.000007629394531</v>
      </c>
    </row>
    <row r="54" spans="4:17" x14ac:dyDescent="0.35">
      <c r="E54" s="1">
        <v>17.186273574829102</v>
      </c>
      <c r="F54" s="1">
        <f>AVERAGE(E53:E54)</f>
        <v>17.114795684814453</v>
      </c>
      <c r="H54" s="1">
        <v>10.805514335632324</v>
      </c>
      <c r="I54" s="1">
        <f>AVERAGE(H53:H54)</f>
        <v>10.574230194091797</v>
      </c>
      <c r="J54" s="1">
        <f>I54-F54</f>
        <v>-6.5405654907226563</v>
      </c>
      <c r="K54" s="1">
        <f>J54-$J$46</f>
        <v>-11.60457706451416</v>
      </c>
      <c r="L54" s="13">
        <f>2^-K54</f>
        <v>3114.05144826593</v>
      </c>
      <c r="M54" s="1">
        <v>27.3787841796875</v>
      </c>
      <c r="N54" s="1">
        <f>AVERAGE(M53:M54)</f>
        <v>27.689395904541016</v>
      </c>
      <c r="O54" s="1">
        <f>N54-F54</f>
        <v>10.574600219726563</v>
      </c>
      <c r="P54" s="1">
        <f>O54-$O$46</f>
        <v>0.69691085815429688</v>
      </c>
      <c r="Q54" s="13">
        <f>2^-P54</f>
        <v>0.61689170049006448</v>
      </c>
    </row>
    <row r="55" spans="4:17" x14ac:dyDescent="0.35">
      <c r="D55" s="1" t="s">
        <v>18</v>
      </c>
      <c r="E55" s="1">
        <v>16.764066696166992</v>
      </c>
      <c r="H55" s="1">
        <v>14.089635848999023</v>
      </c>
      <c r="M55" s="1">
        <v>26.792051315307617</v>
      </c>
    </row>
    <row r="56" spans="4:17" x14ac:dyDescent="0.35">
      <c r="E56" s="1">
        <v>16.845426559448242</v>
      </c>
      <c r="F56" s="1">
        <f>AVERAGE(E55:E56)</f>
        <v>16.804746627807617</v>
      </c>
      <c r="H56" s="1">
        <v>14.079656600952148</v>
      </c>
      <c r="I56" s="1">
        <f>AVERAGE(H55:H56)</f>
        <v>14.084646224975586</v>
      </c>
      <c r="J56" s="1">
        <f>I56-F56</f>
        <v>-2.7201004028320313</v>
      </c>
      <c r="K56" s="1">
        <f>J56-$J$46</f>
        <v>-7.7841119766235352</v>
      </c>
      <c r="L56" s="13">
        <f>2^-K56</f>
        <v>220.42009973921517</v>
      </c>
      <c r="M56" s="1">
        <v>26.805082321166992</v>
      </c>
      <c r="N56" s="1">
        <f>AVERAGE(M55:M56)</f>
        <v>26.798566818237305</v>
      </c>
      <c r="O56" s="1">
        <f>N56-F56</f>
        <v>9.9938201904296875</v>
      </c>
      <c r="P56" s="1">
        <f>O56-$O$46</f>
        <v>0.11613082885742188</v>
      </c>
      <c r="Q56" s="13">
        <f>2^-P56</f>
        <v>0.92265881878716238</v>
      </c>
    </row>
    <row r="57" spans="4:17" x14ac:dyDescent="0.35">
      <c r="D57" s="1" t="s">
        <v>55</v>
      </c>
      <c r="E57" s="1">
        <v>17.343776702880859</v>
      </c>
      <c r="H57" s="1">
        <v>11.388952255249023</v>
      </c>
      <c r="M57" s="1">
        <v>28.504415512085</v>
      </c>
    </row>
    <row r="58" spans="4:17" x14ac:dyDescent="0.35">
      <c r="E58" s="1">
        <v>17.537542343139648</v>
      </c>
      <c r="F58" s="1">
        <f>AVERAGE(E57:E58)</f>
        <v>17.440659523010254</v>
      </c>
      <c r="H58" s="1">
        <v>11.468564987182617</v>
      </c>
      <c r="I58" s="1">
        <f>AVERAGE(H57:H58)</f>
        <v>11.42875862121582</v>
      </c>
      <c r="J58" s="1">
        <f>I58-F58</f>
        <v>-6.0119009017944336</v>
      </c>
      <c r="K58" s="1">
        <f>J58-$J$46</f>
        <v>-11.075912475585938</v>
      </c>
      <c r="L58" s="13">
        <f>2^-K58</f>
        <v>2158.6482715627812</v>
      </c>
      <c r="M58" s="1">
        <v>28.238618850708001</v>
      </c>
      <c r="N58" s="1">
        <f>AVERAGE(M57:M58)</f>
        <v>28.371517181396499</v>
      </c>
      <c r="O58" s="1">
        <f>N58-F58</f>
        <v>10.930857658386245</v>
      </c>
      <c r="P58" s="1">
        <f>O58-$O$46</f>
        <v>1.0531682968139791</v>
      </c>
      <c r="Q58" s="13">
        <f>2^-P58</f>
        <v>0.48190868379293145</v>
      </c>
    </row>
    <row r="60" spans="4:17" s="3" customFormat="1" x14ac:dyDescent="0.35"/>
    <row r="63" spans="4:17" x14ac:dyDescent="0.35">
      <c r="E63" s="4"/>
      <c r="H63" s="4"/>
      <c r="M63" s="4"/>
    </row>
    <row r="66" spans="4:11" x14ac:dyDescent="0.35">
      <c r="E66" s="1" t="s">
        <v>4</v>
      </c>
      <c r="I66" s="1" t="s">
        <v>1</v>
      </c>
    </row>
    <row r="67" spans="4:11" x14ac:dyDescent="0.35">
      <c r="D67" s="1" t="s">
        <v>14</v>
      </c>
      <c r="E67" s="1">
        <v>1</v>
      </c>
      <c r="F67" s="1">
        <v>1</v>
      </c>
      <c r="G67" s="1">
        <v>1</v>
      </c>
      <c r="I67" s="1">
        <v>1</v>
      </c>
      <c r="J67" s="1">
        <v>1</v>
      </c>
      <c r="K67" s="1">
        <v>1</v>
      </c>
    </row>
    <row r="68" spans="4:11" x14ac:dyDescent="0.35">
      <c r="D68" s="1" t="s">
        <v>6</v>
      </c>
      <c r="E68" s="1">
        <v>1.8687528344270152</v>
      </c>
      <c r="F68" s="1">
        <v>1.3972190813959946</v>
      </c>
      <c r="G68" s="1">
        <v>0.97824997284441573</v>
      </c>
      <c r="I68" s="1">
        <v>1.5594539413651319E-2</v>
      </c>
      <c r="J68" s="1">
        <v>0.63574975863660643</v>
      </c>
      <c r="K68" s="1">
        <v>1.5760591348712803E-2</v>
      </c>
    </row>
    <row r="69" spans="4:11" x14ac:dyDescent="0.35">
      <c r="D69" s="1" t="s">
        <v>13</v>
      </c>
      <c r="E69" s="1">
        <v>0.46851465366287026</v>
      </c>
      <c r="F69" s="1">
        <v>0.53089738345346738</v>
      </c>
      <c r="G69" s="1">
        <v>0.48190868379293145</v>
      </c>
      <c r="I69" s="1">
        <v>278.4640792313246</v>
      </c>
      <c r="J69" s="1">
        <v>31367.431307770337</v>
      </c>
      <c r="K69" s="1">
        <v>2158.6482715627812</v>
      </c>
    </row>
    <row r="70" spans="4:11" x14ac:dyDescent="0.35">
      <c r="D70" s="1" t="s">
        <v>7</v>
      </c>
      <c r="E70" s="1">
        <v>3.5224258289699941</v>
      </c>
      <c r="F70" s="1">
        <v>5.9523314214005172</v>
      </c>
      <c r="G70" s="1">
        <v>3.5821507054622419</v>
      </c>
      <c r="I70" s="1">
        <v>1342.0906627964296</v>
      </c>
      <c r="J70" s="1">
        <v>2486.3764436840811</v>
      </c>
      <c r="K70" s="1">
        <v>1077.8450507862015</v>
      </c>
    </row>
    <row r="71" spans="4:11" x14ac:dyDescent="0.35">
      <c r="D71" s="1" t="s">
        <v>10</v>
      </c>
      <c r="E71" s="1">
        <v>1.7811599498488757</v>
      </c>
      <c r="F71" s="1">
        <v>1.6189054936256662</v>
      </c>
      <c r="G71" s="1">
        <v>1.8719414267963799</v>
      </c>
      <c r="I71" s="1">
        <v>190.15631764971198</v>
      </c>
      <c r="J71" s="1">
        <v>27.678068211078553</v>
      </c>
      <c r="K71" s="1">
        <v>109.74397831374876</v>
      </c>
    </row>
    <row r="72" spans="4:11" x14ac:dyDescent="0.35">
      <c r="D72" s="1" t="s">
        <v>11</v>
      </c>
      <c r="E72" s="1">
        <v>1.7131147826260649</v>
      </c>
      <c r="F72" s="1">
        <v>0.27282632538243234</v>
      </c>
      <c r="G72" s="1">
        <v>0.61689170049006448</v>
      </c>
      <c r="I72" s="1">
        <v>3114.05144826593</v>
      </c>
      <c r="J72" s="1">
        <v>9019.8748244906074</v>
      </c>
      <c r="K72" s="1">
        <v>1115.8036896443182</v>
      </c>
    </row>
    <row r="73" spans="4:11" x14ac:dyDescent="0.35">
      <c r="D73" s="1" t="s">
        <v>12</v>
      </c>
      <c r="E73" s="1">
        <v>0.71566479572478214</v>
      </c>
      <c r="F73" s="1">
        <v>1.3619681973234254</v>
      </c>
      <c r="G73" s="1">
        <v>0.92265881878716238</v>
      </c>
      <c r="I73" s="1">
        <v>220.42009973921517</v>
      </c>
      <c r="J73" s="1">
        <v>10329.38639143038</v>
      </c>
      <c r="K73" s="1">
        <v>821.3841942613243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063A-0E3F-4970-9C3F-011448693E55}">
  <dimension ref="E1:AC82"/>
  <sheetViews>
    <sheetView topLeftCell="B67" workbookViewId="0">
      <selection activeCell="S73" sqref="S73"/>
    </sheetView>
  </sheetViews>
  <sheetFormatPr defaultRowHeight="14.5" x14ac:dyDescent="0.35"/>
  <cols>
    <col min="1" max="16384" width="8.7265625" style="23"/>
  </cols>
  <sheetData>
    <row r="1" spans="5:28" x14ac:dyDescent="0.35">
      <c r="K1" s="23" t="s">
        <v>57</v>
      </c>
      <c r="O1" s="23" t="s">
        <v>57</v>
      </c>
    </row>
    <row r="2" spans="5:28" x14ac:dyDescent="0.35">
      <c r="E2" s="15"/>
      <c r="F2" s="15"/>
      <c r="G2" s="15"/>
      <c r="H2" s="15" t="s">
        <v>0</v>
      </c>
      <c r="I2" s="15"/>
      <c r="J2" s="15"/>
      <c r="K2" s="15" t="s">
        <v>1</v>
      </c>
      <c r="L2" s="15"/>
      <c r="M2" s="15"/>
      <c r="N2" s="15"/>
      <c r="O2" s="15" t="s">
        <v>2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5:28" x14ac:dyDescent="0.35">
      <c r="E3" s="15"/>
      <c r="F3" s="15" t="s">
        <v>56</v>
      </c>
      <c r="G3" s="15"/>
      <c r="H3" s="16">
        <v>19.325051680221002</v>
      </c>
      <c r="I3" s="15"/>
      <c r="J3" s="15"/>
      <c r="K3" s="16">
        <v>25.056008441033701</v>
      </c>
      <c r="L3" s="15"/>
      <c r="M3" s="15"/>
      <c r="N3" s="16"/>
      <c r="O3" s="16">
        <v>28.2661154739762</v>
      </c>
      <c r="P3" s="15"/>
      <c r="Q3" s="15"/>
      <c r="R3" s="16"/>
      <c r="S3" s="15"/>
      <c r="T3" s="15"/>
      <c r="U3" s="15"/>
      <c r="V3" s="15"/>
      <c r="W3" s="15"/>
      <c r="X3" s="16"/>
      <c r="Y3" s="15"/>
      <c r="Z3" s="15"/>
      <c r="AA3" s="15"/>
      <c r="AB3" s="15"/>
    </row>
    <row r="4" spans="5:28" x14ac:dyDescent="0.35">
      <c r="E4" s="15"/>
      <c r="F4" s="15"/>
      <c r="G4" s="15"/>
      <c r="H4" s="16">
        <v>19.420593125147398</v>
      </c>
      <c r="I4" s="15"/>
      <c r="J4" s="15"/>
      <c r="K4" s="16">
        <v>25.128299760739498</v>
      </c>
      <c r="L4" s="15"/>
      <c r="M4" s="15"/>
      <c r="N4" s="16"/>
      <c r="O4" s="16">
        <v>28.340387033530501</v>
      </c>
      <c r="P4" s="15"/>
      <c r="Q4" s="15"/>
      <c r="R4" s="16"/>
      <c r="S4" s="15"/>
      <c r="T4" s="15"/>
      <c r="U4" s="15"/>
      <c r="V4" s="15"/>
      <c r="W4" s="15"/>
      <c r="X4" s="16"/>
      <c r="Y4" s="15"/>
      <c r="Z4" s="15"/>
      <c r="AA4" s="15"/>
      <c r="AB4" s="15"/>
    </row>
    <row r="5" spans="5:28" x14ac:dyDescent="0.35">
      <c r="E5" s="15"/>
      <c r="F5" s="15"/>
      <c r="G5" s="15"/>
      <c r="H5" s="16">
        <v>19.064264286191101</v>
      </c>
      <c r="I5" s="15">
        <f>AVERAGE(H3:H5)</f>
        <v>19.2699696971865</v>
      </c>
      <c r="J5" s="15"/>
      <c r="K5" s="16">
        <v>24.923597566149301</v>
      </c>
      <c r="L5" s="15">
        <f>AVERAGE(K3:K5)</f>
        <v>25.035968589307501</v>
      </c>
      <c r="M5" s="15">
        <f>L5-I5</f>
        <v>5.7659988921210008</v>
      </c>
      <c r="N5" s="16"/>
      <c r="O5" s="16">
        <v>28.442827441774799</v>
      </c>
      <c r="P5" s="15">
        <f>AVERAGE(O3:O5)</f>
        <v>28.3497766497605</v>
      </c>
      <c r="Q5" s="15">
        <f>P5-I5</f>
        <v>9.0798069525739997</v>
      </c>
      <c r="R5" s="16"/>
      <c r="S5" s="15"/>
      <c r="T5" s="15"/>
      <c r="U5" s="15"/>
      <c r="V5" s="15"/>
      <c r="W5" s="15"/>
      <c r="X5" s="16"/>
      <c r="Y5" s="15"/>
      <c r="Z5" s="15"/>
      <c r="AA5" s="15"/>
      <c r="AB5" s="15"/>
    </row>
    <row r="6" spans="5:28" x14ac:dyDescent="0.35">
      <c r="E6" s="15"/>
      <c r="F6" s="15">
        <v>0.2</v>
      </c>
      <c r="G6" s="15"/>
      <c r="H6" s="16">
        <v>18.513917659521901</v>
      </c>
      <c r="I6" s="15"/>
      <c r="J6" s="15"/>
      <c r="K6" s="16">
        <v>22.192391448444301</v>
      </c>
      <c r="L6" s="15"/>
      <c r="M6" s="15">
        <f>M5-M5</f>
        <v>0</v>
      </c>
      <c r="N6" s="16"/>
      <c r="O6" s="16">
        <v>27.662671655999201</v>
      </c>
      <c r="P6" s="15"/>
      <c r="Q6" s="15">
        <f>Q5-Q5</f>
        <v>0</v>
      </c>
      <c r="R6" s="16"/>
      <c r="S6" s="15"/>
      <c r="T6" s="15"/>
      <c r="U6" s="15"/>
      <c r="V6" s="15"/>
      <c r="W6" s="15"/>
      <c r="X6" s="16"/>
      <c r="Y6" s="15"/>
      <c r="Z6" s="15"/>
      <c r="AA6" s="15"/>
      <c r="AB6" s="15"/>
    </row>
    <row r="7" spans="5:28" x14ac:dyDescent="0.35">
      <c r="E7" s="17" t="s">
        <v>21</v>
      </c>
      <c r="F7" s="15"/>
      <c r="G7" s="15"/>
      <c r="H7" s="16">
        <v>18.296722635509902</v>
      </c>
      <c r="I7" s="15"/>
      <c r="J7" s="15"/>
      <c r="K7" s="16">
        <v>22.2513097115691</v>
      </c>
      <c r="L7" s="15"/>
      <c r="M7" s="17">
        <f>2^-M6</f>
        <v>1</v>
      </c>
      <c r="N7" s="16"/>
      <c r="O7" s="16">
        <v>27.941547503528401</v>
      </c>
      <c r="P7" s="15"/>
      <c r="Q7" s="15"/>
      <c r="R7" s="16"/>
      <c r="S7" s="15"/>
      <c r="T7" s="15"/>
      <c r="U7" s="15"/>
      <c r="V7" s="15"/>
      <c r="W7" s="15"/>
      <c r="X7" s="16"/>
      <c r="Y7" s="15"/>
      <c r="Z7" s="15"/>
      <c r="AA7" s="15"/>
      <c r="AB7" s="15"/>
    </row>
    <row r="8" spans="5:28" x14ac:dyDescent="0.35">
      <c r="E8" s="15"/>
      <c r="F8" s="15"/>
      <c r="G8" s="15"/>
      <c r="H8" s="16">
        <v>18.533986111253</v>
      </c>
      <c r="I8" s="15">
        <f>AVERAGE(H6:H8)</f>
        <v>18.448208802094936</v>
      </c>
      <c r="J8" s="15"/>
      <c r="K8" s="16">
        <v>22.116285415150301</v>
      </c>
      <c r="L8" s="15">
        <f>AVERAGE(K6:K8)</f>
        <v>22.186662191721236</v>
      </c>
      <c r="M8" s="15">
        <f>L8-I8</f>
        <v>3.7384533896263008</v>
      </c>
      <c r="N8" s="16"/>
      <c r="O8" s="16">
        <v>27.8270871988077</v>
      </c>
      <c r="P8" s="15">
        <f>AVERAGE(O6:O8)</f>
        <v>27.810435452778435</v>
      </c>
      <c r="Q8" s="15">
        <f>P8-I8</f>
        <v>9.3622266506834997</v>
      </c>
      <c r="R8" s="16"/>
      <c r="S8" s="15"/>
      <c r="T8" s="15"/>
      <c r="U8" s="15"/>
      <c r="V8" s="15"/>
      <c r="W8" s="15"/>
      <c r="X8" s="16"/>
      <c r="Y8" s="15"/>
      <c r="Z8" s="15"/>
      <c r="AA8" s="15"/>
      <c r="AB8" s="15"/>
    </row>
    <row r="9" spans="5:28" x14ac:dyDescent="0.35">
      <c r="E9" s="15"/>
      <c r="F9" s="15">
        <v>0.4</v>
      </c>
      <c r="G9" s="15"/>
      <c r="H9" s="16">
        <v>22.993376687879898</v>
      </c>
      <c r="I9" s="15"/>
      <c r="J9" s="15"/>
      <c r="K9" s="16">
        <v>26.655724982527499</v>
      </c>
      <c r="L9" s="15"/>
      <c r="M9" s="15">
        <f>M8-$M$5</f>
        <v>-2.0275455024947</v>
      </c>
      <c r="N9" s="16"/>
      <c r="O9" s="16">
        <v>32.4975225848466</v>
      </c>
      <c r="P9" s="15"/>
      <c r="Q9" s="15">
        <f>Q8-$Q$5</f>
        <v>0.28241969810949996</v>
      </c>
      <c r="R9" s="16"/>
      <c r="S9" s="15"/>
      <c r="T9" s="15"/>
      <c r="U9" s="15"/>
      <c r="V9" s="15"/>
      <c r="W9" s="15"/>
      <c r="X9" s="16"/>
      <c r="Y9" s="15"/>
      <c r="Z9" s="15"/>
      <c r="AA9" s="15"/>
      <c r="AB9" s="15"/>
    </row>
    <row r="10" spans="5:28" x14ac:dyDescent="0.35">
      <c r="E10" s="15"/>
      <c r="F10" s="15"/>
      <c r="G10" s="15"/>
      <c r="H10" s="16">
        <v>22.9878552480127</v>
      </c>
      <c r="I10" s="15"/>
      <c r="J10" s="15"/>
      <c r="K10" s="16">
        <v>26.5548471918015</v>
      </c>
      <c r="L10" s="15"/>
      <c r="M10" s="17">
        <f>2^-M9</f>
        <v>4.077106103976889</v>
      </c>
      <c r="N10" s="16"/>
      <c r="O10" s="16">
        <v>33.2791039584488</v>
      </c>
      <c r="P10" s="15"/>
      <c r="Q10" s="17">
        <f>2^-Q9</f>
        <v>0.82221084245509379</v>
      </c>
      <c r="R10" s="16"/>
      <c r="S10" s="15"/>
      <c r="T10" s="17"/>
      <c r="U10" s="15"/>
      <c r="V10" s="15"/>
      <c r="W10" s="15"/>
      <c r="X10" s="16"/>
      <c r="Y10" s="15"/>
      <c r="Z10" s="17"/>
      <c r="AA10" s="15"/>
      <c r="AB10" s="15"/>
    </row>
    <row r="11" spans="5:28" x14ac:dyDescent="0.35">
      <c r="E11" s="15"/>
      <c r="F11" s="15"/>
      <c r="G11" s="15"/>
      <c r="H11" s="16">
        <v>23.0690000523736</v>
      </c>
      <c r="I11" s="15">
        <f>AVERAGE(H9:H11)</f>
        <v>23.016743996088731</v>
      </c>
      <c r="J11" s="15"/>
      <c r="K11" s="16">
        <v>26.628751976591101</v>
      </c>
      <c r="L11" s="15">
        <f>AVERAGE(K9:K11)</f>
        <v>26.613108050306703</v>
      </c>
      <c r="M11" s="15">
        <f>L11-I11</f>
        <v>3.5963640542179718</v>
      </c>
      <c r="N11" s="16"/>
      <c r="O11" s="16">
        <v>32.636231717060397</v>
      </c>
      <c r="P11" s="15">
        <f>AVERAGE(O9:O11)</f>
        <v>32.804286086785268</v>
      </c>
      <c r="Q11" s="15">
        <f>P11-I11</f>
        <v>9.7875420906965367</v>
      </c>
      <c r="R11" s="16"/>
      <c r="S11" s="17"/>
      <c r="T11" s="17"/>
      <c r="U11" s="15"/>
      <c r="V11" s="15"/>
      <c r="W11" s="15"/>
      <c r="X11" s="16"/>
      <c r="Y11" s="15"/>
      <c r="Z11" s="15"/>
      <c r="AA11" s="15"/>
      <c r="AB11" s="15"/>
    </row>
    <row r="12" spans="5:28" x14ac:dyDescent="0.35">
      <c r="E12" s="15"/>
      <c r="F12" s="15">
        <v>0.6</v>
      </c>
      <c r="G12" s="15"/>
      <c r="H12" s="16">
        <v>18.7382120826692</v>
      </c>
      <c r="I12" s="15"/>
      <c r="J12" s="15"/>
      <c r="K12" s="16">
        <v>21.981338819995202</v>
      </c>
      <c r="L12" s="15"/>
      <c r="M12" s="15">
        <f>M11-$M$5</f>
        <v>-2.169634837903029</v>
      </c>
      <c r="N12" s="16"/>
      <c r="O12" s="16">
        <v>27.6486729540276</v>
      </c>
      <c r="P12" s="15"/>
      <c r="Q12" s="15">
        <f>Q11-$Q$5</f>
        <v>0.70773513812253697</v>
      </c>
      <c r="R12" s="16"/>
      <c r="S12" s="17"/>
      <c r="T12" s="17"/>
      <c r="U12" s="15"/>
      <c r="V12" s="15"/>
      <c r="W12" s="15"/>
      <c r="X12" s="16"/>
      <c r="Y12" s="15"/>
      <c r="Z12" s="15"/>
      <c r="AA12" s="15"/>
      <c r="AB12" s="15"/>
    </row>
    <row r="13" spans="5:28" x14ac:dyDescent="0.35">
      <c r="E13" s="15"/>
      <c r="F13" s="15"/>
      <c r="G13" s="15"/>
      <c r="H13" s="16">
        <v>18.448241105689799</v>
      </c>
      <c r="I13" s="15"/>
      <c r="J13" s="15"/>
      <c r="K13" s="16">
        <v>22.022662721860101</v>
      </c>
      <c r="L13" s="15"/>
      <c r="M13" s="17">
        <f>2^-M12</f>
        <v>4.4990950238339869</v>
      </c>
      <c r="N13" s="16"/>
      <c r="O13" s="16">
        <v>27.955846861112398</v>
      </c>
      <c r="P13" s="15"/>
      <c r="Q13" s="17">
        <f>2^-Q12</f>
        <v>0.61228059341336349</v>
      </c>
      <c r="R13" s="16"/>
      <c r="S13" s="17"/>
      <c r="T13" s="17"/>
      <c r="U13" s="15"/>
      <c r="V13" s="15"/>
      <c r="W13" s="15"/>
      <c r="X13" s="16"/>
      <c r="Y13" s="15"/>
      <c r="Z13" s="17"/>
      <c r="AA13" s="15"/>
      <c r="AB13" s="15"/>
    </row>
    <row r="14" spans="5:28" x14ac:dyDescent="0.35">
      <c r="E14" s="15"/>
      <c r="F14" s="15"/>
      <c r="G14" s="15"/>
      <c r="H14" s="16">
        <v>18.4347468120347</v>
      </c>
      <c r="I14" s="15">
        <f>AVERAGE(H12:H14)</f>
        <v>18.540400000131232</v>
      </c>
      <c r="J14" s="15"/>
      <c r="K14" s="16">
        <v>22.054891238282</v>
      </c>
      <c r="L14" s="15">
        <f>AVERAGE(K12:K14)</f>
        <v>22.019630926712434</v>
      </c>
      <c r="M14" s="15">
        <f>L14-I14</f>
        <v>3.4792309265812023</v>
      </c>
      <c r="N14" s="16"/>
      <c r="O14" s="16">
        <v>27.8012726813512</v>
      </c>
      <c r="P14" s="15">
        <f>AVERAGE(O12:O14)</f>
        <v>27.80193083216373</v>
      </c>
      <c r="Q14" s="15">
        <f>P14-I14</f>
        <v>9.2615308320324985</v>
      </c>
      <c r="R14" s="16"/>
      <c r="S14" s="17"/>
      <c r="T14" s="17"/>
      <c r="U14" s="15"/>
      <c r="V14" s="15"/>
      <c r="W14" s="15"/>
      <c r="X14" s="16"/>
      <c r="Y14" s="15"/>
      <c r="Z14" s="15"/>
      <c r="AA14" s="15"/>
      <c r="AB14" s="15"/>
    </row>
    <row r="15" spans="5:28" x14ac:dyDescent="0.35">
      <c r="E15" s="15"/>
      <c r="F15" s="15">
        <v>1</v>
      </c>
      <c r="G15" s="15"/>
      <c r="H15" s="16">
        <v>19.6502895119669</v>
      </c>
      <c r="I15" s="15"/>
      <c r="J15" s="15"/>
      <c r="K15" s="16">
        <v>22.1739915539724</v>
      </c>
      <c r="L15" s="15"/>
      <c r="M15" s="15">
        <f>M14-$M$5</f>
        <v>-2.2867679655397986</v>
      </c>
      <c r="N15" s="16"/>
      <c r="O15" s="16">
        <v>28.221530467943499</v>
      </c>
      <c r="P15" s="15"/>
      <c r="Q15" s="15">
        <f>Q14-$Q$5</f>
        <v>0.18172387945849877</v>
      </c>
      <c r="R15" s="16"/>
      <c r="S15" s="15"/>
      <c r="T15" s="15"/>
      <c r="U15" s="15"/>
      <c r="V15" s="15"/>
      <c r="W15" s="15"/>
      <c r="X15" s="16"/>
      <c r="Y15" s="15"/>
      <c r="Z15" s="15"/>
      <c r="AA15" s="15"/>
      <c r="AB15" s="15"/>
    </row>
    <row r="16" spans="5:28" x14ac:dyDescent="0.35">
      <c r="E16" s="15"/>
      <c r="F16" s="15"/>
      <c r="G16" s="15"/>
      <c r="H16" s="16">
        <v>19.330560109674899</v>
      </c>
      <c r="I16" s="15"/>
      <c r="J16" s="15"/>
      <c r="K16" s="16">
        <v>22.217508338100998</v>
      </c>
      <c r="L16" s="15"/>
      <c r="M16" s="17">
        <f>2^-M15</f>
        <v>4.8796171694701487</v>
      </c>
      <c r="N16" s="16"/>
      <c r="O16" s="16">
        <v>28.280073175437899</v>
      </c>
      <c r="P16" s="15"/>
      <c r="Q16" s="17">
        <f>2^-Q15</f>
        <v>0.88164888245743112</v>
      </c>
      <c r="R16" s="16"/>
      <c r="S16" s="15"/>
      <c r="T16" s="17"/>
      <c r="U16" s="15"/>
      <c r="V16" s="15"/>
      <c r="W16" s="15"/>
      <c r="X16" s="16"/>
      <c r="Y16" s="15"/>
      <c r="Z16" s="17"/>
      <c r="AA16" s="15"/>
      <c r="AB16" s="15"/>
    </row>
    <row r="17" spans="5:29" x14ac:dyDescent="0.35">
      <c r="E17" s="15"/>
      <c r="F17" s="15"/>
      <c r="G17" s="15"/>
      <c r="H17" s="16">
        <v>19.3787388753131</v>
      </c>
      <c r="I17" s="15">
        <f>AVERAGE(H15:H17)</f>
        <v>19.453196165651633</v>
      </c>
      <c r="J17" s="15"/>
      <c r="K17" s="16">
        <v>22.176688347046099</v>
      </c>
      <c r="L17" s="15">
        <f>AVERAGE(K15:K17)</f>
        <v>22.189396079706498</v>
      </c>
      <c r="M17" s="15">
        <f>L17-I17</f>
        <v>2.7361999140548647</v>
      </c>
      <c r="N17" s="16"/>
      <c r="O17" s="16">
        <v>28.888957042868899</v>
      </c>
      <c r="P17" s="15">
        <f>AVERAGE(O15:O17)</f>
        <v>28.463520228750099</v>
      </c>
      <c r="Q17" s="15">
        <f>P17-I17</f>
        <v>9.0103240630984658</v>
      </c>
      <c r="R17" s="16"/>
      <c r="S17" s="15"/>
      <c r="T17" s="15"/>
      <c r="U17" s="15"/>
      <c r="V17" s="15"/>
      <c r="W17" s="15"/>
      <c r="X17" s="16"/>
      <c r="Y17" s="15"/>
      <c r="Z17" s="15"/>
      <c r="AA17" s="15"/>
      <c r="AB17" s="15"/>
    </row>
    <row r="18" spans="5:29" s="24" customFormat="1" x14ac:dyDescent="0.35">
      <c r="E18" s="18"/>
      <c r="F18" s="18" t="s">
        <v>56</v>
      </c>
      <c r="G18" s="18"/>
      <c r="H18" s="19">
        <v>17.800794076203999</v>
      </c>
      <c r="I18" s="18"/>
      <c r="J18" s="18"/>
      <c r="K18" s="19">
        <v>24.5120260390994</v>
      </c>
      <c r="L18" s="18"/>
      <c r="M18" s="18">
        <f>M17-$M$5</f>
        <v>-3.0297989780661361</v>
      </c>
      <c r="N18" s="19"/>
      <c r="O18" s="19">
        <v>26.678000468605799</v>
      </c>
      <c r="P18" s="18"/>
      <c r="Q18" s="20">
        <f>Q17-$Q$5</f>
        <v>-6.9482889475533938E-2</v>
      </c>
      <c r="R18" s="19"/>
      <c r="S18" s="18"/>
      <c r="T18" s="18"/>
      <c r="U18" s="18"/>
      <c r="V18" s="18"/>
      <c r="W18" s="18"/>
      <c r="X18" s="19"/>
      <c r="Y18" s="18"/>
      <c r="Z18" s="18"/>
      <c r="AA18" s="18"/>
      <c r="AB18" s="18"/>
    </row>
    <row r="19" spans="5:29" x14ac:dyDescent="0.35">
      <c r="E19" s="15"/>
      <c r="F19" s="15"/>
      <c r="G19" s="15"/>
      <c r="H19" s="16">
        <v>17.726233416011802</v>
      </c>
      <c r="I19" s="15"/>
      <c r="J19" s="15"/>
      <c r="K19" s="16">
        <v>24.236485959824101</v>
      </c>
      <c r="L19" s="15"/>
      <c r="M19" s="17">
        <f>2^-M18</f>
        <v>8.1669589603875163</v>
      </c>
      <c r="N19" s="16"/>
      <c r="O19" s="16">
        <v>26.6133167781922</v>
      </c>
      <c r="P19" s="15"/>
      <c r="Q19" s="17">
        <f>2^-Q18</f>
        <v>1.0493404972090021</v>
      </c>
      <c r="R19" s="16"/>
      <c r="S19" s="15"/>
      <c r="T19" s="17"/>
      <c r="U19" s="15"/>
      <c r="V19" s="15"/>
      <c r="W19" s="15"/>
      <c r="X19" s="16"/>
      <c r="Y19" s="15"/>
      <c r="Z19" s="17"/>
      <c r="AA19" s="15"/>
      <c r="AB19" s="15"/>
    </row>
    <row r="20" spans="5:29" x14ac:dyDescent="0.35">
      <c r="E20" s="15"/>
      <c r="F20" s="15"/>
      <c r="G20" s="15"/>
      <c r="H20" s="16">
        <v>17.699570176025901</v>
      </c>
      <c r="I20" s="15">
        <f>AVERAGE(H18:H20)</f>
        <v>17.742199222747235</v>
      </c>
      <c r="J20" s="15"/>
      <c r="K20" s="16">
        <v>24.3879220141697</v>
      </c>
      <c r="L20" s="15">
        <f>AVERAGE(K18:K20)</f>
        <v>24.378811337697737</v>
      </c>
      <c r="M20" s="15">
        <f>L20-I20</f>
        <v>6.636612114950502</v>
      </c>
      <c r="N20" s="16"/>
      <c r="O20" s="16">
        <v>26.665909729519601</v>
      </c>
      <c r="P20" s="15">
        <f>AVERAGE(O18:O20)</f>
        <v>26.652408992105865</v>
      </c>
      <c r="Q20" s="15">
        <f>P20-I20</f>
        <v>8.9102097693586302</v>
      </c>
      <c r="R20" s="16"/>
      <c r="S20" s="15"/>
      <c r="T20" s="15"/>
      <c r="U20" s="15"/>
      <c r="V20" s="15"/>
      <c r="W20" s="15"/>
      <c r="X20" s="16"/>
      <c r="Y20" s="15"/>
      <c r="Z20" s="15"/>
      <c r="AA20" s="15"/>
      <c r="AB20" s="15"/>
    </row>
    <row r="21" spans="5:29" x14ac:dyDescent="0.35">
      <c r="E21" s="15"/>
      <c r="F21" s="15">
        <v>0.2</v>
      </c>
      <c r="G21" s="15"/>
      <c r="H21" s="16">
        <v>17.6798763379124</v>
      </c>
      <c r="I21" s="15"/>
      <c r="J21" s="15"/>
      <c r="K21" s="16">
        <v>21.695899173460901</v>
      </c>
      <c r="L21" s="15"/>
      <c r="M21" s="15">
        <f>M20-M20</f>
        <v>0</v>
      </c>
      <c r="N21" s="16"/>
      <c r="O21" s="16">
        <v>25.6963203712431</v>
      </c>
      <c r="P21" s="15"/>
      <c r="Q21" s="15">
        <f>Q20-Q20</f>
        <v>0</v>
      </c>
      <c r="R21" s="16"/>
      <c r="S21" s="15"/>
      <c r="T21" s="15"/>
      <c r="U21" s="15"/>
      <c r="V21" s="15"/>
      <c r="W21" s="15"/>
      <c r="X21" s="16"/>
      <c r="Y21" s="15"/>
      <c r="Z21" s="15"/>
      <c r="AA21" s="15"/>
      <c r="AB21" s="15"/>
    </row>
    <row r="22" spans="5:29" x14ac:dyDescent="0.35">
      <c r="E22" s="15"/>
      <c r="F22" s="15"/>
      <c r="G22" s="15"/>
      <c r="H22" s="16">
        <v>17.2932011012693</v>
      </c>
      <c r="I22" s="15"/>
      <c r="J22" s="15"/>
      <c r="K22" s="16">
        <v>21.725206145326499</v>
      </c>
      <c r="L22" s="15"/>
      <c r="M22" s="17">
        <f>2^-M21</f>
        <v>1</v>
      </c>
      <c r="N22" s="16"/>
      <c r="O22" s="16">
        <v>25.675543564009999</v>
      </c>
      <c r="P22" s="15"/>
      <c r="Q22" s="17">
        <f>2^-Q21</f>
        <v>1</v>
      </c>
      <c r="R22" s="16"/>
      <c r="S22" s="15"/>
      <c r="T22" s="17"/>
      <c r="U22" s="15"/>
      <c r="V22" s="15"/>
      <c r="W22" s="15"/>
      <c r="X22" s="16"/>
      <c r="Y22" s="15"/>
      <c r="Z22" s="17"/>
      <c r="AA22" s="15"/>
      <c r="AB22" s="15"/>
    </row>
    <row r="23" spans="5:29" x14ac:dyDescent="0.35">
      <c r="E23" s="17" t="s">
        <v>3</v>
      </c>
      <c r="F23" s="15"/>
      <c r="G23" s="15"/>
      <c r="H23" s="16">
        <v>17.545555634689499</v>
      </c>
      <c r="I23" s="15">
        <f>AVERAGE(H21:H23)</f>
        <v>17.506211024623735</v>
      </c>
      <c r="J23" s="15"/>
      <c r="K23" s="16">
        <v>21.708858886905901</v>
      </c>
      <c r="L23" s="15">
        <f>AVERAGE(K21:K23)</f>
        <v>21.709988068564432</v>
      </c>
      <c r="M23" s="15">
        <f>L23-I23</f>
        <v>4.203777043940697</v>
      </c>
      <c r="N23" s="16"/>
      <c r="O23" s="16">
        <v>25.631242592577699</v>
      </c>
      <c r="P23" s="15">
        <f>AVERAGE(O21:O23)</f>
        <v>25.667702175943599</v>
      </c>
      <c r="Q23" s="15">
        <f>P23-I23</f>
        <v>8.1614911513198649</v>
      </c>
      <c r="R23" s="16"/>
      <c r="S23" s="15"/>
      <c r="T23" s="15"/>
      <c r="U23" s="15"/>
      <c r="V23" s="15"/>
      <c r="W23" s="15"/>
      <c r="X23" s="16"/>
      <c r="Y23" s="15"/>
      <c r="Z23" s="15"/>
      <c r="AA23" s="15"/>
      <c r="AB23" s="15"/>
    </row>
    <row r="24" spans="5:29" x14ac:dyDescent="0.35">
      <c r="E24" s="15"/>
      <c r="F24" s="15">
        <v>0.4</v>
      </c>
      <c r="G24" s="15"/>
      <c r="H24" s="16">
        <v>17.508226873964801</v>
      </c>
      <c r="I24" s="15"/>
      <c r="J24" s="15"/>
      <c r="K24" s="16">
        <v>21.373570651233202</v>
      </c>
      <c r="L24" s="15"/>
      <c r="M24" s="15">
        <f>M23-$M$20</f>
        <v>-2.432835071009805</v>
      </c>
      <c r="N24" s="16"/>
      <c r="O24" s="16">
        <v>25.416761772718999</v>
      </c>
      <c r="P24" s="15"/>
      <c r="Q24" s="15">
        <f>Q23-$Q$20</f>
        <v>-0.74871861803876527</v>
      </c>
      <c r="R24" s="16"/>
      <c r="S24" s="15"/>
      <c r="T24" s="15"/>
      <c r="U24" s="15"/>
      <c r="V24" s="15"/>
      <c r="W24" s="15"/>
      <c r="X24" s="16"/>
      <c r="Y24" s="15"/>
      <c r="Z24" s="15"/>
      <c r="AA24" s="15"/>
      <c r="AB24" s="15"/>
    </row>
    <row r="25" spans="5:29" x14ac:dyDescent="0.35">
      <c r="E25" s="15"/>
      <c r="F25" s="15"/>
      <c r="G25" s="15"/>
      <c r="H25" s="16">
        <v>17.663062769586901</v>
      </c>
      <c r="I25" s="15"/>
      <c r="J25" s="15"/>
      <c r="K25" s="16">
        <v>21.4145816662285</v>
      </c>
      <c r="L25" s="15"/>
      <c r="M25" s="17">
        <f>2^-M24</f>
        <v>5.399534630058743</v>
      </c>
      <c r="N25" s="16"/>
      <c r="O25" s="16">
        <v>25.669331411554399</v>
      </c>
      <c r="P25" s="15"/>
      <c r="Q25" s="17">
        <f>2^-Q24</f>
        <v>1.6802997483323294</v>
      </c>
      <c r="R25" s="16"/>
      <c r="S25" s="15"/>
      <c r="T25" s="17"/>
      <c r="U25" s="15"/>
      <c r="V25" s="15"/>
      <c r="W25" s="15"/>
      <c r="X25" s="16"/>
      <c r="Y25" s="15"/>
      <c r="Z25" s="17"/>
      <c r="AA25" s="15"/>
      <c r="AB25" s="15"/>
    </row>
    <row r="26" spans="5:29" x14ac:dyDescent="0.35">
      <c r="E26" s="15"/>
      <c r="F26" s="15"/>
      <c r="G26" s="15"/>
      <c r="H26" s="16">
        <v>17.5126718030217</v>
      </c>
      <c r="I26" s="15">
        <f>AVERAGE(H24:H26)</f>
        <v>17.561320482191135</v>
      </c>
      <c r="J26" s="15"/>
      <c r="K26" s="16">
        <v>21.165660860646</v>
      </c>
      <c r="L26" s="15">
        <f>AVERAGE(K24:K26)</f>
        <v>21.3179377260359</v>
      </c>
      <c r="M26" s="15">
        <f>L26-I26</f>
        <v>3.7566172438447651</v>
      </c>
      <c r="N26" s="16"/>
      <c r="O26" s="16">
        <v>25.779471572388999</v>
      </c>
      <c r="P26" s="15">
        <f>AVERAGE(O24:O26)</f>
        <v>25.621854918887465</v>
      </c>
      <c r="Q26" s="15">
        <f>P26-I26</f>
        <v>8.0605344366963294</v>
      </c>
      <c r="R26" s="16"/>
      <c r="S26" s="15"/>
      <c r="T26" s="8"/>
      <c r="U26" s="9"/>
      <c r="V26" s="17"/>
      <c r="W26" s="8"/>
      <c r="X26" s="9"/>
      <c r="Y26" s="15"/>
      <c r="Z26" s="8"/>
      <c r="AA26" s="17"/>
      <c r="AB26" s="15"/>
      <c r="AC26" s="17"/>
    </row>
    <row r="27" spans="5:29" x14ac:dyDescent="0.35">
      <c r="E27" s="15"/>
      <c r="F27" s="15">
        <v>0.6</v>
      </c>
      <c r="G27" s="15"/>
      <c r="H27" s="16">
        <v>18.138089715728501</v>
      </c>
      <c r="I27" s="15"/>
      <c r="J27" s="15"/>
      <c r="K27" s="16">
        <v>21.629853608026899</v>
      </c>
      <c r="L27" s="15"/>
      <c r="M27" s="15">
        <f>M26-$M$20</f>
        <v>-2.8799948711057368</v>
      </c>
      <c r="N27" s="16"/>
      <c r="O27" s="16">
        <v>26.4169940931878</v>
      </c>
      <c r="P27" s="15"/>
      <c r="Q27" s="15">
        <f>Q26-$Q$20</f>
        <v>-0.84967533266230078</v>
      </c>
      <c r="R27" s="17"/>
      <c r="S27" s="15"/>
      <c r="T27" s="8"/>
      <c r="U27" s="9"/>
      <c r="V27" s="17"/>
      <c r="W27" s="8"/>
      <c r="X27" s="9"/>
      <c r="Y27" s="15"/>
      <c r="Z27" s="8"/>
      <c r="AA27" s="17"/>
      <c r="AB27" s="15"/>
      <c r="AC27" s="17"/>
    </row>
    <row r="28" spans="5:29" x14ac:dyDescent="0.35">
      <c r="E28" s="15"/>
      <c r="F28" s="15"/>
      <c r="G28" s="15"/>
      <c r="H28" s="16">
        <v>18.174842671716402</v>
      </c>
      <c r="I28" s="15"/>
      <c r="J28" s="15"/>
      <c r="K28" s="16">
        <v>21.578030349417201</v>
      </c>
      <c r="L28" s="15"/>
      <c r="M28" s="17">
        <f>2^-M27</f>
        <v>7.3614750343301374</v>
      </c>
      <c r="N28" s="16"/>
      <c r="O28" s="16">
        <v>26.4454938738475</v>
      </c>
      <c r="P28" s="15"/>
      <c r="Q28" s="17">
        <f>2^-Q27</f>
        <v>1.8020953319977968</v>
      </c>
      <c r="R28" s="17"/>
      <c r="S28" s="15"/>
      <c r="T28" s="8"/>
      <c r="U28" s="9"/>
      <c r="V28" s="17"/>
      <c r="W28" s="8"/>
      <c r="X28" s="9"/>
      <c r="Y28" s="15"/>
      <c r="Z28" s="8"/>
      <c r="AA28" s="17"/>
      <c r="AB28" s="15"/>
      <c r="AC28" s="17"/>
    </row>
    <row r="29" spans="5:29" x14ac:dyDescent="0.35">
      <c r="E29" s="15"/>
      <c r="F29" s="15"/>
      <c r="G29" s="15"/>
      <c r="H29" s="16">
        <v>18.122177267416799</v>
      </c>
      <c r="I29" s="15">
        <f>AVERAGE(H27:H29)</f>
        <v>18.145036551620567</v>
      </c>
      <c r="J29" s="15"/>
      <c r="K29" s="16">
        <v>21.623723393386999</v>
      </c>
      <c r="L29" s="15">
        <f>AVERAGE(K27:K29)</f>
        <v>21.610535783610363</v>
      </c>
      <c r="M29" s="15">
        <f>L29-I29</f>
        <v>3.4654992319897957</v>
      </c>
      <c r="N29" s="16"/>
      <c r="O29" s="16">
        <v>26.4309716384541</v>
      </c>
      <c r="P29" s="15">
        <f>AVERAGE(O27:O29)</f>
        <v>26.431153201829801</v>
      </c>
      <c r="Q29" s="15">
        <f>P29-I29</f>
        <v>8.2861166502092338</v>
      </c>
      <c r="R29" s="17"/>
      <c r="S29" s="15"/>
      <c r="T29" s="8"/>
      <c r="U29" s="9"/>
      <c r="V29" s="17"/>
      <c r="W29" s="8"/>
      <c r="X29" s="9"/>
      <c r="Y29" s="15"/>
      <c r="Z29" s="8"/>
      <c r="AA29" s="17"/>
      <c r="AB29" s="15"/>
      <c r="AC29" s="17"/>
    </row>
    <row r="30" spans="5:29" x14ac:dyDescent="0.35">
      <c r="E30" s="15"/>
      <c r="F30" s="15">
        <v>1</v>
      </c>
      <c r="G30" s="15"/>
      <c r="H30" s="16">
        <v>20.0618040882296</v>
      </c>
      <c r="I30" s="15"/>
      <c r="J30" s="15"/>
      <c r="K30" s="16">
        <v>23.330998894413401</v>
      </c>
      <c r="L30" s="15"/>
      <c r="M30" s="15">
        <f>M29-$M$20</f>
        <v>-3.1711128829607063</v>
      </c>
      <c r="N30" s="16"/>
      <c r="O30" s="16">
        <v>26.992854255575899</v>
      </c>
      <c r="P30" s="15"/>
      <c r="Q30" s="15">
        <f>Q29-$Q$20</f>
        <v>-0.62409311914939636</v>
      </c>
      <c r="R30" s="17"/>
      <c r="S30" s="15"/>
      <c r="T30" s="8"/>
      <c r="U30" s="9"/>
      <c r="V30" s="17"/>
      <c r="W30" s="8"/>
      <c r="X30" s="9"/>
      <c r="Y30" s="15"/>
      <c r="Z30" s="8"/>
      <c r="AA30" s="17"/>
      <c r="AB30" s="15"/>
      <c r="AC30" s="17"/>
    </row>
    <row r="31" spans="5:29" x14ac:dyDescent="0.35">
      <c r="E31" s="15"/>
      <c r="F31" s="15"/>
      <c r="G31" s="15"/>
      <c r="H31" s="16">
        <v>19.810310335996999</v>
      </c>
      <c r="I31" s="15"/>
      <c r="J31" s="15"/>
      <c r="K31" s="16">
        <v>23.373946591517502</v>
      </c>
      <c r="L31" s="15"/>
      <c r="M31" s="17">
        <f>2^-M30</f>
        <v>9.0074134421368512</v>
      </c>
      <c r="N31" s="16"/>
      <c r="O31" s="16">
        <v>26.797082572283902</v>
      </c>
      <c r="P31" s="15"/>
      <c r="Q31" s="17">
        <f>2^-Q30</f>
        <v>1.5412416933766733</v>
      </c>
      <c r="R31" s="17"/>
      <c r="S31" s="15"/>
      <c r="T31" s="17"/>
      <c r="U31" s="15"/>
      <c r="V31" s="15"/>
      <c r="W31" s="17"/>
      <c r="X31" s="16"/>
      <c r="Y31" s="15"/>
      <c r="Z31" s="17"/>
      <c r="AA31" s="15"/>
      <c r="AB31" s="15"/>
    </row>
    <row r="32" spans="5:29" x14ac:dyDescent="0.35">
      <c r="E32" s="15"/>
      <c r="F32" s="15"/>
      <c r="G32" s="15"/>
      <c r="H32" s="16">
        <v>20.0825569996063</v>
      </c>
      <c r="I32" s="15">
        <f>AVERAGE(H30:H32)</f>
        <v>19.984890474610964</v>
      </c>
      <c r="J32" s="15"/>
      <c r="K32" s="16">
        <v>23.2189274963205</v>
      </c>
      <c r="L32" s="15">
        <f>AVERAGE(K30:K32)</f>
        <v>23.307957660750471</v>
      </c>
      <c r="M32" s="15">
        <f>L32-I32</f>
        <v>3.3230671861395074</v>
      </c>
      <c r="N32" s="16"/>
      <c r="O32" s="16">
        <v>26.9987150810503</v>
      </c>
      <c r="P32" s="15">
        <f>AVERAGE(O30:O32)</f>
        <v>26.929550636303372</v>
      </c>
      <c r="Q32" s="15">
        <f>P32-I32</f>
        <v>6.9446601616924077</v>
      </c>
      <c r="R32" s="16"/>
      <c r="S32" s="15"/>
      <c r="T32" s="15"/>
      <c r="U32" s="15"/>
      <c r="V32" s="15"/>
      <c r="W32" s="15"/>
      <c r="X32" s="16"/>
      <c r="Y32" s="15"/>
      <c r="Z32" s="15"/>
      <c r="AA32" s="15"/>
      <c r="AB32" s="15"/>
    </row>
    <row r="33" spans="5:29" x14ac:dyDescent="0.35">
      <c r="E33" s="15"/>
      <c r="F33" s="15"/>
      <c r="G33" s="15"/>
      <c r="H33" s="15"/>
      <c r="I33" s="15"/>
      <c r="J33" s="15"/>
      <c r="K33" s="15"/>
      <c r="L33" s="15"/>
      <c r="M33" s="15">
        <f>M32-$M$20</f>
        <v>-3.3135449288109946</v>
      </c>
      <c r="N33" s="15"/>
      <c r="O33" s="15"/>
      <c r="P33" s="15"/>
      <c r="Q33" s="15">
        <f>Q32-$Q$20</f>
        <v>-1.9655496076662224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5:29" x14ac:dyDescent="0.35">
      <c r="E34" s="15"/>
      <c r="F34" s="15"/>
      <c r="G34" s="15"/>
      <c r="H34" s="15"/>
      <c r="I34" s="15"/>
      <c r="J34" s="15"/>
      <c r="K34" s="15"/>
      <c r="L34" s="15"/>
      <c r="M34" s="17">
        <f>2^-M33</f>
        <v>9.9420608192929638</v>
      </c>
      <c r="N34" s="15"/>
      <c r="O34" s="15"/>
      <c r="P34" s="15"/>
      <c r="Q34" s="17">
        <f>2^-Q33</f>
        <v>3.9056146387942245</v>
      </c>
      <c r="R34" s="15"/>
      <c r="S34" s="15"/>
      <c r="T34" s="8"/>
      <c r="U34" s="8"/>
      <c r="V34" s="9"/>
      <c r="W34" s="8"/>
      <c r="X34" s="9"/>
      <c r="Y34" s="15"/>
      <c r="Z34" s="8"/>
      <c r="AA34" s="8"/>
      <c r="AB34" s="15"/>
      <c r="AC34" s="8"/>
    </row>
    <row r="35" spans="5:29" x14ac:dyDescent="0.35"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8"/>
      <c r="U35" s="8"/>
      <c r="V35" s="9"/>
      <c r="W35" s="8"/>
      <c r="X35" s="9"/>
      <c r="Y35" s="15"/>
      <c r="Z35" s="8"/>
      <c r="AA35" s="8"/>
      <c r="AB35" s="15"/>
      <c r="AC35" s="8"/>
    </row>
    <row r="36" spans="5:29" x14ac:dyDescent="0.35">
      <c r="T36" s="8"/>
      <c r="U36" s="8"/>
      <c r="V36" s="9"/>
      <c r="W36" s="8"/>
      <c r="X36" s="9"/>
      <c r="Z36" s="8"/>
      <c r="AA36" s="8"/>
      <c r="AC36" s="8"/>
    </row>
    <row r="37" spans="5:29" x14ac:dyDescent="0.35">
      <c r="T37" s="8"/>
      <c r="U37" s="8"/>
      <c r="V37" s="9"/>
      <c r="W37" s="8"/>
      <c r="X37" s="9"/>
      <c r="Z37" s="8"/>
      <c r="AA37" s="8"/>
      <c r="AC37" s="8"/>
    </row>
    <row r="38" spans="5:29" s="24" customFormat="1" x14ac:dyDescent="0.35">
      <c r="T38" s="8"/>
      <c r="U38" s="8"/>
      <c r="V38" s="9"/>
      <c r="W38" s="8"/>
      <c r="X38" s="9"/>
      <c r="Z38" s="8"/>
      <c r="AA38" s="8"/>
      <c r="AC38" s="8"/>
    </row>
    <row r="39" spans="5:29" x14ac:dyDescent="0.35">
      <c r="K39" s="23" t="s">
        <v>57</v>
      </c>
      <c r="O39" s="23" t="s">
        <v>57</v>
      </c>
    </row>
    <row r="40" spans="5:29" x14ac:dyDescent="0.35">
      <c r="H40" s="23" t="s">
        <v>0</v>
      </c>
      <c r="K40" s="23" t="s">
        <v>1</v>
      </c>
      <c r="O40" s="23" t="s">
        <v>2</v>
      </c>
      <c r="W40" s="17"/>
    </row>
    <row r="41" spans="5:29" x14ac:dyDescent="0.35">
      <c r="F41" s="23" t="s">
        <v>58</v>
      </c>
      <c r="H41" s="23">
        <v>15.65</v>
      </c>
      <c r="K41" s="23">
        <v>22.1</v>
      </c>
      <c r="O41" s="23">
        <v>23.42</v>
      </c>
      <c r="W41" s="17"/>
    </row>
    <row r="42" spans="5:29" x14ac:dyDescent="0.35">
      <c r="H42" s="23">
        <v>15.66</v>
      </c>
      <c r="K42" s="23">
        <v>22.1</v>
      </c>
      <c r="O42" s="23">
        <v>23.4</v>
      </c>
      <c r="W42" s="17"/>
    </row>
    <row r="43" spans="5:29" x14ac:dyDescent="0.35">
      <c r="H43" s="23">
        <v>15.56</v>
      </c>
      <c r="I43" s="23">
        <f>AVERAGE(H41:H43)</f>
        <v>15.623333333333335</v>
      </c>
      <c r="K43" s="23">
        <v>22.04</v>
      </c>
      <c r="L43" s="23">
        <f>AVERAGE(K41:K43)</f>
        <v>22.080000000000002</v>
      </c>
      <c r="M43" s="23">
        <f>L43-$I$43</f>
        <v>6.456666666666667</v>
      </c>
      <c r="O43" s="23">
        <v>23.39</v>
      </c>
      <c r="P43" s="23">
        <f>AVERAGE(O41:O43)</f>
        <v>23.403333333333336</v>
      </c>
      <c r="Q43" s="23">
        <f>P43-$I$43</f>
        <v>7.7800000000000011</v>
      </c>
      <c r="W43" s="17"/>
    </row>
    <row r="44" spans="5:29" x14ac:dyDescent="0.35">
      <c r="E44" s="23" t="s">
        <v>21</v>
      </c>
      <c r="F44" s="23">
        <v>0.2</v>
      </c>
      <c r="H44" s="23">
        <v>16.61</v>
      </c>
      <c r="K44" s="23">
        <v>19.239999999999998</v>
      </c>
      <c r="O44" s="23">
        <v>23.91</v>
      </c>
      <c r="W44" s="17"/>
    </row>
    <row r="45" spans="5:29" x14ac:dyDescent="0.35">
      <c r="H45" s="23">
        <v>16.55</v>
      </c>
      <c r="K45" s="23">
        <v>19.34</v>
      </c>
      <c r="O45" s="23">
        <v>24.01</v>
      </c>
    </row>
    <row r="46" spans="5:29" x14ac:dyDescent="0.35">
      <c r="H46" s="23">
        <v>16.71</v>
      </c>
      <c r="I46" s="23">
        <f>AVERAGE(H44:H46)</f>
        <v>16.623333333333331</v>
      </c>
      <c r="K46" s="23">
        <v>19.41</v>
      </c>
      <c r="L46" s="23">
        <f>AVERAGE(K44:K46)</f>
        <v>19.329999999999998</v>
      </c>
      <c r="M46" s="23">
        <f>L46-$I$46</f>
        <v>2.706666666666667</v>
      </c>
      <c r="O46" s="23">
        <v>23.76</v>
      </c>
      <c r="P46" s="23">
        <f>AVERAGE(O44:O46)</f>
        <v>23.893333333333334</v>
      </c>
      <c r="Q46" s="23">
        <f>P46-$I$46</f>
        <v>7.2700000000000031</v>
      </c>
    </row>
    <row r="47" spans="5:29" x14ac:dyDescent="0.35">
      <c r="F47" s="23">
        <v>0.4</v>
      </c>
      <c r="H47" s="23">
        <v>16.670000000000002</v>
      </c>
      <c r="K47" s="23">
        <v>19.440000000000001</v>
      </c>
      <c r="M47" s="23">
        <f>M46-$M$43</f>
        <v>-3.75</v>
      </c>
      <c r="O47" s="23">
        <v>24.53</v>
      </c>
      <c r="Q47" s="23">
        <f>Q46-$Q$43</f>
        <v>-0.50999999999999801</v>
      </c>
    </row>
    <row r="48" spans="5:29" x14ac:dyDescent="0.35">
      <c r="H48" s="23">
        <v>16.850000000000001</v>
      </c>
      <c r="K48" s="23">
        <v>19.440000000000001</v>
      </c>
      <c r="M48" s="25">
        <f>2^-M47</f>
        <v>13.454342644059432</v>
      </c>
      <c r="O48" s="23">
        <v>24.46</v>
      </c>
      <c r="Q48" s="25">
        <f>2^-Q47</f>
        <v>1.4240501955970697</v>
      </c>
    </row>
    <row r="49" spans="6:18" x14ac:dyDescent="0.35">
      <c r="H49" s="23">
        <v>16.77</v>
      </c>
      <c r="I49" s="23">
        <f>AVERAGE(H47:H49)</f>
        <v>16.763333333333335</v>
      </c>
      <c r="K49" s="23">
        <v>19.38</v>
      </c>
      <c r="L49" s="23">
        <f>AVERAGE(K47:K49)</f>
        <v>19.420000000000002</v>
      </c>
      <c r="M49" s="23">
        <f>L49-$I$49</f>
        <v>2.6566666666666663</v>
      </c>
      <c r="O49" s="23">
        <v>24.39</v>
      </c>
      <c r="P49" s="23">
        <f>AVERAGE(O47:O49)</f>
        <v>24.459999999999997</v>
      </c>
      <c r="Q49" s="23">
        <f>P49-$I$49</f>
        <v>7.6966666666666619</v>
      </c>
    </row>
    <row r="50" spans="6:18" x14ac:dyDescent="0.35">
      <c r="F50" s="23">
        <v>0.6</v>
      </c>
      <c r="H50" s="23">
        <v>15.99</v>
      </c>
      <c r="K50" s="23">
        <v>18.37</v>
      </c>
      <c r="M50" s="23">
        <f>M49-$M$43</f>
        <v>-3.8000000000000007</v>
      </c>
      <c r="O50" s="23">
        <v>23.85</v>
      </c>
      <c r="Q50" s="23">
        <f>Q49-$Q$43</f>
        <v>-8.3333333333339255E-2</v>
      </c>
    </row>
    <row r="51" spans="6:18" x14ac:dyDescent="0.35">
      <c r="H51" s="23">
        <v>15.87</v>
      </c>
      <c r="K51" s="23">
        <v>18.48</v>
      </c>
      <c r="M51" s="25">
        <f>2^-M50</f>
        <v>13.928809012737991</v>
      </c>
      <c r="O51" s="23">
        <v>23.58</v>
      </c>
      <c r="Q51" s="25">
        <f>2^-Q50</f>
        <v>1.0594630943592995</v>
      </c>
    </row>
    <row r="52" spans="6:18" x14ac:dyDescent="0.35">
      <c r="H52" s="23">
        <v>16.11</v>
      </c>
      <c r="I52" s="23">
        <f>AVERAGE(H50:H52)</f>
        <v>15.99</v>
      </c>
      <c r="K52" s="23">
        <v>18.350000000000001</v>
      </c>
      <c r="L52" s="23">
        <f>AVERAGE(K50:K52)</f>
        <v>18.400000000000002</v>
      </c>
      <c r="M52" s="23">
        <f>L52-$I$52</f>
        <v>2.4100000000000019</v>
      </c>
      <c r="O52" s="23">
        <v>23.55</v>
      </c>
      <c r="P52" s="23">
        <f>AVERAGE(O50:O52)</f>
        <v>23.66</v>
      </c>
      <c r="Q52" s="23">
        <f>P52-$I$52</f>
        <v>7.67</v>
      </c>
    </row>
    <row r="53" spans="6:18" x14ac:dyDescent="0.35">
      <c r="F53" s="23">
        <v>1</v>
      </c>
      <c r="H53" s="23">
        <v>14.1</v>
      </c>
      <c r="K53" s="23">
        <v>17.920000000000002</v>
      </c>
      <c r="M53" s="23">
        <f>M52-$M$43</f>
        <v>-4.0466666666666651</v>
      </c>
      <c r="O53" s="23">
        <v>23.64</v>
      </c>
      <c r="Q53" s="23">
        <f>Q52-$Q$43</f>
        <v>-0.11000000000000121</v>
      </c>
    </row>
    <row r="54" spans="6:18" x14ac:dyDescent="0.35">
      <c r="H54" s="23">
        <v>15.67</v>
      </c>
      <c r="K54" s="23">
        <v>17.760000000000002</v>
      </c>
      <c r="M54" s="25">
        <f>2^-M53</f>
        <v>16.526011442390171</v>
      </c>
      <c r="O54" s="23">
        <v>23.76</v>
      </c>
      <c r="Q54" s="25">
        <f>2^-Q53</f>
        <v>1.0792282365044281</v>
      </c>
    </row>
    <row r="55" spans="6:18" x14ac:dyDescent="0.35">
      <c r="H55" s="23">
        <v>13.37</v>
      </c>
      <c r="I55" s="23">
        <f>AVERAGE(H53:H54)</f>
        <v>14.885</v>
      </c>
      <c r="K55" s="23">
        <v>17.63</v>
      </c>
      <c r="L55" s="23">
        <f>AVERAGE(K53:K55)</f>
        <v>17.77</v>
      </c>
      <c r="M55" s="23">
        <f>L55-$I$55</f>
        <v>2.8849999999999998</v>
      </c>
      <c r="O55" s="23">
        <v>23.49</v>
      </c>
      <c r="P55" s="23">
        <f>AVERAGE(O53:O55)</f>
        <v>23.63</v>
      </c>
      <c r="Q55" s="23">
        <f>P55-$I$55</f>
        <v>8.7449999999999992</v>
      </c>
    </row>
    <row r="56" spans="6:18" x14ac:dyDescent="0.35">
      <c r="M56" s="23">
        <f>M55-$M$43</f>
        <v>-3.5716666666666672</v>
      </c>
      <c r="Q56" s="23">
        <f>Q55-$Q$43</f>
        <v>0.96499999999999808</v>
      </c>
    </row>
    <row r="57" spans="6:18" x14ac:dyDescent="0.35">
      <c r="M57" s="25">
        <f>2^-M56</f>
        <v>11.889916404049151</v>
      </c>
      <c r="Q57" s="25">
        <f>2^-Q56</f>
        <v>0.51227841151640152</v>
      </c>
    </row>
    <row r="58" spans="6:18" x14ac:dyDescent="0.35">
      <c r="H58" s="23" t="s">
        <v>0</v>
      </c>
      <c r="K58" s="23" t="s">
        <v>1</v>
      </c>
      <c r="O58" s="23" t="s">
        <v>2</v>
      </c>
    </row>
    <row r="59" spans="6:18" x14ac:dyDescent="0.35">
      <c r="F59" s="23" t="s">
        <v>58</v>
      </c>
      <c r="H59" s="22">
        <v>17.0262748305509</v>
      </c>
      <c r="I59" s="21"/>
      <c r="J59" s="21"/>
      <c r="K59" s="22">
        <v>24.806782261900199</v>
      </c>
      <c r="L59" s="21"/>
      <c r="M59" s="21"/>
      <c r="N59" s="21"/>
      <c r="O59" s="22">
        <v>26.4240788207123</v>
      </c>
      <c r="P59" s="21"/>
      <c r="Q59" s="21"/>
      <c r="R59" s="21"/>
    </row>
    <row r="60" spans="6:18" x14ac:dyDescent="0.35">
      <c r="H60" s="22">
        <v>16.9965611027535</v>
      </c>
      <c r="I60" s="21"/>
      <c r="J60" s="21"/>
      <c r="K60" s="22">
        <v>24.762010232361799</v>
      </c>
      <c r="L60" s="21"/>
      <c r="M60" s="21"/>
      <c r="N60" s="21"/>
      <c r="O60" s="22">
        <v>26.4616117757149</v>
      </c>
      <c r="P60" s="21"/>
      <c r="Q60" s="21"/>
      <c r="R60" s="21"/>
    </row>
    <row r="61" spans="6:18" x14ac:dyDescent="0.35">
      <c r="H61" s="22">
        <v>17.038648345781301</v>
      </c>
      <c r="I61" s="21">
        <f>AVERAGE(H59:H61)</f>
        <v>17.020494759695236</v>
      </c>
      <c r="J61" s="21"/>
      <c r="K61" s="22">
        <v>24.705096440451701</v>
      </c>
      <c r="L61" s="21">
        <f>AVERAGE(K59:K61)</f>
        <v>24.757962978237899</v>
      </c>
      <c r="M61" s="21">
        <f>L61-I61</f>
        <v>7.7374682185426629</v>
      </c>
      <c r="N61" s="21"/>
      <c r="O61" s="22">
        <v>26.367287231615698</v>
      </c>
      <c r="P61" s="21">
        <f>AVERAGE(O59:O61)</f>
        <v>26.417659276014302</v>
      </c>
      <c r="Q61" s="21">
        <f>P61-I61</f>
        <v>9.3971645163190658</v>
      </c>
      <c r="R61" s="21"/>
    </row>
    <row r="62" spans="6:18" x14ac:dyDescent="0.35">
      <c r="F62" s="23">
        <v>0.2</v>
      </c>
      <c r="H62" s="22">
        <v>17.272223525140401</v>
      </c>
      <c r="I62" s="21"/>
      <c r="J62" s="21"/>
      <c r="K62" s="22">
        <v>22.629676511883702</v>
      </c>
      <c r="L62" s="21"/>
      <c r="M62" s="21"/>
      <c r="N62" s="21"/>
      <c r="O62" s="22">
        <v>25.555632329647299</v>
      </c>
      <c r="P62" s="21"/>
      <c r="Q62" s="21"/>
      <c r="R62" s="21"/>
    </row>
    <row r="63" spans="6:18" x14ac:dyDescent="0.35">
      <c r="H63" s="22">
        <v>17.243786547178001</v>
      </c>
      <c r="I63" s="21"/>
      <c r="J63" s="21"/>
      <c r="K63" s="22">
        <v>22.660025621339798</v>
      </c>
      <c r="L63" s="21"/>
      <c r="M63" s="21"/>
      <c r="N63" s="21"/>
      <c r="O63" s="22">
        <v>25.4881582061751</v>
      </c>
      <c r="P63" s="21"/>
      <c r="Q63" s="21"/>
      <c r="R63" s="21"/>
    </row>
    <row r="64" spans="6:18" x14ac:dyDescent="0.35">
      <c r="H64" s="22">
        <v>17.344224759266002</v>
      </c>
      <c r="I64" s="21">
        <f>AVERAGE(H62:H64)</f>
        <v>17.286744943861468</v>
      </c>
      <c r="J64" s="21"/>
      <c r="K64" s="22">
        <v>22.592964594110502</v>
      </c>
      <c r="L64" s="21">
        <f>AVERAGE(K62:K64)</f>
        <v>22.627555575778</v>
      </c>
      <c r="M64" s="21">
        <f>L64-I64</f>
        <v>5.3408106319165327</v>
      </c>
      <c r="O64" s="22">
        <v>25.340904854450098</v>
      </c>
      <c r="P64" s="21">
        <f>AVERAGE(O62:O64)</f>
        <v>25.461565130090833</v>
      </c>
      <c r="Q64" s="21">
        <f>P64-I64</f>
        <v>8.1748201862293648</v>
      </c>
    </row>
    <row r="65" spans="5:19" x14ac:dyDescent="0.35">
      <c r="E65" s="23" t="s">
        <v>3</v>
      </c>
      <c r="F65" s="23">
        <v>0.4</v>
      </c>
      <c r="H65" s="22">
        <v>17.274130962478701</v>
      </c>
      <c r="I65" s="21"/>
      <c r="J65" s="21"/>
      <c r="K65" s="22">
        <v>23.3912191258474</v>
      </c>
      <c r="L65" s="21"/>
      <c r="M65" s="21">
        <f>M64-M61</f>
        <v>-2.3966575866261302</v>
      </c>
      <c r="O65" s="22">
        <v>25.201855040952399</v>
      </c>
      <c r="P65" s="21"/>
      <c r="Q65" s="21">
        <f>Q64-Q61</f>
        <v>-1.222344330089701</v>
      </c>
    </row>
    <row r="66" spans="5:19" x14ac:dyDescent="0.35">
      <c r="H66" s="22">
        <v>17.209463134327098</v>
      </c>
      <c r="I66" s="21"/>
      <c r="J66" s="21"/>
      <c r="K66" s="22">
        <v>23.088148152965001</v>
      </c>
      <c r="L66" s="21"/>
      <c r="M66" s="26">
        <f>2^-M65</f>
        <v>5.2658177356428943</v>
      </c>
      <c r="N66" s="21"/>
      <c r="O66" s="22">
        <v>25.148501812273899</v>
      </c>
      <c r="P66" s="21"/>
      <c r="Q66" s="26">
        <f>2^-Q65</f>
        <v>2.3332555545681428</v>
      </c>
      <c r="R66" s="21"/>
    </row>
    <row r="67" spans="5:19" x14ac:dyDescent="0.35">
      <c r="H67" s="22">
        <v>17.208324421731401</v>
      </c>
      <c r="I67" s="21">
        <f>AVERAGE(H65:H67)</f>
        <v>17.23063950617907</v>
      </c>
      <c r="J67" s="21"/>
      <c r="K67" s="22">
        <v>23.017854063117799</v>
      </c>
      <c r="L67" s="21">
        <f>AVERAGE(K65:K67)</f>
        <v>23.165740447310068</v>
      </c>
      <c r="M67" s="21">
        <f>L67-I67</f>
        <v>5.9351009411309974</v>
      </c>
      <c r="O67" s="22">
        <v>25.229457882172799</v>
      </c>
      <c r="P67" s="21">
        <f>AVERAGE(O65:O67)</f>
        <v>25.193271578466366</v>
      </c>
      <c r="Q67" s="21">
        <f>P67-I67</f>
        <v>7.9626320722872954</v>
      </c>
    </row>
    <row r="68" spans="5:19" x14ac:dyDescent="0.35">
      <c r="F68" s="23">
        <v>0.6</v>
      </c>
      <c r="H68" s="22">
        <v>17.285940613432299</v>
      </c>
      <c r="I68" s="21"/>
      <c r="J68" s="21"/>
      <c r="K68" s="22">
        <v>21.526985973459698</v>
      </c>
      <c r="L68" s="21"/>
      <c r="M68" s="21">
        <f>M67-M61</f>
        <v>-1.8023672774116655</v>
      </c>
      <c r="O68" s="22">
        <v>25.0998283264435</v>
      </c>
      <c r="P68" s="21"/>
      <c r="Q68" s="21">
        <f>Q67-Q61</f>
        <v>-1.4345324440317704</v>
      </c>
    </row>
    <row r="69" spans="5:19" x14ac:dyDescent="0.35">
      <c r="H69" s="22">
        <v>17.4308942282813</v>
      </c>
      <c r="I69" s="21"/>
      <c r="J69" s="21"/>
      <c r="K69" s="22">
        <v>21.5074902941275</v>
      </c>
      <c r="L69" s="21"/>
      <c r="M69" s="26">
        <f>2^-M68</f>
        <v>3.4879207905982419</v>
      </c>
      <c r="N69" s="21"/>
      <c r="O69" s="22">
        <v>25.103853007722002</v>
      </c>
      <c r="P69" s="21"/>
      <c r="Q69" s="26">
        <f>2^-Q68</f>
        <v>2.702945539715579</v>
      </c>
      <c r="R69" s="21"/>
    </row>
    <row r="70" spans="5:19" x14ac:dyDescent="0.35">
      <c r="H70" s="22">
        <v>17.369066790654902</v>
      </c>
      <c r="I70" s="21">
        <f>AVERAGE(H68:H70)</f>
        <v>17.361967210789501</v>
      </c>
      <c r="J70" s="21"/>
      <c r="K70" s="22">
        <v>21.4683080110063</v>
      </c>
      <c r="L70" s="21">
        <f>AVERAGE(K68:K70)</f>
        <v>21.500928092864498</v>
      </c>
      <c r="M70" s="21">
        <f>L70-I70</f>
        <v>4.138960882074997</v>
      </c>
      <c r="O70" s="22">
        <v>25.687839508068201</v>
      </c>
      <c r="P70" s="21">
        <f>AVERAGE(O68:O70)</f>
        <v>25.297173614077902</v>
      </c>
      <c r="Q70" s="21">
        <f>P70-I70</f>
        <v>7.9352064032884009</v>
      </c>
    </row>
    <row r="71" spans="5:19" x14ac:dyDescent="0.35">
      <c r="F71" s="23">
        <v>1</v>
      </c>
      <c r="H71" s="22">
        <v>17.624544890490998</v>
      </c>
      <c r="I71" s="21"/>
      <c r="J71" s="21"/>
      <c r="K71" s="22">
        <v>21.090170325613698</v>
      </c>
      <c r="L71" s="21"/>
      <c r="M71" s="21">
        <f>M70-M61</f>
        <v>-3.5985073364676659</v>
      </c>
      <c r="O71" s="22">
        <v>25.242374066040799</v>
      </c>
      <c r="P71" s="21"/>
      <c r="Q71" s="21">
        <f>Q70-Q61</f>
        <v>-1.4619581130306649</v>
      </c>
    </row>
    <row r="72" spans="5:19" x14ac:dyDescent="0.35">
      <c r="H72" s="22">
        <v>17.397676726348202</v>
      </c>
      <c r="I72" s="21"/>
      <c r="J72" s="21"/>
      <c r="K72" s="22">
        <v>21.086858559126298</v>
      </c>
      <c r="L72" s="21"/>
      <c r="M72" s="26">
        <f>2^-M71</f>
        <v>12.113193306394766</v>
      </c>
      <c r="N72" s="21"/>
      <c r="O72" s="22">
        <v>25.105824355987298</v>
      </c>
      <c r="P72" s="21"/>
      <c r="Q72" s="26">
        <f>2^-Q71</f>
        <v>2.7548201086135045</v>
      </c>
      <c r="R72" s="21"/>
      <c r="S72" s="26"/>
    </row>
    <row r="73" spans="5:19" x14ac:dyDescent="0.35">
      <c r="F73" s="21"/>
      <c r="H73" s="22">
        <v>17.511332930110299</v>
      </c>
      <c r="I73" s="21">
        <f>AVERAGE(H71:H73)</f>
        <v>17.511184848983167</v>
      </c>
      <c r="J73" s="21"/>
      <c r="K73" s="22">
        <v>20.995288095648501</v>
      </c>
      <c r="L73" s="21">
        <f>AVERAGE(K71:K73)</f>
        <v>21.057438993462835</v>
      </c>
      <c r="M73" s="21">
        <f>L73-I73</f>
        <v>3.5462541444796685</v>
      </c>
      <c r="O73" s="22">
        <v>25.077271101249401</v>
      </c>
      <c r="P73" s="21">
        <f>AVERAGE(O71:O73)</f>
        <v>25.141823174425834</v>
      </c>
      <c r="Q73" s="21">
        <f>P73-I73</f>
        <v>7.6306383254426677</v>
      </c>
      <c r="S73" s="26"/>
    </row>
    <row r="74" spans="5:19" x14ac:dyDescent="0.35">
      <c r="F74" s="21"/>
      <c r="G74" s="22"/>
      <c r="H74" s="21"/>
      <c r="I74" s="21"/>
      <c r="J74" s="21"/>
      <c r="K74" s="22"/>
      <c r="L74" s="21"/>
      <c r="M74" s="21">
        <f>M73-M61</f>
        <v>-4.1912140740629944</v>
      </c>
      <c r="O74" s="22"/>
      <c r="P74" s="21"/>
      <c r="Q74" s="21">
        <f>Q73-Q61</f>
        <v>-1.7665261908763981</v>
      </c>
      <c r="S74" s="26"/>
    </row>
    <row r="75" spans="5:19" x14ac:dyDescent="0.35">
      <c r="M75" s="26">
        <f>2^-M74</f>
        <v>18.267585745593678</v>
      </c>
      <c r="Q75" s="26">
        <f>2^-Q74</f>
        <v>3.4023373407332618</v>
      </c>
      <c r="S75" s="26"/>
    </row>
    <row r="79" spans="5:19" x14ac:dyDescent="0.35">
      <c r="M79" s="26"/>
    </row>
    <row r="80" spans="5:19" x14ac:dyDescent="0.35">
      <c r="M80" s="26"/>
    </row>
    <row r="81" spans="13:13" x14ac:dyDescent="0.35">
      <c r="M81" s="26"/>
    </row>
    <row r="82" spans="13:13" x14ac:dyDescent="0.35">
      <c r="M8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07B7-F519-473C-860F-59BEDEACE00B}">
  <dimension ref="D3:R116"/>
  <sheetViews>
    <sheetView tabSelected="1" topLeftCell="A97" zoomScale="70" zoomScaleNormal="70" workbookViewId="0">
      <selection activeCell="M109" sqref="M109"/>
    </sheetView>
  </sheetViews>
  <sheetFormatPr defaultRowHeight="15.5" x14ac:dyDescent="0.35"/>
  <cols>
    <col min="1" max="3" width="8.7265625" style="4"/>
    <col min="4" max="4" width="17.1796875" style="4" customWidth="1"/>
    <col min="5" max="6" width="8.7265625" style="4"/>
    <col min="7" max="7" width="12.26953125" style="4" customWidth="1"/>
    <col min="8" max="8" width="13.90625" style="4" customWidth="1"/>
    <col min="9" max="11" width="8.7265625" style="4"/>
    <col min="12" max="12" width="15.36328125" style="4" customWidth="1"/>
    <col min="13" max="13" width="18.54296875" style="4" customWidth="1"/>
    <col min="14" max="15" width="8.7265625" style="4"/>
    <col min="16" max="16" width="11.81640625" style="4" bestFit="1" customWidth="1"/>
    <col min="17" max="16384" width="8.7265625" style="4"/>
  </cols>
  <sheetData>
    <row r="3" spans="4:15" ht="61" customHeight="1" x14ac:dyDescent="0.35">
      <c r="E3" s="4" t="s">
        <v>28</v>
      </c>
      <c r="F3" s="4" t="s">
        <v>29</v>
      </c>
      <c r="G3" s="12"/>
      <c r="H3" s="12"/>
      <c r="I3" s="12"/>
      <c r="N3" s="12"/>
      <c r="O3" s="12"/>
    </row>
    <row r="4" spans="4:15" x14ac:dyDescent="0.35">
      <c r="D4" s="4" t="s">
        <v>30</v>
      </c>
      <c r="E4" s="4">
        <v>0.14980000257492065</v>
      </c>
    </row>
    <row r="5" spans="4:15" x14ac:dyDescent="0.35">
      <c r="E5" s="4">
        <v>9.9799998104572296E-2</v>
      </c>
      <c r="F5" s="4">
        <f>AVERAGE(E4:E5)</f>
        <v>0.12480000033974648</v>
      </c>
    </row>
    <row r="6" spans="4:15" x14ac:dyDescent="0.35">
      <c r="D6" s="4" t="s">
        <v>31</v>
      </c>
      <c r="E6" s="4">
        <v>0.15379999577999115</v>
      </c>
    </row>
    <row r="7" spans="4:15" x14ac:dyDescent="0.35">
      <c r="E7" s="4">
        <v>0.1526000052690506</v>
      </c>
      <c r="F7" s="4">
        <f>AVERAGE(E6:E7)</f>
        <v>0.15320000052452087</v>
      </c>
    </row>
    <row r="8" spans="4:15" x14ac:dyDescent="0.35">
      <c r="D8" s="4" t="s">
        <v>32</v>
      </c>
      <c r="E8" s="4">
        <v>0.14440000057220459</v>
      </c>
    </row>
    <row r="9" spans="4:15" x14ac:dyDescent="0.35">
      <c r="E9" s="4">
        <v>0.14380000531673431</v>
      </c>
      <c r="F9" s="4">
        <f>AVERAGE(E8:E9)</f>
        <v>0.14410000294446945</v>
      </c>
    </row>
    <row r="10" spans="4:15" x14ac:dyDescent="0.35">
      <c r="D10" s="4" t="s">
        <v>33</v>
      </c>
      <c r="E10" s="4">
        <v>0.15610000491142273</v>
      </c>
    </row>
    <row r="11" spans="4:15" x14ac:dyDescent="0.35">
      <c r="E11" s="4">
        <v>0.15379999577999115</v>
      </c>
      <c r="F11" s="4">
        <f>AVERAGE(E10:E11)</f>
        <v>0.15495000034570694</v>
      </c>
    </row>
    <row r="12" spans="4:15" x14ac:dyDescent="0.35">
      <c r="D12" s="4" t="s">
        <v>34</v>
      </c>
      <c r="E12" s="4">
        <v>0.36129999160766602</v>
      </c>
    </row>
    <row r="13" spans="4:15" x14ac:dyDescent="0.35">
      <c r="E13" s="4">
        <v>0.39410001039505005</v>
      </c>
      <c r="F13" s="4">
        <f>AVERAGE(E12:E13)</f>
        <v>0.37770000100135803</v>
      </c>
    </row>
    <row r="18" spans="4:15" s="11" customFormat="1" x14ac:dyDescent="0.35"/>
    <row r="21" spans="4:15" x14ac:dyDescent="0.35">
      <c r="E21" s="4" t="s">
        <v>28</v>
      </c>
      <c r="F21" s="4" t="s">
        <v>29</v>
      </c>
      <c r="G21" s="12"/>
      <c r="H21" s="12"/>
      <c r="I21" s="12"/>
      <c r="N21" s="12"/>
      <c r="O21" s="12"/>
    </row>
    <row r="22" spans="4:15" x14ac:dyDescent="0.35">
      <c r="D22" s="4" t="s">
        <v>35</v>
      </c>
      <c r="E22" s="4">
        <v>0.10180000215768814</v>
      </c>
    </row>
    <row r="23" spans="4:15" x14ac:dyDescent="0.35">
      <c r="E23" s="4">
        <v>7.3799997568130493E-2</v>
      </c>
      <c r="F23" s="4">
        <f>AVERAGE(E22:E23)</f>
        <v>8.7799999862909317E-2</v>
      </c>
    </row>
    <row r="24" spans="4:15" x14ac:dyDescent="0.35">
      <c r="D24" s="4" t="s">
        <v>36</v>
      </c>
      <c r="E24" s="4">
        <v>0.1046999990940094</v>
      </c>
    </row>
    <row r="25" spans="4:15" x14ac:dyDescent="0.35">
      <c r="E25" s="4">
        <v>0.10379999876022339</v>
      </c>
      <c r="F25" s="4">
        <f>AVERAGE(E24:E25)</f>
        <v>0.10424999892711639</v>
      </c>
    </row>
    <row r="26" spans="4:15" x14ac:dyDescent="0.35">
      <c r="D26" s="4" t="s">
        <v>37</v>
      </c>
      <c r="E26" s="4">
        <v>7.9499997198581696E-2</v>
      </c>
    </row>
    <row r="27" spans="4:15" x14ac:dyDescent="0.35">
      <c r="E27" s="4">
        <v>7.8699998557567596E-2</v>
      </c>
      <c r="F27" s="4">
        <f>AVERAGE(E26:E27)</f>
        <v>7.9099997878074646E-2</v>
      </c>
    </row>
    <row r="28" spans="4:15" x14ac:dyDescent="0.35">
      <c r="D28" s="4" t="s">
        <v>22</v>
      </c>
      <c r="E28" s="4">
        <v>0.10790000110864639</v>
      </c>
    </row>
    <row r="29" spans="4:15" x14ac:dyDescent="0.35">
      <c r="E29" s="4">
        <v>0.10779999941587448</v>
      </c>
      <c r="F29" s="4">
        <f>AVERAGE(E28:E29)</f>
        <v>0.10785000026226044</v>
      </c>
    </row>
    <row r="30" spans="4:15" x14ac:dyDescent="0.35">
      <c r="D30" s="4" t="s">
        <v>38</v>
      </c>
      <c r="E30" s="4">
        <v>0.13529999554157257</v>
      </c>
    </row>
    <row r="31" spans="4:15" x14ac:dyDescent="0.35">
      <c r="E31" s="4">
        <v>0.13560000061988831</v>
      </c>
      <c r="F31" s="4">
        <f>AVERAGE(E30:E31)</f>
        <v>0.13544999808073044</v>
      </c>
    </row>
    <row r="34" spans="4:15" s="11" customFormat="1" x14ac:dyDescent="0.35"/>
    <row r="36" spans="4:15" x14ac:dyDescent="0.35">
      <c r="E36" s="4" t="s">
        <v>60</v>
      </c>
    </row>
    <row r="37" spans="4:15" x14ac:dyDescent="0.35">
      <c r="E37" s="4" t="s">
        <v>28</v>
      </c>
      <c r="F37" s="4" t="s">
        <v>29</v>
      </c>
      <c r="G37" s="12"/>
      <c r="H37" s="12"/>
      <c r="I37" s="12"/>
      <c r="M37" s="12"/>
      <c r="N37" s="12"/>
      <c r="O37" s="12"/>
    </row>
    <row r="38" spans="4:15" x14ac:dyDescent="0.35">
      <c r="E38" s="4">
        <v>5.260000005364418E-2</v>
      </c>
    </row>
    <row r="39" spans="4:15" x14ac:dyDescent="0.35">
      <c r="D39" s="4" t="s">
        <v>39</v>
      </c>
      <c r="E39" s="4">
        <v>5.2700001746416092E-2</v>
      </c>
      <c r="F39" s="4">
        <f>AVERAGE(E38:E39)</f>
        <v>5.2650000900030136E-2</v>
      </c>
    </row>
    <row r="40" spans="4:15" x14ac:dyDescent="0.35">
      <c r="E40" s="4">
        <v>9.3900002539157867E-2</v>
      </c>
    </row>
    <row r="41" spans="4:15" x14ac:dyDescent="0.35">
      <c r="D41" s="4" t="s">
        <v>40</v>
      </c>
      <c r="E41" s="4">
        <v>9.8700001835823059E-2</v>
      </c>
      <c r="F41" s="4">
        <f>AVERAGE(E40:E41)</f>
        <v>9.6300002187490463E-2</v>
      </c>
    </row>
    <row r="42" spans="4:15" x14ac:dyDescent="0.35">
      <c r="E42" s="4">
        <v>0.14159999787807465</v>
      </c>
    </row>
    <row r="43" spans="4:15" x14ac:dyDescent="0.35">
      <c r="D43" s="4" t="s">
        <v>20</v>
      </c>
      <c r="E43" s="4">
        <v>0.12449999898672104</v>
      </c>
      <c r="F43" s="4">
        <f>AVERAGE(E42:E43)</f>
        <v>0.13304999843239784</v>
      </c>
    </row>
    <row r="44" spans="4:15" x14ac:dyDescent="0.35">
      <c r="E44" s="4">
        <v>7.5599998235702515E-2</v>
      </c>
    </row>
    <row r="45" spans="4:15" x14ac:dyDescent="0.35">
      <c r="D45" s="4" t="s">
        <v>3</v>
      </c>
      <c r="E45" s="4">
        <v>7.8699998557567596E-2</v>
      </c>
      <c r="F45" s="4">
        <f>AVERAGE(E44:E45)</f>
        <v>7.7149998396635056E-2</v>
      </c>
    </row>
    <row r="46" spans="4:15" x14ac:dyDescent="0.35">
      <c r="E46" s="4">
        <v>8.959999680519104E-2</v>
      </c>
    </row>
    <row r="47" spans="4:15" x14ac:dyDescent="0.35">
      <c r="D47" s="4" t="s">
        <v>41</v>
      </c>
      <c r="E47" s="4">
        <v>7.4799999594688416E-2</v>
      </c>
      <c r="F47" s="4">
        <f>AVERAGE(E46:E47)</f>
        <v>8.2199998199939728E-2</v>
      </c>
    </row>
    <row r="51" spans="4:9" s="11" customFormat="1" x14ac:dyDescent="0.35"/>
    <row r="55" spans="4:9" x14ac:dyDescent="0.35">
      <c r="E55" s="4" t="s">
        <v>28</v>
      </c>
      <c r="F55" s="4" t="s">
        <v>29</v>
      </c>
      <c r="G55" s="12"/>
      <c r="H55" s="12"/>
      <c r="I55" s="12"/>
    </row>
    <row r="56" spans="4:9" x14ac:dyDescent="0.35">
      <c r="D56" s="4" t="s">
        <v>24</v>
      </c>
      <c r="E56" s="4">
        <v>0.12240000069141388</v>
      </c>
    </row>
    <row r="57" spans="4:9" x14ac:dyDescent="0.35">
      <c r="E57" s="4">
        <v>0.12240000069141388</v>
      </c>
      <c r="F57" s="4">
        <f>AVERAGE(E56:E57)</f>
        <v>0.12240000069141388</v>
      </c>
    </row>
    <row r="58" spans="4:9" x14ac:dyDescent="0.35">
      <c r="D58" s="4" t="s">
        <v>25</v>
      </c>
      <c r="E58" s="4">
        <v>0.17120000720024109</v>
      </c>
    </row>
    <row r="59" spans="4:9" x14ac:dyDescent="0.35">
      <c r="E59" s="4">
        <v>0.1534000039100647</v>
      </c>
      <c r="F59" s="4">
        <f>AVERAGE(E58:E59)</f>
        <v>0.16230000555515289</v>
      </c>
    </row>
    <row r="60" spans="4:9" x14ac:dyDescent="0.35">
      <c r="D60" s="4" t="s">
        <v>26</v>
      </c>
      <c r="E60" s="4">
        <v>0.34000000357627869</v>
      </c>
    </row>
    <row r="61" spans="4:9" x14ac:dyDescent="0.35">
      <c r="E61" s="4">
        <v>0.25479999184608459</v>
      </c>
      <c r="F61" s="4">
        <f>AVERAGE(E60:E61)</f>
        <v>0.29739999771118164</v>
      </c>
    </row>
    <row r="62" spans="4:9" x14ac:dyDescent="0.35">
      <c r="D62" s="4" t="s">
        <v>27</v>
      </c>
      <c r="E62" s="4">
        <v>0.11630000174045563</v>
      </c>
    </row>
    <row r="63" spans="4:9" x14ac:dyDescent="0.35">
      <c r="E63" s="4">
        <v>0.11729999631643295</v>
      </c>
      <c r="F63" s="4">
        <f>AVERAGE(E62:E63)</f>
        <v>0.11679999902844429</v>
      </c>
    </row>
    <row r="64" spans="4:9" x14ac:dyDescent="0.35">
      <c r="E64" s="4">
        <v>0.16750000417232513</v>
      </c>
    </row>
    <row r="65" spans="4:13" x14ac:dyDescent="0.35">
      <c r="D65" s="4" t="s">
        <v>59</v>
      </c>
      <c r="E65" s="4">
        <v>0.17929999530315399</v>
      </c>
      <c r="F65" s="4">
        <f>AVERAGE(E64:E65)</f>
        <v>0.17339999973773956</v>
      </c>
    </row>
    <row r="66" spans="4:13" s="11" customFormat="1" x14ac:dyDescent="0.35"/>
    <row r="69" spans="4:13" ht="80.5" customHeight="1" x14ac:dyDescent="0.35">
      <c r="E69" s="4" t="s">
        <v>43</v>
      </c>
      <c r="F69" s="4" t="s">
        <v>42</v>
      </c>
      <c r="G69" s="12"/>
      <c r="H69" s="12"/>
      <c r="I69" s="12"/>
      <c r="M69" s="12"/>
    </row>
    <row r="70" spans="4:13" x14ac:dyDescent="0.35">
      <c r="E70" s="4">
        <v>9.3000002205371857E-2</v>
      </c>
    </row>
    <row r="71" spans="4:13" x14ac:dyDescent="0.35">
      <c r="D71" s="4" t="s">
        <v>39</v>
      </c>
      <c r="E71" s="4">
        <v>9.6799999475479126E-2</v>
      </c>
      <c r="F71" s="4">
        <f>AVERAGE(E70:E71)</f>
        <v>9.4900000840425491E-2</v>
      </c>
    </row>
    <row r="72" spans="4:13" x14ac:dyDescent="0.35">
      <c r="E72" s="4">
        <v>0.10339999943971634</v>
      </c>
    </row>
    <row r="73" spans="4:13" x14ac:dyDescent="0.35">
      <c r="D73" s="4" t="s">
        <v>23</v>
      </c>
      <c r="E73" s="4">
        <v>0.10589999705553055</v>
      </c>
      <c r="F73" s="4">
        <f>AVERAGE(E72:E73)</f>
        <v>0.10464999824762344</v>
      </c>
    </row>
    <row r="74" spans="4:13" x14ac:dyDescent="0.35">
      <c r="E74" s="4">
        <v>0.10480000078678131</v>
      </c>
    </row>
    <row r="75" spans="4:13" x14ac:dyDescent="0.35">
      <c r="D75" s="4" t="s">
        <v>40</v>
      </c>
      <c r="E75" s="4">
        <v>0.10670000314712524</v>
      </c>
      <c r="F75" s="4">
        <f>AVERAGE(E74:E75)</f>
        <v>0.10575000196695328</v>
      </c>
    </row>
    <row r="76" spans="4:13" x14ac:dyDescent="0.35">
      <c r="E76" s="4">
        <v>0.10080000013113022</v>
      </c>
    </row>
    <row r="77" spans="4:13" x14ac:dyDescent="0.35">
      <c r="D77" s="4" t="s">
        <v>44</v>
      </c>
      <c r="E77" s="4">
        <v>0.11550000309944153</v>
      </c>
      <c r="F77" s="4">
        <f>AVERAGE(E76:E77)</f>
        <v>0.10815000161528587</v>
      </c>
    </row>
    <row r="78" spans="4:13" x14ac:dyDescent="0.35">
      <c r="E78" s="4">
        <v>0.21529999375343323</v>
      </c>
    </row>
    <row r="79" spans="4:13" x14ac:dyDescent="0.35">
      <c r="D79" s="4" t="s">
        <v>45</v>
      </c>
      <c r="E79" s="4">
        <v>0.21680000424385071</v>
      </c>
      <c r="F79" s="4">
        <f>AVERAGE(E78:E79)</f>
        <v>0.21604999899864197</v>
      </c>
    </row>
    <row r="82" spans="4:13" s="11" customFormat="1" x14ac:dyDescent="0.35"/>
    <row r="86" spans="4:13" x14ac:dyDescent="0.35">
      <c r="D86" s="12"/>
      <c r="E86" s="12" t="s">
        <v>43</v>
      </c>
      <c r="F86" s="12" t="s">
        <v>42</v>
      </c>
      <c r="G86" s="12"/>
      <c r="H86" s="12"/>
      <c r="I86" s="12"/>
      <c r="M86" s="12"/>
    </row>
    <row r="87" spans="4:13" x14ac:dyDescent="0.35">
      <c r="E87" s="4">
        <v>0.13470000028610229</v>
      </c>
    </row>
    <row r="88" spans="4:13" x14ac:dyDescent="0.35">
      <c r="D88" s="4" t="s">
        <v>39</v>
      </c>
      <c r="E88" s="4">
        <v>0.15369999408721924</v>
      </c>
      <c r="F88" s="4">
        <f>AVERAGE(E87:E88)</f>
        <v>0.14419999718666077</v>
      </c>
    </row>
    <row r="89" spans="4:13" x14ac:dyDescent="0.35">
      <c r="E89" s="4">
        <v>0.14499999582767487</v>
      </c>
    </row>
    <row r="90" spans="4:13" x14ac:dyDescent="0.35">
      <c r="D90" s="4" t="s">
        <v>40</v>
      </c>
      <c r="E90" s="4">
        <v>0.14910000562667847</v>
      </c>
      <c r="F90" s="4">
        <f>AVERAGE(E89:E90)</f>
        <v>0.14705000072717667</v>
      </c>
    </row>
    <row r="91" spans="4:13" x14ac:dyDescent="0.35">
      <c r="E91" s="4">
        <v>0.21529999375343323</v>
      </c>
    </row>
    <row r="92" spans="4:13" x14ac:dyDescent="0.35">
      <c r="D92" s="4" t="s">
        <v>45</v>
      </c>
      <c r="E92" s="4">
        <v>0.21680000424385071</v>
      </c>
      <c r="F92" s="4">
        <f>AVERAGE(E91:E92)</f>
        <v>0.21604999899864197</v>
      </c>
    </row>
    <row r="93" spans="4:13" x14ac:dyDescent="0.35">
      <c r="E93" s="4">
        <v>0.16750000417232513</v>
      </c>
    </row>
    <row r="94" spans="4:13" x14ac:dyDescent="0.35">
      <c r="D94" s="4" t="s">
        <v>46</v>
      </c>
      <c r="E94" s="4">
        <v>0.17929999530315399</v>
      </c>
      <c r="F94" s="4">
        <f>AVERAGE(E93:E94)</f>
        <v>0.17339999973773956</v>
      </c>
    </row>
    <row r="95" spans="4:13" x14ac:dyDescent="0.35">
      <c r="E95" s="4">
        <v>0.13500000536441803</v>
      </c>
    </row>
    <row r="96" spans="4:13" x14ac:dyDescent="0.35">
      <c r="D96" s="4" t="s">
        <v>44</v>
      </c>
      <c r="E96" s="4">
        <v>0.15019999444484711</v>
      </c>
      <c r="F96" s="4">
        <f>AVERAGE(E95:E96)</f>
        <v>0.14259999990463257</v>
      </c>
    </row>
    <row r="102" spans="4:18" x14ac:dyDescent="0.35">
      <c r="E102" s="6" t="s">
        <v>47</v>
      </c>
      <c r="F102" s="6" t="s">
        <v>48</v>
      </c>
      <c r="G102" s="4" t="s">
        <v>49</v>
      </c>
      <c r="H102" s="4" t="s">
        <v>50</v>
      </c>
      <c r="I102" s="6" t="s">
        <v>51</v>
      </c>
    </row>
    <row r="103" spans="4:18" x14ac:dyDescent="0.35">
      <c r="E103" s="6">
        <v>0.12480000033974648</v>
      </c>
      <c r="F103" s="6">
        <v>0.15320000052452087</v>
      </c>
      <c r="G103" s="4">
        <v>0.37770000100135803</v>
      </c>
      <c r="H103" s="4">
        <v>0.15495000034570694</v>
      </c>
      <c r="I103" s="6">
        <v>0.14410000294446945</v>
      </c>
      <c r="N103" s="9"/>
      <c r="O103" s="9"/>
      <c r="P103" s="9"/>
      <c r="Q103" s="9"/>
      <c r="R103" s="9"/>
    </row>
    <row r="104" spans="4:18" x14ac:dyDescent="0.35">
      <c r="E104" s="6">
        <v>8.7799999862909317E-2</v>
      </c>
      <c r="F104" s="6">
        <v>0.10424999892711639</v>
      </c>
      <c r="G104" s="4">
        <v>0.13544999808073044</v>
      </c>
      <c r="H104" s="4">
        <v>0.10785000026226044</v>
      </c>
      <c r="I104" s="6">
        <v>7.9099997878074646E-2</v>
      </c>
      <c r="N104" s="9"/>
      <c r="O104" s="9"/>
      <c r="P104" s="9"/>
      <c r="Q104" s="9"/>
      <c r="R104" s="9"/>
    </row>
    <row r="105" spans="4:18" x14ac:dyDescent="0.35">
      <c r="E105" s="6">
        <v>5.2650000900030136E-2</v>
      </c>
      <c r="F105" s="6">
        <v>9.6300002187490463E-2</v>
      </c>
      <c r="G105" s="4">
        <v>0.13304999843239784</v>
      </c>
      <c r="H105" s="4">
        <v>7.7149998396635056E-2</v>
      </c>
      <c r="I105" s="6">
        <v>8.2199998199939728E-2</v>
      </c>
      <c r="N105" s="9"/>
      <c r="O105" s="9"/>
      <c r="P105" s="9"/>
      <c r="Q105" s="9"/>
      <c r="R105" s="9"/>
    </row>
    <row r="106" spans="4:18" x14ac:dyDescent="0.35">
      <c r="E106" s="6">
        <v>0.12240000069141388</v>
      </c>
      <c r="F106" s="6">
        <v>0.16230000555515289</v>
      </c>
      <c r="G106" s="4">
        <v>0.29739999771118164</v>
      </c>
      <c r="H106" s="4">
        <v>0.10464999824762344</v>
      </c>
      <c r="I106" s="6">
        <v>0.11679999902844429</v>
      </c>
      <c r="N106" s="9"/>
      <c r="O106" s="9"/>
      <c r="P106" s="9"/>
      <c r="Q106" s="9"/>
      <c r="R106" s="9"/>
    </row>
    <row r="107" spans="4:18" x14ac:dyDescent="0.35">
      <c r="E107" s="6">
        <v>9.4900000840425491E-2</v>
      </c>
      <c r="F107" s="6">
        <v>0.10575000196695328</v>
      </c>
      <c r="G107" s="4">
        <v>0.21604999899864197</v>
      </c>
      <c r="H107" s="4">
        <v>0.17339999973773956</v>
      </c>
      <c r="I107" s="6">
        <v>0.10815000161528587</v>
      </c>
    </row>
    <row r="108" spans="4:18" x14ac:dyDescent="0.35">
      <c r="D108" s="4" t="s">
        <v>52</v>
      </c>
      <c r="E108" s="6">
        <f>AVERAGE(E103:E107)</f>
        <v>9.651000052690506E-2</v>
      </c>
      <c r="F108" s="6"/>
      <c r="I108" s="6"/>
    </row>
    <row r="109" spans="4:18" x14ac:dyDescent="0.35">
      <c r="E109" s="6"/>
      <c r="F109" s="6"/>
      <c r="I109" s="6"/>
    </row>
    <row r="110" spans="4:18" x14ac:dyDescent="0.35">
      <c r="E110" s="27">
        <f>E103/$E$108</f>
        <v>1.29313024203077</v>
      </c>
      <c r="F110" s="27">
        <f>F103/$E$108</f>
        <v>1.5874002661704656</v>
      </c>
      <c r="G110" s="7">
        <f>G103/$E$108</f>
        <v>3.9135840735599499</v>
      </c>
      <c r="H110" s="7">
        <f>H103/$E$108</f>
        <v>1.6055331001942124</v>
      </c>
      <c r="I110" s="27">
        <f>I103/$E$108</f>
        <v>1.4931095446870011</v>
      </c>
    </row>
    <row r="111" spans="4:18" x14ac:dyDescent="0.35">
      <c r="E111" s="27">
        <f>E104/$E$108</f>
        <v>0.9097502785572199</v>
      </c>
      <c r="F111" s="27">
        <f t="shared" ref="E111:I114" si="0">F104/$E$108</f>
        <v>1.0801989261004468</v>
      </c>
      <c r="G111" s="7">
        <f t="shared" si="0"/>
        <v>1.4034814769581281</v>
      </c>
      <c r="H111" s="7">
        <f t="shared" si="0"/>
        <v>1.1175007737378886</v>
      </c>
      <c r="I111" s="27">
        <f t="shared" si="0"/>
        <v>0.81960415963341693</v>
      </c>
    </row>
    <row r="112" spans="4:18" x14ac:dyDescent="0.35">
      <c r="E112" s="27">
        <f>E105/$E$108</f>
        <v>0.5455393286973651</v>
      </c>
      <c r="F112" s="27">
        <f t="shared" si="0"/>
        <v>0.99782407690116992</v>
      </c>
      <c r="G112" s="7">
        <f t="shared" si="0"/>
        <v>1.3786135913998483</v>
      </c>
      <c r="H112" s="7">
        <f t="shared" si="0"/>
        <v>0.79939900502981742</v>
      </c>
      <c r="I112" s="27">
        <f t="shared" si="0"/>
        <v>0.85172518652120421</v>
      </c>
      <c r="N112" s="9"/>
      <c r="O112" s="9"/>
      <c r="P112" s="9"/>
      <c r="Q112" s="9"/>
      <c r="R112" s="9"/>
    </row>
    <row r="113" spans="4:18" x14ac:dyDescent="0.35">
      <c r="E113" s="27">
        <f t="shared" si="0"/>
        <v>1.2682623564724902</v>
      </c>
      <c r="F113" s="27">
        <f t="shared" si="0"/>
        <v>1.6816910648540189</v>
      </c>
      <c r="G113" s="7">
        <f t="shared" si="0"/>
        <v>3.0815459132473269</v>
      </c>
      <c r="H113" s="7">
        <f t="shared" si="0"/>
        <v>1.0843435672601527</v>
      </c>
      <c r="I113" s="27">
        <f t="shared" si="0"/>
        <v>1.2102372644364745</v>
      </c>
      <c r="N113" s="9"/>
      <c r="O113" s="9"/>
      <c r="P113" s="9"/>
      <c r="Q113" s="9"/>
      <c r="R113" s="9"/>
    </row>
    <row r="114" spans="4:18" x14ac:dyDescent="0.35">
      <c r="E114" s="27">
        <f t="shared" si="0"/>
        <v>0.98331779424215493</v>
      </c>
      <c r="F114" s="27">
        <f>F107/$E$108</f>
        <v>1.0957413883494105</v>
      </c>
      <c r="G114" s="7">
        <f t="shared" si="0"/>
        <v>2.2386280988405085</v>
      </c>
      <c r="H114" s="7">
        <f t="shared" si="0"/>
        <v>1.796704992136013</v>
      </c>
      <c r="I114" s="27">
        <f t="shared" si="0"/>
        <v>1.1206092739076901</v>
      </c>
      <c r="N114" s="9"/>
      <c r="O114" s="9"/>
      <c r="P114" s="9"/>
      <c r="Q114" s="9"/>
      <c r="R114" s="9"/>
    </row>
    <row r="115" spans="4:18" x14ac:dyDescent="0.35">
      <c r="E115" s="6"/>
      <c r="F115" s="6"/>
      <c r="I115" s="6"/>
    </row>
    <row r="116" spans="4:18" x14ac:dyDescent="0.35">
      <c r="D116" s="4" t="s">
        <v>29</v>
      </c>
      <c r="E116" s="6">
        <f>AVERAGE(E110:E114)</f>
        <v>1.0000000000000002</v>
      </c>
      <c r="F116" s="6">
        <f t="shared" ref="F116:I116" si="1">AVERAGE(F110:F114)</f>
        <v>1.2885711444751022</v>
      </c>
      <c r="G116" s="4">
        <f t="shared" si="1"/>
        <v>2.403170630801152</v>
      </c>
      <c r="H116" s="4">
        <f t="shared" si="1"/>
        <v>1.2806962876716166</v>
      </c>
      <c r="I116" s="6">
        <f t="shared" si="1"/>
        <v>1.0990570858371576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TRF2 PTM screening _ A and B</vt:lpstr>
      <vt:lpstr>DOX dose dependent  D</vt:lpstr>
      <vt:lpstr>HMT assay bead control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2025-08-19T14:47:03Z</dcterms:modified>
</cp:coreProperties>
</file>