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cot.ouellette/Desktop/Manuscripts/c-di-AMP/eLife/VOR/Source data_eLife/"/>
    </mc:Choice>
  </mc:AlternateContent>
  <xr:revisionPtr revIDLastSave="0" documentId="13_ncr:1_{0DA1EC0D-C6E9-1E4C-9F09-E092CF32204C}" xr6:coauthVersionLast="47" xr6:coauthVersionMax="47" xr10:uidLastSave="{00000000-0000-0000-0000-000000000000}"/>
  <bookViews>
    <workbookView xWindow="0" yWindow="500" windowWidth="19420" windowHeight="11500" activeTab="1" xr2:uid="{00000000-000D-0000-FFFF-FFFF00000000}"/>
  </bookViews>
  <sheets>
    <sheet name="ybbR_6xH_IFU" sheetId="1" r:id="rId1"/>
    <sheet name="ybbR_6xH_qPC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G4" i="2"/>
  <c r="H4" i="2"/>
  <c r="F5" i="2"/>
  <c r="G5" i="2"/>
  <c r="H5" i="2"/>
  <c r="F9" i="2"/>
  <c r="G9" i="2"/>
  <c r="H9" i="2"/>
  <c r="F10" i="2"/>
  <c r="G10" i="2"/>
  <c r="H10" i="2"/>
  <c r="F12" i="2"/>
  <c r="G12" i="2"/>
  <c r="H12" i="2"/>
  <c r="F16" i="2"/>
  <c r="G16" i="2"/>
  <c r="H16" i="2"/>
  <c r="F17" i="2"/>
  <c r="G17" i="2"/>
  <c r="H17" i="2"/>
  <c r="F21" i="2"/>
  <c r="G21" i="2"/>
  <c r="H21" i="2"/>
  <c r="F22" i="2"/>
  <c r="G22" i="2"/>
  <c r="H22" i="2"/>
  <c r="F24" i="2"/>
  <c r="G24" i="2"/>
  <c r="H24" i="2"/>
  <c r="F28" i="2"/>
  <c r="G28" i="2"/>
  <c r="H28" i="2"/>
  <c r="F29" i="2"/>
  <c r="G29" i="2"/>
  <c r="H29" i="2"/>
  <c r="F33" i="2"/>
  <c r="G33" i="2"/>
  <c r="H33" i="2"/>
  <c r="F34" i="2"/>
  <c r="G34" i="2"/>
  <c r="H34" i="2"/>
  <c r="F36" i="2"/>
  <c r="G36" i="2"/>
  <c r="H36" i="2"/>
  <c r="F39" i="2"/>
  <c r="G39" i="2"/>
  <c r="H39" i="2"/>
  <c r="F40" i="2"/>
  <c r="G40" i="2"/>
  <c r="H40" i="2"/>
  <c r="F44" i="2"/>
  <c r="G44" i="2"/>
  <c r="H44" i="2"/>
  <c r="F45" i="2"/>
  <c r="G45" i="2"/>
  <c r="H45" i="2"/>
  <c r="F47" i="2"/>
  <c r="G47" i="2"/>
  <c r="H47" i="2"/>
  <c r="F50" i="2"/>
  <c r="G50" i="2"/>
  <c r="H50" i="2"/>
  <c r="F51" i="2"/>
  <c r="G51" i="2"/>
  <c r="H51" i="2"/>
  <c r="F55" i="2"/>
  <c r="G55" i="2"/>
  <c r="H55" i="2"/>
  <c r="F56" i="2"/>
  <c r="G56" i="2"/>
  <c r="H56" i="2"/>
  <c r="F58" i="2"/>
  <c r="G58" i="2"/>
  <c r="H58" i="2"/>
  <c r="F61" i="2"/>
  <c r="G61" i="2"/>
  <c r="H61" i="2"/>
  <c r="F62" i="2"/>
  <c r="G62" i="2"/>
  <c r="H62" i="2"/>
  <c r="F66" i="2"/>
  <c r="G66" i="2"/>
  <c r="H66" i="2"/>
  <c r="F67" i="2"/>
  <c r="G67" i="2"/>
  <c r="H67" i="2"/>
  <c r="F69" i="2"/>
  <c r="G69" i="2"/>
  <c r="H69" i="2"/>
  <c r="B72" i="2"/>
  <c r="C72" i="2"/>
  <c r="D72" i="2"/>
  <c r="H72" i="2"/>
  <c r="B73" i="2"/>
  <c r="C73" i="2"/>
  <c r="G80" i="2" s="1"/>
  <c r="D73" i="2"/>
  <c r="B74" i="2"/>
  <c r="C74" i="2"/>
  <c r="D74" i="2"/>
  <c r="B76" i="2"/>
  <c r="C76" i="2"/>
  <c r="D76" i="2"/>
  <c r="B77" i="2"/>
  <c r="C77" i="2"/>
  <c r="D77" i="2"/>
  <c r="B78" i="2"/>
  <c r="C78" i="2"/>
  <c r="D78" i="2"/>
  <c r="F80" i="2" l="1"/>
  <c r="F77" i="2"/>
  <c r="H77" i="2"/>
  <c r="H80" i="2"/>
  <c r="G77" i="2"/>
  <c r="H78" i="2"/>
  <c r="G73" i="2"/>
  <c r="F73" i="2"/>
  <c r="G72" i="2"/>
  <c r="F72" i="2"/>
  <c r="G78" i="2"/>
  <c r="H73" i="2"/>
  <c r="F78" i="2"/>
  <c r="F6" i="1"/>
  <c r="E6" i="1"/>
  <c r="F5" i="1"/>
  <c r="E5" i="1"/>
  <c r="E8" i="1" s="1"/>
  <c r="F4" i="1"/>
  <c r="E4" i="1"/>
  <c r="E9" i="1" s="1"/>
  <c r="F9" i="1" l="1"/>
  <c r="F8" i="1"/>
  <c r="F10" i="1" l="1"/>
</calcChain>
</file>

<file path=xl/sharedStrings.xml><?xml version="1.0" encoding="utf-8"?>
<sst xmlns="http://schemas.openxmlformats.org/spreadsheetml/2006/main" count="117" uniqueCount="34">
  <si>
    <t>pBOMBL-ybbR_6xH</t>
    <phoneticPr fontId="1" type="noConversion"/>
  </si>
  <si>
    <t>Raw</t>
  </si>
  <si>
    <t>Relative</t>
  </si>
  <si>
    <t>UI</t>
  </si>
  <si>
    <t>I</t>
  </si>
  <si>
    <t>UI</t>
    <phoneticPr fontId="1" type="noConversion"/>
  </si>
  <si>
    <t>I</t>
    <phoneticPr fontId="1" type="noConversion"/>
  </si>
  <si>
    <t>IFU-1</t>
  </si>
  <si>
    <t>IFU-2</t>
  </si>
  <si>
    <t>IFU-3</t>
  </si>
  <si>
    <t>IFU-4</t>
  </si>
  <si>
    <t>Average</t>
  </si>
  <si>
    <t>STDEV</t>
  </si>
  <si>
    <t>P-value</t>
  </si>
  <si>
    <t>YbbR_6xH</t>
    <phoneticPr fontId="1" type="noConversion"/>
  </si>
  <si>
    <r>
      <t>P</t>
    </r>
    <r>
      <rPr>
        <sz val="11"/>
        <color theme="1"/>
        <rFont val="Calibri"/>
        <family val="2"/>
        <charset val="129"/>
        <scheme val="minor"/>
      </rPr>
      <t>-value</t>
    </r>
  </si>
  <si>
    <t>I</t>
    <phoneticPr fontId="2" type="noConversion"/>
  </si>
  <si>
    <r>
      <t>I-</t>
    </r>
    <r>
      <rPr>
        <sz val="11"/>
        <color theme="1"/>
        <rFont val="Calibri"/>
        <family val="2"/>
        <charset val="129"/>
        <scheme val="minor"/>
      </rPr>
      <t>5</t>
    </r>
  </si>
  <si>
    <t>UI</t>
    <phoneticPr fontId="2" type="noConversion"/>
  </si>
  <si>
    <r>
      <t>I-</t>
    </r>
    <r>
      <rPr>
        <sz val="11"/>
        <color theme="1"/>
        <rFont val="Calibri"/>
        <family val="2"/>
        <charset val="129"/>
        <scheme val="minor"/>
      </rPr>
      <t>4</t>
    </r>
  </si>
  <si>
    <t>I-1</t>
    <phoneticPr fontId="2" type="noConversion"/>
  </si>
  <si>
    <r>
      <t>S</t>
    </r>
    <r>
      <rPr>
        <sz val="11"/>
        <color theme="1"/>
        <rFont val="Calibri"/>
        <family val="2"/>
        <charset val="129"/>
        <scheme val="minor"/>
      </rPr>
      <t>TDEV</t>
    </r>
  </si>
  <si>
    <r>
      <t>UI-</t>
    </r>
    <r>
      <rPr>
        <sz val="11"/>
        <color theme="1"/>
        <rFont val="Calibri"/>
        <family val="2"/>
        <charset val="129"/>
        <scheme val="minor"/>
      </rPr>
      <t>5</t>
    </r>
  </si>
  <si>
    <r>
      <t>UI-</t>
    </r>
    <r>
      <rPr>
        <sz val="11"/>
        <color theme="1"/>
        <rFont val="Calibri"/>
        <family val="2"/>
        <charset val="129"/>
        <scheme val="minor"/>
      </rPr>
      <t>4</t>
    </r>
  </si>
  <si>
    <r>
      <t>U</t>
    </r>
    <r>
      <rPr>
        <sz val="11"/>
        <color theme="1"/>
        <rFont val="Calibri"/>
        <family val="2"/>
        <charset val="129"/>
        <scheme val="minor"/>
      </rPr>
      <t>I</t>
    </r>
  </si>
  <si>
    <t>UI-1</t>
    <phoneticPr fontId="2" type="noConversion"/>
  </si>
  <si>
    <r>
      <t>A</t>
    </r>
    <r>
      <rPr>
        <sz val="11"/>
        <color theme="1"/>
        <rFont val="Calibri"/>
        <family val="2"/>
        <charset val="129"/>
        <scheme val="minor"/>
      </rPr>
      <t>verage</t>
    </r>
  </si>
  <si>
    <t>Copy #</t>
  </si>
  <si>
    <t>gDNA</t>
    <phoneticPr fontId="2" type="noConversion"/>
  </si>
  <si>
    <r>
      <t>e</t>
    </r>
    <r>
      <rPr>
        <sz val="11"/>
        <color theme="1"/>
        <rFont val="Calibri"/>
        <family val="2"/>
        <charset val="129"/>
        <scheme val="minor"/>
      </rPr>
      <t>uo</t>
    </r>
  </si>
  <si>
    <r>
      <t>h</t>
    </r>
    <r>
      <rPr>
        <sz val="11"/>
        <color theme="1"/>
        <rFont val="Calibri"/>
        <family val="2"/>
        <charset val="129"/>
        <scheme val="minor"/>
      </rPr>
      <t>ctA</t>
    </r>
  </si>
  <si>
    <t>omcB</t>
    <phoneticPr fontId="2" type="noConversion"/>
  </si>
  <si>
    <t>ybbR</t>
    <phoneticPr fontId="2" type="noConversion"/>
  </si>
  <si>
    <r>
      <t>d</t>
    </r>
    <r>
      <rPr>
        <sz val="11"/>
        <color theme="1"/>
        <rFont val="Calibri"/>
        <family val="2"/>
        <charset val="129"/>
        <scheme val="minor"/>
      </rPr>
      <t>acA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</si>
</sst>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">
    <xf numFmtId="0" fontId="0" fillId="0" borderId="0" xfId="0">
      <alignment vertical="center"/>
    </xf>
    <xf numFmtId="0" fontId="3" fillId="0" borderId="0" xfId="1"/>
    <xf numFmtId="164" fontId="3" fillId="0" borderId="0" xfId="1" applyNumberFormat="1"/>
  </cellXfs>
  <cellStyles count="2">
    <cellStyle name="Normal" xfId="0" builtinId="0"/>
    <cellStyle name="Normal 2" xfId="1" xr:uid="{40EFB491-6C12-6749-BB72-FF58E57959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workbookViewId="0">
      <selection activeCell="G12" sqref="G12"/>
    </sheetView>
  </sheetViews>
  <sheetFormatPr baseColWidth="10" defaultColWidth="8.83203125" defaultRowHeight="15" x14ac:dyDescent="0.2"/>
  <sheetData>
    <row r="1" spans="1:6" x14ac:dyDescent="0.2">
      <c r="B1" t="s">
        <v>0</v>
      </c>
    </row>
    <row r="2" spans="1:6" x14ac:dyDescent="0.2">
      <c r="C2" t="s">
        <v>1</v>
      </c>
      <c r="E2" t="s">
        <v>2</v>
      </c>
    </row>
    <row r="3" spans="1:6" x14ac:dyDescent="0.2">
      <c r="C3" t="s">
        <v>5</v>
      </c>
      <c r="D3" t="s">
        <v>6</v>
      </c>
      <c r="E3" t="s">
        <v>5</v>
      </c>
      <c r="F3" t="s">
        <v>6</v>
      </c>
    </row>
    <row r="4" spans="1:6" x14ac:dyDescent="0.2">
      <c r="B4" t="s">
        <v>7</v>
      </c>
      <c r="C4">
        <v>541000000</v>
      </c>
      <c r="D4">
        <v>117000000</v>
      </c>
      <c r="E4">
        <f>C4/C4*100</f>
        <v>100</v>
      </c>
      <c r="F4">
        <f>D4/C4*100</f>
        <v>21.626617375231053</v>
      </c>
    </row>
    <row r="5" spans="1:6" x14ac:dyDescent="0.2">
      <c r="B5" t="s">
        <v>8</v>
      </c>
      <c r="C5">
        <v>207000</v>
      </c>
      <c r="D5">
        <v>96800</v>
      </c>
      <c r="E5">
        <f t="shared" ref="E5" si="0">C5/C5*100</f>
        <v>100</v>
      </c>
      <c r="F5">
        <f t="shared" ref="F5" si="1">D5/C5*100</f>
        <v>46.763285024154591</v>
      </c>
    </row>
    <row r="6" spans="1:6" x14ac:dyDescent="0.2">
      <c r="B6" t="s">
        <v>9</v>
      </c>
      <c r="C6">
        <v>400752.00000000006</v>
      </c>
      <c r="D6">
        <v>181984</v>
      </c>
      <c r="E6">
        <f>C6/C6*100</f>
        <v>100</v>
      </c>
      <c r="F6">
        <f>D6/C6*100</f>
        <v>45.41062801932366</v>
      </c>
    </row>
    <row r="7" spans="1:6" x14ac:dyDescent="0.2">
      <c r="B7" t="s">
        <v>10</v>
      </c>
    </row>
    <row r="8" spans="1:6" x14ac:dyDescent="0.2">
      <c r="B8" t="s">
        <v>11</v>
      </c>
      <c r="E8">
        <f>AVERAGE(E5:E7)</f>
        <v>100</v>
      </c>
      <c r="F8">
        <f>AVERAGE(F4:F6)</f>
        <v>37.933510139569769</v>
      </c>
    </row>
    <row r="9" spans="1:6" x14ac:dyDescent="0.2">
      <c r="B9" t="s">
        <v>12</v>
      </c>
      <c r="E9">
        <f>STDEV(E4:E6)</f>
        <v>0</v>
      </c>
      <c r="F9">
        <f>STDEV(F4:F6)</f>
        <v>14.138369211613869</v>
      </c>
    </row>
    <row r="10" spans="1:6" x14ac:dyDescent="0.2">
      <c r="B10" t="s">
        <v>13</v>
      </c>
      <c r="F10">
        <f>_xlfn.T.TEST(E4:E6,F4:F6,2,2)</f>
        <v>1.6054137239553852E-3</v>
      </c>
    </row>
    <row r="16" spans="1:6" x14ac:dyDescent="0.2">
      <c r="A16" t="s">
        <v>14</v>
      </c>
      <c r="C16" t="s">
        <v>3</v>
      </c>
      <c r="D16" t="s">
        <v>4</v>
      </c>
    </row>
    <row r="17" spans="2:4" x14ac:dyDescent="0.2">
      <c r="B17" t="s">
        <v>11</v>
      </c>
      <c r="C17">
        <v>100</v>
      </c>
      <c r="D17">
        <v>37.933510139569769</v>
      </c>
    </row>
    <row r="18" spans="2:4" x14ac:dyDescent="0.2">
      <c r="B18" t="s">
        <v>12</v>
      </c>
      <c r="C18">
        <v>0</v>
      </c>
      <c r="D18">
        <v>14.138369211613869</v>
      </c>
    </row>
  </sheetData>
  <phoneticPr fontId="1" type="noConversion"/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9DDD-5763-C94E-AF6E-EEBEAEEA31DD}">
  <sheetPr>
    <pageSetUpPr fitToPage="1"/>
  </sheetPr>
  <dimension ref="A2:H80"/>
  <sheetViews>
    <sheetView tabSelected="1" workbookViewId="0">
      <selection activeCell="G88" sqref="G87:G88"/>
    </sheetView>
  </sheetViews>
  <sheetFormatPr baseColWidth="10" defaultColWidth="8.83203125" defaultRowHeight="13" x14ac:dyDescent="0.15"/>
  <cols>
    <col min="1" max="16384" width="8.83203125" style="1"/>
  </cols>
  <sheetData>
    <row r="2" spans="1:8" ht="15" x14ac:dyDescent="0.2">
      <c r="A2" s="1" t="s">
        <v>33</v>
      </c>
      <c r="E2" s="1" t="s">
        <v>26</v>
      </c>
    </row>
    <row r="3" spans="1:8" x14ac:dyDescent="0.15">
      <c r="B3" s="1">
        <v>10</v>
      </c>
      <c r="C3" s="1">
        <v>14</v>
      </c>
      <c r="D3" s="1">
        <v>24</v>
      </c>
      <c r="F3" s="1">
        <v>10</v>
      </c>
      <c r="G3" s="1">
        <v>14</v>
      </c>
      <c r="H3" s="1">
        <v>24</v>
      </c>
    </row>
    <row r="4" spans="1:8" ht="15" x14ac:dyDescent="0.2">
      <c r="A4" s="1" t="s">
        <v>25</v>
      </c>
      <c r="B4" s="1">
        <v>6.4326668309745635E-2</v>
      </c>
      <c r="C4" s="1">
        <v>8.8949503508542763E-2</v>
      </c>
      <c r="D4" s="1">
        <v>2.9309033424994923E-2</v>
      </c>
      <c r="E4" s="1" t="s">
        <v>24</v>
      </c>
      <c r="F4" s="1">
        <f>AVERAGE(B4:B6)</f>
        <v>4.7023007991970879E-2</v>
      </c>
      <c r="G4" s="1">
        <f>AVERAGE(C4:C6)</f>
        <v>5.182573634430624E-2</v>
      </c>
      <c r="H4" s="1">
        <f>AVERAGE(D4:D6)</f>
        <v>2.4703461744607243E-2</v>
      </c>
    </row>
    <row r="5" spans="1:8" ht="15" x14ac:dyDescent="0.2">
      <c r="A5" s="1" t="s">
        <v>23</v>
      </c>
      <c r="B5" s="1">
        <v>3.1364709552944611E-2</v>
      </c>
      <c r="C5" s="1">
        <v>2.5850519256385655E-2</v>
      </c>
      <c r="D5" s="1">
        <v>2.8958523439831876E-2</v>
      </c>
      <c r="E5" s="1" t="s">
        <v>16</v>
      </c>
      <c r="F5" s="1">
        <f>AVERAGE(B8:B10)</f>
        <v>4.7023007991970879E-2</v>
      </c>
      <c r="G5" s="1">
        <f>AVERAGE(C8:C10)</f>
        <v>5.2736442368864066E-2</v>
      </c>
      <c r="H5" s="1">
        <f>AVERAGE(D8:D10)</f>
        <v>2.8303851340617841E-2</v>
      </c>
    </row>
    <row r="6" spans="1:8" ht="15" x14ac:dyDescent="0.2">
      <c r="A6" s="1" t="s">
        <v>22</v>
      </c>
      <c r="B6" s="1">
        <v>4.537764611322239E-2</v>
      </c>
      <c r="C6" s="1">
        <v>4.0677186267990301E-2</v>
      </c>
      <c r="D6" s="1">
        <v>1.5842828368994932E-2</v>
      </c>
    </row>
    <row r="7" spans="1:8" ht="15" x14ac:dyDescent="0.2">
      <c r="E7" s="1" t="s">
        <v>21</v>
      </c>
    </row>
    <row r="8" spans="1:8" x14ac:dyDescent="0.15">
      <c r="A8" s="1" t="s">
        <v>20</v>
      </c>
      <c r="B8" s="1">
        <v>6.4326668309745635E-2</v>
      </c>
      <c r="C8" s="1">
        <v>8.6008800510910019E-2</v>
      </c>
      <c r="D8" s="1">
        <v>3.0360323474300243E-2</v>
      </c>
      <c r="F8" s="1">
        <v>10</v>
      </c>
      <c r="G8" s="1">
        <v>14</v>
      </c>
      <c r="H8" s="1">
        <v>24</v>
      </c>
    </row>
    <row r="9" spans="1:8" ht="15" x14ac:dyDescent="0.2">
      <c r="A9" s="1" t="s">
        <v>19</v>
      </c>
      <c r="B9" s="1">
        <v>3.1364709552944611E-2</v>
      </c>
      <c r="C9" s="1">
        <v>3.1248661734657544E-2</v>
      </c>
      <c r="D9" s="1">
        <v>1.7235151822126107E-2</v>
      </c>
      <c r="E9" s="1" t="s">
        <v>18</v>
      </c>
      <c r="F9" s="1">
        <f>STDEV(B4:B6)</f>
        <v>1.6542463330933871E-2</v>
      </c>
      <c r="G9" s="1">
        <f>STDEV(C4:C6)</f>
        <v>3.2993758197825615E-2</v>
      </c>
      <c r="H9" s="1">
        <f>STDEV(D4:D6)</f>
        <v>7.6755346507709757E-3</v>
      </c>
    </row>
    <row r="10" spans="1:8" ht="15" x14ac:dyDescent="0.2">
      <c r="A10" s="1" t="s">
        <v>17</v>
      </c>
      <c r="B10" s="1">
        <v>4.537764611322239E-2</v>
      </c>
      <c r="C10" s="1">
        <v>4.0951864861024645E-2</v>
      </c>
      <c r="D10" s="1">
        <v>3.7316078725427158E-2</v>
      </c>
      <c r="E10" s="1" t="s">
        <v>16</v>
      </c>
      <c r="F10" s="1">
        <f>STDEV(B8:B10)</f>
        <v>1.6542463330933871E-2</v>
      </c>
      <c r="G10" s="1">
        <f>STDEV(C8:C10)</f>
        <v>2.9220290894809965E-2</v>
      </c>
      <c r="H10" s="1">
        <f>STDEV(D8:D10)</f>
        <v>1.0197191503124233E-2</v>
      </c>
    </row>
    <row r="11" spans="1:8" ht="15" x14ac:dyDescent="0.2">
      <c r="E11" s="1" t="s">
        <v>15</v>
      </c>
      <c r="F11" s="1">
        <v>10</v>
      </c>
      <c r="G11" s="1">
        <v>14</v>
      </c>
      <c r="H11" s="1">
        <v>24</v>
      </c>
    </row>
    <row r="12" spans="1:8" x14ac:dyDescent="0.15">
      <c r="F12" s="1">
        <f>_xlfn.T.TEST(B4:B10,B8:B11,2,2)</f>
        <v>1</v>
      </c>
      <c r="G12" s="1">
        <f>_xlfn.T.TEST(C4:C6,C8:C10,2,2)</f>
        <v>0.97316427187759236</v>
      </c>
      <c r="H12" s="1">
        <f>_xlfn.T.TEST(D4:D6,D8:D10,2,2)</f>
        <v>0.65070153011125198</v>
      </c>
    </row>
    <row r="14" spans="1:8" ht="15" x14ac:dyDescent="0.2">
      <c r="A14" s="1" t="s">
        <v>32</v>
      </c>
      <c r="E14" s="1" t="s">
        <v>26</v>
      </c>
    </row>
    <row r="15" spans="1:8" x14ac:dyDescent="0.15">
      <c r="B15" s="1">
        <v>10</v>
      </c>
      <c r="C15" s="1">
        <v>14</v>
      </c>
      <c r="D15" s="1">
        <v>24</v>
      </c>
      <c r="F15" s="1">
        <v>10</v>
      </c>
      <c r="G15" s="1">
        <v>14</v>
      </c>
      <c r="H15" s="1">
        <v>24</v>
      </c>
    </row>
    <row r="16" spans="1:8" ht="15" x14ac:dyDescent="0.2">
      <c r="A16" s="1" t="s">
        <v>25</v>
      </c>
      <c r="B16" s="1">
        <v>2.2205586642840513E-2</v>
      </c>
      <c r="C16" s="1">
        <v>2.9014095216016889E-2</v>
      </c>
      <c r="D16" s="1">
        <v>1.1371312165241341E-2</v>
      </c>
      <c r="E16" s="1" t="s">
        <v>24</v>
      </c>
      <c r="F16" s="1">
        <f>AVERAGE(B16:B18)</f>
        <v>1.7519717020632819E-2</v>
      </c>
      <c r="G16" s="1">
        <f>AVERAGE(C16:C18)</f>
        <v>1.7732933560812136E-2</v>
      </c>
      <c r="H16" s="1">
        <f>AVERAGE(D16:D18)</f>
        <v>9.1710284702453074E-3</v>
      </c>
    </row>
    <row r="17" spans="1:8" ht="15" x14ac:dyDescent="0.2">
      <c r="A17" s="1" t="s">
        <v>23</v>
      </c>
      <c r="B17" s="1">
        <v>1.2434022166334555E-2</v>
      </c>
      <c r="C17" s="1">
        <v>9.5724937689554528E-3</v>
      </c>
      <c r="D17" s="1">
        <v>1.0594613926548835E-2</v>
      </c>
      <c r="E17" s="1" t="s">
        <v>16</v>
      </c>
      <c r="F17" s="1">
        <f>AVERAGE(B20:B22)</f>
        <v>1.7519717020632819E-2</v>
      </c>
      <c r="G17" s="1">
        <f>AVERAGE(C20:C22)</f>
        <v>5.0093088946669868E-2</v>
      </c>
      <c r="H17" s="1">
        <f>AVERAGE(D20:D22)</f>
        <v>2.3114239516238439E-2</v>
      </c>
    </row>
    <row r="18" spans="1:8" ht="15" x14ac:dyDescent="0.2">
      <c r="A18" s="1" t="s">
        <v>22</v>
      </c>
      <c r="B18" s="1">
        <v>1.7919542252723384E-2</v>
      </c>
      <c r="C18" s="1">
        <v>1.4612211697464067E-2</v>
      </c>
      <c r="D18" s="1">
        <v>5.5471593189457477E-3</v>
      </c>
    </row>
    <row r="19" spans="1:8" ht="15" x14ac:dyDescent="0.2">
      <c r="E19" s="1" t="s">
        <v>21</v>
      </c>
    </row>
    <row r="20" spans="1:8" x14ac:dyDescent="0.15">
      <c r="A20" s="1" t="s">
        <v>20</v>
      </c>
      <c r="B20" s="1">
        <v>2.2205586642840513E-2</v>
      </c>
      <c r="C20" s="1">
        <v>7.7618774636698765E-2</v>
      </c>
      <c r="D20" s="1">
        <v>2.8718188562960729E-2</v>
      </c>
      <c r="F20" s="1">
        <v>10</v>
      </c>
      <c r="G20" s="1">
        <v>14</v>
      </c>
      <c r="H20" s="1">
        <v>24</v>
      </c>
    </row>
    <row r="21" spans="1:8" ht="15" x14ac:dyDescent="0.2">
      <c r="A21" s="1" t="s">
        <v>19</v>
      </c>
      <c r="B21" s="1">
        <v>1.2434022166334555E-2</v>
      </c>
      <c r="C21" s="1">
        <v>3.0999005143416952E-2</v>
      </c>
      <c r="D21" s="1">
        <v>1.173938279348063E-2</v>
      </c>
      <c r="E21" s="1" t="s">
        <v>18</v>
      </c>
      <c r="F21" s="1">
        <f>STDEV(B16:B18)</f>
        <v>4.8980366721565541E-3</v>
      </c>
      <c r="G21" s="1">
        <f>STDEV(C16:C18)</f>
        <v>1.0089506698440675E-2</v>
      </c>
      <c r="H21" s="1">
        <f>STDEV(D16:D18)</f>
        <v>3.1622991252888239E-3</v>
      </c>
    </row>
    <row r="22" spans="1:8" ht="15" x14ac:dyDescent="0.2">
      <c r="A22" s="1" t="s">
        <v>17</v>
      </c>
      <c r="B22" s="1">
        <v>1.7919542252723384E-2</v>
      </c>
      <c r="C22" s="1">
        <v>4.1661487059893899E-2</v>
      </c>
      <c r="D22" s="1">
        <v>2.8885147192273957E-2</v>
      </c>
      <c r="E22" s="1" t="s">
        <v>16</v>
      </c>
      <c r="F22" s="1">
        <f>STDEV(B20:B22)</f>
        <v>4.8980366721565541E-3</v>
      </c>
      <c r="G22" s="1">
        <f>STDEV(C20:C22)</f>
        <v>2.4426822545810079E-2</v>
      </c>
      <c r="H22" s="1">
        <f>STDEV(D20:D22)</f>
        <v>9.8512685931014306E-3</v>
      </c>
    </row>
    <row r="23" spans="1:8" ht="15" x14ac:dyDescent="0.2">
      <c r="E23" s="1" t="s">
        <v>15</v>
      </c>
      <c r="F23" s="1">
        <v>10</v>
      </c>
      <c r="G23" s="1">
        <v>14</v>
      </c>
      <c r="H23" s="1">
        <v>24</v>
      </c>
    </row>
    <row r="24" spans="1:8" x14ac:dyDescent="0.15">
      <c r="F24" s="1">
        <f>_xlfn.T.TEST(B16:B22,B20:B23,2,2)</f>
        <v>1</v>
      </c>
      <c r="G24" s="1">
        <f>_xlfn.T.TEST(C16:C18,C20:C22,2,2)</f>
        <v>0.10125175108785921</v>
      </c>
      <c r="H24" s="1">
        <f>_xlfn.T.TEST(D16:D18,D20:D22,2,2)</f>
        <v>7.9885294375961619E-2</v>
      </c>
    </row>
    <row r="26" spans="1:8" ht="15" x14ac:dyDescent="0.2">
      <c r="A26" s="1" t="s">
        <v>31</v>
      </c>
      <c r="E26" s="1" t="s">
        <v>26</v>
      </c>
    </row>
    <row r="27" spans="1:8" x14ac:dyDescent="0.15">
      <c r="B27" s="1">
        <v>10</v>
      </c>
      <c r="C27" s="1">
        <v>14</v>
      </c>
      <c r="D27" s="1">
        <v>24</v>
      </c>
      <c r="F27" s="1">
        <v>10</v>
      </c>
      <c r="G27" s="1">
        <v>14</v>
      </c>
      <c r="H27" s="1">
        <v>24</v>
      </c>
    </row>
    <row r="28" spans="1:8" ht="15" x14ac:dyDescent="0.2">
      <c r="A28" s="1" t="s">
        <v>25</v>
      </c>
      <c r="B28" s="1">
        <v>5.4929137871652404E-3</v>
      </c>
      <c r="C28" s="1">
        <v>4.9120503544429006E-3</v>
      </c>
      <c r="D28" s="1">
        <v>3.7169213610534602E-2</v>
      </c>
      <c r="E28" s="1" t="s">
        <v>24</v>
      </c>
      <c r="F28" s="1">
        <f>AVERAGE(B28:B30)</f>
        <v>2.7399118045441213E-3</v>
      </c>
      <c r="G28" s="1">
        <f>AVERAGE(C28:C30)</f>
        <v>2.5405603557443405E-3</v>
      </c>
      <c r="H28" s="1">
        <f>AVERAGE(D28:D30)</f>
        <v>2.9358502786020469E-2</v>
      </c>
    </row>
    <row r="29" spans="1:8" ht="15" x14ac:dyDescent="0.2">
      <c r="A29" s="1" t="s">
        <v>23</v>
      </c>
      <c r="B29" s="1">
        <v>1.1990460997142894E-3</v>
      </c>
      <c r="C29" s="1">
        <v>1.0030827034156952E-3</v>
      </c>
      <c r="D29" s="1">
        <v>3.4920165093263532E-2</v>
      </c>
      <c r="E29" s="1" t="s">
        <v>16</v>
      </c>
      <c r="F29" s="1">
        <f>AVERAGE(B32:B34)</f>
        <v>2.7399118045441213E-3</v>
      </c>
      <c r="G29" s="1">
        <f>AVERAGE(C32:C34)</f>
        <v>2.7896992851537037E-3</v>
      </c>
      <c r="H29" s="1">
        <f>AVERAGE(D32:D34)</f>
        <v>2.9511103617553696E-2</v>
      </c>
    </row>
    <row r="30" spans="1:8" ht="15" x14ac:dyDescent="0.2">
      <c r="A30" s="1" t="s">
        <v>22</v>
      </c>
      <c r="B30" s="1">
        <v>1.5277755267528335E-3</v>
      </c>
      <c r="C30" s="1">
        <v>1.7065480093744264E-3</v>
      </c>
      <c r="D30" s="1">
        <v>1.598612965426327E-2</v>
      </c>
    </row>
    <row r="31" spans="1:8" ht="15" x14ac:dyDescent="0.2">
      <c r="E31" s="1" t="s">
        <v>21</v>
      </c>
    </row>
    <row r="32" spans="1:8" x14ac:dyDescent="0.15">
      <c r="A32" s="1" t="s">
        <v>20</v>
      </c>
      <c r="B32" s="1">
        <v>5.4929137871652404E-3</v>
      </c>
      <c r="C32" s="1">
        <v>4.8807957599375298E-3</v>
      </c>
      <c r="D32" s="1">
        <v>3.4625052571327641E-2</v>
      </c>
      <c r="F32" s="1">
        <v>10</v>
      </c>
      <c r="G32" s="1">
        <v>14</v>
      </c>
      <c r="H32" s="1">
        <v>24</v>
      </c>
    </row>
    <row r="33" spans="1:8" ht="15" x14ac:dyDescent="0.2">
      <c r="A33" s="1" t="s">
        <v>19</v>
      </c>
      <c r="B33" s="1">
        <v>1.1990460997142894E-3</v>
      </c>
      <c r="C33" s="1">
        <v>1.5267218196495427E-3</v>
      </c>
      <c r="D33" s="1">
        <v>1.4217499159633251E-2</v>
      </c>
      <c r="E33" s="1" t="s">
        <v>18</v>
      </c>
      <c r="F33" s="1">
        <f>STDEV(B28:B30)</f>
        <v>2.3898285914029762E-3</v>
      </c>
      <c r="G33" s="1">
        <f>STDEV(C28:C30)</f>
        <v>2.0836721118298283E-3</v>
      </c>
      <c r="H33" s="1">
        <f>STDEV(D28:D30)</f>
        <v>1.1635283717617973E-2</v>
      </c>
    </row>
    <row r="34" spans="1:8" ht="15" x14ac:dyDescent="0.2">
      <c r="A34" s="1" t="s">
        <v>17</v>
      </c>
      <c r="B34" s="1">
        <v>1.5277755267528335E-3</v>
      </c>
      <c r="C34" s="1">
        <v>1.9615802758740377E-3</v>
      </c>
      <c r="D34" s="1">
        <v>3.9690759121700198E-2</v>
      </c>
      <c r="E34" s="1" t="s">
        <v>16</v>
      </c>
      <c r="F34" s="1">
        <f>STDEV(B32:B34)</f>
        <v>2.3898285914029762E-3</v>
      </c>
      <c r="G34" s="1">
        <f>STDEV(C32:C34)</f>
        <v>1.8239486888006189E-3</v>
      </c>
      <c r="H34" s="1">
        <f>STDEV(D32:D34)</f>
        <v>1.348466160866171E-2</v>
      </c>
    </row>
    <row r="35" spans="1:8" ht="15" x14ac:dyDescent="0.2">
      <c r="E35" s="1" t="s">
        <v>15</v>
      </c>
      <c r="F35" s="1">
        <v>10</v>
      </c>
      <c r="G35" s="1">
        <v>14</v>
      </c>
      <c r="H35" s="1">
        <v>24</v>
      </c>
    </row>
    <row r="36" spans="1:8" x14ac:dyDescent="0.15">
      <c r="F36" s="1">
        <f>_xlfn.T.TEST(B28:B34,B32:B35,2,2)</f>
        <v>1</v>
      </c>
      <c r="G36" s="1">
        <f>_xlfn.T.TEST(C28:C30,C32:C34,2,2)</f>
        <v>0.8837159216915158</v>
      </c>
      <c r="H36" s="1">
        <f>_xlfn.T.TEST(D28:D30,D32:D34,2,2)</f>
        <v>0.98887035341204776</v>
      </c>
    </row>
    <row r="37" spans="1:8" ht="15" x14ac:dyDescent="0.2">
      <c r="A37" s="1" t="s">
        <v>30</v>
      </c>
      <c r="E37" s="1" t="s">
        <v>26</v>
      </c>
    </row>
    <row r="38" spans="1:8" x14ac:dyDescent="0.15">
      <c r="B38" s="1">
        <v>10</v>
      </c>
      <c r="C38" s="1">
        <v>14</v>
      </c>
      <c r="D38" s="1">
        <v>24</v>
      </c>
      <c r="F38" s="1">
        <v>10</v>
      </c>
      <c r="G38" s="1">
        <v>14</v>
      </c>
      <c r="H38" s="1">
        <v>24</v>
      </c>
    </row>
    <row r="39" spans="1:8" ht="15" x14ac:dyDescent="0.2">
      <c r="A39" s="1" t="s">
        <v>25</v>
      </c>
      <c r="B39" s="1">
        <v>8.0454871789131886E-3</v>
      </c>
      <c r="C39" s="1">
        <v>4.2229245847495919E-3</v>
      </c>
      <c r="D39" s="1">
        <v>0.15795766045265283</v>
      </c>
      <c r="E39" s="1" t="s">
        <v>24</v>
      </c>
      <c r="F39" s="1">
        <f>AVERAGE(B39:B41)</f>
        <v>6.5608917948180995E-3</v>
      </c>
      <c r="G39" s="1">
        <f>AVERAGE(C39:C41)</f>
        <v>3.0029379132900744E-3</v>
      </c>
      <c r="H39" s="1">
        <f>AVERAGE(D39:D41)</f>
        <v>0.15341160392180409</v>
      </c>
    </row>
    <row r="40" spans="1:8" ht="15" x14ac:dyDescent="0.2">
      <c r="A40" s="1" t="s">
        <v>23</v>
      </c>
      <c r="B40" s="1">
        <v>4.5762795385218859E-3</v>
      </c>
      <c r="C40" s="1">
        <v>1.7603515679513518E-3</v>
      </c>
      <c r="D40" s="1">
        <v>0.19892609467802083</v>
      </c>
      <c r="E40" s="1" t="s">
        <v>16</v>
      </c>
      <c r="F40" s="1">
        <f>AVERAGE(B43:B45)</f>
        <v>6.5608917948180995E-3</v>
      </c>
      <c r="G40" s="1">
        <f>AVERAGE(C43:C45)</f>
        <v>2.9015511339520275E-3</v>
      </c>
      <c r="H40" s="1">
        <f>AVERAGE(D43:D45)</f>
        <v>0.14635815364532884</v>
      </c>
    </row>
    <row r="41" spans="1:8" ht="15" x14ac:dyDescent="0.2">
      <c r="A41" s="1" t="s">
        <v>22</v>
      </c>
      <c r="B41" s="1">
        <v>7.0609086670192223E-3</v>
      </c>
      <c r="C41" s="1">
        <v>3.0255375871692789E-3</v>
      </c>
      <c r="D41" s="1">
        <v>0.10335105663473859</v>
      </c>
    </row>
    <row r="42" spans="1:8" ht="15" x14ac:dyDescent="0.2">
      <c r="E42" s="1" t="s">
        <v>21</v>
      </c>
    </row>
    <row r="43" spans="1:8" x14ac:dyDescent="0.15">
      <c r="A43" s="1" t="s">
        <v>20</v>
      </c>
      <c r="B43" s="1">
        <v>8.0454871789131886E-3</v>
      </c>
      <c r="C43" s="1">
        <v>3.7375517317037518E-3</v>
      </c>
      <c r="D43" s="1">
        <v>0.11398452161762973</v>
      </c>
      <c r="F43" s="1">
        <v>10</v>
      </c>
      <c r="G43" s="1">
        <v>14</v>
      </c>
      <c r="H43" s="1">
        <v>24</v>
      </c>
    </row>
    <row r="44" spans="1:8" ht="15" x14ac:dyDescent="0.2">
      <c r="A44" s="1" t="s">
        <v>19</v>
      </c>
      <c r="B44" s="1">
        <v>4.5762795385218859E-3</v>
      </c>
      <c r="C44" s="1">
        <v>1.8852934515151975E-3</v>
      </c>
      <c r="D44" s="1">
        <v>0.1122225502595335</v>
      </c>
      <c r="E44" s="1" t="s">
        <v>18</v>
      </c>
      <c r="F44" s="1">
        <f>STDEV(B39:B41)</f>
        <v>1.7878375394318393E-3</v>
      </c>
      <c r="G44" s="1">
        <f>STDEV(C39:C41)</f>
        <v>1.2314420508941057E-3</v>
      </c>
      <c r="H44" s="1">
        <f>STDEV(D39:D41)</f>
        <v>4.7949420713184504E-2</v>
      </c>
    </row>
    <row r="45" spans="1:8" ht="15" x14ac:dyDescent="0.2">
      <c r="A45" s="1" t="s">
        <v>17</v>
      </c>
      <c r="B45" s="1">
        <v>7.0609086670192223E-3</v>
      </c>
      <c r="C45" s="1">
        <v>3.0818082186371346E-3</v>
      </c>
      <c r="D45" s="1">
        <v>0.2128673890588233</v>
      </c>
      <c r="E45" s="1" t="s">
        <v>16</v>
      </c>
      <c r="F45" s="1">
        <f>STDEV(B43:B45)</f>
        <v>1.7878375394318393E-3</v>
      </c>
      <c r="G45" s="1">
        <f>STDEV(C43:C45)</f>
        <v>9.3919361505822934E-4</v>
      </c>
      <c r="H45" s="1">
        <f>STDEV(D43:D45)</f>
        <v>5.7605424503534411E-2</v>
      </c>
    </row>
    <row r="46" spans="1:8" ht="15" x14ac:dyDescent="0.2">
      <c r="E46" s="1" t="s">
        <v>15</v>
      </c>
      <c r="F46" s="1">
        <v>10</v>
      </c>
      <c r="G46" s="1">
        <v>14</v>
      </c>
      <c r="H46" s="1">
        <v>24</v>
      </c>
    </row>
    <row r="47" spans="1:8" x14ac:dyDescent="0.15">
      <c r="F47" s="1">
        <f>_xlfn.T.TEST(B39:B45,B43:B46,2,2)</f>
        <v>1</v>
      </c>
      <c r="G47" s="1">
        <f>_xlfn.T.TEST(C39:C41,C43:C45,2,2)</f>
        <v>0.91518564690339632</v>
      </c>
      <c r="H47" s="1">
        <f>_xlfn.T.TEST(D39:D41,D43:D45,2,2)</f>
        <v>0.87842147839421991</v>
      </c>
    </row>
    <row r="48" spans="1:8" ht="15" x14ac:dyDescent="0.2">
      <c r="A48" s="1" t="s">
        <v>29</v>
      </c>
      <c r="E48" s="1" t="s">
        <v>26</v>
      </c>
    </row>
    <row r="49" spans="1:8" x14ac:dyDescent="0.15">
      <c r="B49" s="1">
        <v>10</v>
      </c>
      <c r="C49" s="1">
        <v>14</v>
      </c>
      <c r="D49" s="1">
        <v>24</v>
      </c>
      <c r="F49" s="1">
        <v>10</v>
      </c>
      <c r="G49" s="1">
        <v>14</v>
      </c>
      <c r="H49" s="1">
        <v>24</v>
      </c>
    </row>
    <row r="50" spans="1:8" ht="15" x14ac:dyDescent="0.2">
      <c r="A50" s="1" t="s">
        <v>25</v>
      </c>
      <c r="B50" s="1">
        <v>0.11151560062893694</v>
      </c>
      <c r="C50" s="1">
        <v>6.3792814245736143E-2</v>
      </c>
      <c r="D50" s="1">
        <v>9.7457786115417427E-3</v>
      </c>
      <c r="E50" s="1" t="s">
        <v>24</v>
      </c>
      <c r="F50" s="1">
        <f>AVERAGE(B50:B52)</f>
        <v>5.6259957240119708E-2</v>
      </c>
      <c r="G50" s="1">
        <f>AVERAGE(C50:C52)</f>
        <v>3.1586279076002047E-2</v>
      </c>
      <c r="H50" s="1">
        <f>AVERAGE(D50:D52)</f>
        <v>7.7816141479238399E-3</v>
      </c>
    </row>
    <row r="51" spans="1:8" ht="15" x14ac:dyDescent="0.2">
      <c r="A51" s="1" t="s">
        <v>23</v>
      </c>
      <c r="B51" s="1">
        <v>2.4622669137793918E-2</v>
      </c>
      <c r="C51" s="1">
        <v>1.1853560017161655E-2</v>
      </c>
      <c r="D51" s="1">
        <v>9.2062146216999128E-3</v>
      </c>
      <c r="E51" s="1" t="s">
        <v>16</v>
      </c>
      <c r="F51" s="1">
        <f>AVERAGE(B54:B56)</f>
        <v>5.6259957240119708E-2</v>
      </c>
      <c r="G51" s="1">
        <f>AVERAGE(C54:C56)</f>
        <v>3.3720929359731804E-2</v>
      </c>
      <c r="H51" s="1">
        <f>AVERAGE(D54:D56)</f>
        <v>1.0928762620495414E-2</v>
      </c>
    </row>
    <row r="52" spans="1:8" ht="15" x14ac:dyDescent="0.2">
      <c r="A52" s="1" t="s">
        <v>22</v>
      </c>
      <c r="B52" s="1">
        <v>3.2641601953628287E-2</v>
      </c>
      <c r="C52" s="1">
        <v>1.9112462965108341E-2</v>
      </c>
      <c r="D52" s="1">
        <v>4.3928492105298651E-3</v>
      </c>
    </row>
    <row r="53" spans="1:8" ht="15" x14ac:dyDescent="0.2">
      <c r="E53" s="1" t="s">
        <v>21</v>
      </c>
    </row>
    <row r="54" spans="1:8" x14ac:dyDescent="0.15">
      <c r="A54" s="1" t="s">
        <v>20</v>
      </c>
      <c r="B54" s="1">
        <v>0.11151560062893694</v>
      </c>
      <c r="C54" s="1">
        <v>5.8311719591810869E-2</v>
      </c>
      <c r="D54" s="1">
        <v>1.1937371423691903E-2</v>
      </c>
      <c r="F54" s="1">
        <v>10</v>
      </c>
      <c r="G54" s="1">
        <v>14</v>
      </c>
      <c r="H54" s="1">
        <v>24</v>
      </c>
    </row>
    <row r="55" spans="1:8" ht="15" x14ac:dyDescent="0.2">
      <c r="A55" s="1" t="s">
        <v>19</v>
      </c>
      <c r="B55" s="1">
        <v>2.4622669137793918E-2</v>
      </c>
      <c r="C55" s="1">
        <v>1.8652163032925471E-2</v>
      </c>
      <c r="D55" s="1">
        <v>5.9583751370949553E-3</v>
      </c>
      <c r="E55" s="1" t="s">
        <v>18</v>
      </c>
      <c r="F55" s="1">
        <f>STDEV(B50:B52)</f>
        <v>4.8020468715021129E-2</v>
      </c>
      <c r="G55" s="1">
        <f>STDEV(C50:C52)</f>
        <v>2.812683058454004E-2</v>
      </c>
      <c r="H55" s="1">
        <f>STDEV(D50:D52)</f>
        <v>2.9471304985471229E-3</v>
      </c>
    </row>
    <row r="56" spans="1:8" ht="15" x14ac:dyDescent="0.2">
      <c r="A56" s="1" t="s">
        <v>17</v>
      </c>
      <c r="B56" s="1">
        <v>3.2641601953628287E-2</v>
      </c>
      <c r="C56" s="1">
        <v>2.4198905454459074E-2</v>
      </c>
      <c r="D56" s="1">
        <v>1.4890541300699384E-2</v>
      </c>
      <c r="E56" s="1" t="s">
        <v>16</v>
      </c>
      <c r="F56" s="1">
        <f>STDEV(B54:B56)</f>
        <v>4.8020468715021129E-2</v>
      </c>
      <c r="G56" s="1">
        <f>STDEV(C54:C56)</f>
        <v>2.1476075317694725E-2</v>
      </c>
      <c r="H56" s="1">
        <f>STDEV(D54:D56)</f>
        <v>4.550699603574607E-3</v>
      </c>
    </row>
    <row r="57" spans="1:8" ht="15" x14ac:dyDescent="0.2">
      <c r="E57" s="1" t="s">
        <v>15</v>
      </c>
      <c r="F57" s="1">
        <v>10</v>
      </c>
      <c r="G57" s="1">
        <v>14</v>
      </c>
      <c r="H57" s="1">
        <v>24</v>
      </c>
    </row>
    <row r="58" spans="1:8" x14ac:dyDescent="0.15">
      <c r="F58" s="1">
        <f>_xlfn.T.TEST(B50:B56,B54:B57,2,2)</f>
        <v>1</v>
      </c>
      <c r="G58" s="1">
        <f>_xlfn.T.TEST(C50:C52,C54:C56,2,2)</f>
        <v>0.92181894982487145</v>
      </c>
      <c r="H58" s="1">
        <f>_xlfn.T.TEST(D50:D52,D54:D56,2,2)</f>
        <v>0.37158259303593671</v>
      </c>
    </row>
    <row r="59" spans="1:8" ht="15" x14ac:dyDescent="0.2">
      <c r="A59" s="1" t="s">
        <v>28</v>
      </c>
      <c r="E59" s="1" t="s">
        <v>26</v>
      </c>
    </row>
    <row r="60" spans="1:8" x14ac:dyDescent="0.15">
      <c r="B60" s="1">
        <v>10</v>
      </c>
      <c r="C60" s="1">
        <v>14</v>
      </c>
      <c r="D60" s="1">
        <v>24</v>
      </c>
      <c r="F60" s="1">
        <v>10</v>
      </c>
      <c r="G60" s="1">
        <v>14</v>
      </c>
      <c r="H60" s="1">
        <v>24</v>
      </c>
    </row>
    <row r="61" spans="1:8" ht="15" x14ac:dyDescent="0.2">
      <c r="A61" s="1" t="s">
        <v>25</v>
      </c>
      <c r="B61" s="1">
        <v>3.0976328974496575E-3</v>
      </c>
      <c r="C61" s="1">
        <v>1.3658560829088092E-2</v>
      </c>
      <c r="D61" s="1">
        <v>0.21402308397039771</v>
      </c>
      <c r="E61" s="1" t="s">
        <v>24</v>
      </c>
      <c r="F61" s="1">
        <f>AVERAGE(B61:B63)</f>
        <v>2.63171683663968E-2</v>
      </c>
      <c r="G61" s="1">
        <f>AVERAGE(C61:C63)</f>
        <v>0.10121735133625569</v>
      </c>
      <c r="H61" s="1">
        <f>AVERAGE(D61:D63)</f>
        <v>1.3927758985622229</v>
      </c>
    </row>
    <row r="62" spans="1:8" ht="15" x14ac:dyDescent="0.2">
      <c r="A62" s="1" t="s">
        <v>23</v>
      </c>
      <c r="B62" s="1">
        <v>4.3580262173004446E-2</v>
      </c>
      <c r="C62" s="1">
        <v>0.15874133806541563</v>
      </c>
      <c r="D62" s="1">
        <v>2.0252106634640694</v>
      </c>
      <c r="E62" s="1" t="s">
        <v>16</v>
      </c>
      <c r="F62" s="1">
        <f>AVERAGE(B65:B67)</f>
        <v>2.63171683663968E-2</v>
      </c>
      <c r="G62" s="1">
        <f>AVERAGE(C65:C67)</f>
        <v>7.3683419982986526E-2</v>
      </c>
      <c r="H62" s="1">
        <f>AVERAGE(D65:D67)</f>
        <v>1.4761450799641012</v>
      </c>
    </row>
    <row r="63" spans="1:8" ht="15" x14ac:dyDescent="0.2">
      <c r="A63" s="1" t="s">
        <v>22</v>
      </c>
      <c r="B63" s="1">
        <v>3.2273610028736292E-2</v>
      </c>
      <c r="C63" s="1">
        <v>0.1312521551142633</v>
      </c>
      <c r="D63" s="1">
        <v>1.9390939482522009</v>
      </c>
    </row>
    <row r="64" spans="1:8" ht="15" x14ac:dyDescent="0.2">
      <c r="E64" s="1" t="s">
        <v>21</v>
      </c>
    </row>
    <row r="65" spans="1:8" x14ac:dyDescent="0.15">
      <c r="A65" s="1" t="s">
        <v>20</v>
      </c>
      <c r="B65" s="1">
        <v>3.0976328974496575E-3</v>
      </c>
      <c r="C65" s="1">
        <v>1.0748626854037865E-2</v>
      </c>
      <c r="D65" s="1">
        <v>0.14084892714053393</v>
      </c>
      <c r="F65" s="1">
        <v>10</v>
      </c>
      <c r="G65" s="1">
        <v>14</v>
      </c>
      <c r="H65" s="1">
        <v>24</v>
      </c>
    </row>
    <row r="66" spans="1:8" ht="15" x14ac:dyDescent="0.2">
      <c r="A66" s="1" t="s">
        <v>19</v>
      </c>
      <c r="B66" s="1">
        <v>4.3580262173004446E-2</v>
      </c>
      <c r="C66" s="1">
        <v>0.14167316777542233</v>
      </c>
      <c r="D66" s="1">
        <v>2.8225740514183042</v>
      </c>
      <c r="E66" s="1" t="s">
        <v>18</v>
      </c>
      <c r="F66" s="1">
        <f>STDEV(B61:B63)</f>
        <v>2.088827939834063E-2</v>
      </c>
      <c r="G66" s="1">
        <f>STDEV(C61:C63)</f>
        <v>7.7063740767880098E-2</v>
      </c>
      <c r="H66" s="1">
        <f>STDEV(D61:D63)</f>
        <v>1.0217375742287407</v>
      </c>
    </row>
    <row r="67" spans="1:8" ht="15" x14ac:dyDescent="0.2">
      <c r="A67" s="1" t="s">
        <v>17</v>
      </c>
      <c r="B67" s="2">
        <v>3.2273610028736292E-2</v>
      </c>
      <c r="C67" s="2">
        <v>6.8628465319499371E-2</v>
      </c>
      <c r="D67" s="2">
        <v>1.4650122613334655</v>
      </c>
      <c r="E67" s="1" t="s">
        <v>16</v>
      </c>
      <c r="F67" s="1">
        <f>STDEV(B65:B67)</f>
        <v>2.088827939834063E-2</v>
      </c>
      <c r="G67" s="1">
        <f>STDEV(C65:C67)</f>
        <v>6.5608484808416745E-2</v>
      </c>
      <c r="H67" s="1">
        <f>STDEV(D65:D67)</f>
        <v>1.3408972239823798</v>
      </c>
    </row>
    <row r="68" spans="1:8" ht="15" x14ac:dyDescent="0.2">
      <c r="B68" s="2"/>
      <c r="C68" s="2"/>
      <c r="D68" s="2"/>
      <c r="E68" s="1" t="s">
        <v>15</v>
      </c>
      <c r="F68" s="1">
        <v>10</v>
      </c>
      <c r="G68" s="1">
        <v>14</v>
      </c>
      <c r="H68" s="1">
        <v>24</v>
      </c>
    </row>
    <row r="69" spans="1:8" x14ac:dyDescent="0.15">
      <c r="F69" s="1">
        <f>_xlfn.T.TEST(B61:B67,B65:B68,2,2)</f>
        <v>1</v>
      </c>
      <c r="G69" s="1">
        <f>_xlfn.T.TEST(C61:C63,C65:C67,2,2)</f>
        <v>0.66204498414351032</v>
      </c>
      <c r="H69" s="1">
        <f>_xlfn.T.TEST(D61:D63,D65:D67,2,2)</f>
        <v>0.93585601798358475</v>
      </c>
    </row>
    <row r="70" spans="1:8" ht="15" x14ac:dyDescent="0.2">
      <c r="A70" s="1" t="s">
        <v>27</v>
      </c>
      <c r="E70" s="1" t="s">
        <v>26</v>
      </c>
    </row>
    <row r="71" spans="1:8" x14ac:dyDescent="0.15">
      <c r="B71" s="1">
        <v>10</v>
      </c>
      <c r="C71" s="1">
        <v>14</v>
      </c>
      <c r="D71" s="1">
        <v>24</v>
      </c>
      <c r="F71" s="1">
        <v>10</v>
      </c>
      <c r="G71" s="1">
        <v>14</v>
      </c>
      <c r="H71" s="1">
        <v>24</v>
      </c>
    </row>
    <row r="72" spans="1:8" ht="15" x14ac:dyDescent="0.2">
      <c r="A72" s="1" t="s">
        <v>25</v>
      </c>
      <c r="B72" s="1">
        <f>B61*890828</f>
        <v>2759.4581187692834</v>
      </c>
      <c r="C72" s="1">
        <f>C61*890828</f>
        <v>12167.428426254886</v>
      </c>
      <c r="D72" s="1">
        <f>D61*890828</f>
        <v>190657.75584718146</v>
      </c>
      <c r="E72" s="1" t="s">
        <v>24</v>
      </c>
      <c r="F72" s="1">
        <f>AVERAGE(B72:B74)</f>
        <v>23444.070461500527</v>
      </c>
      <c r="G72" s="1">
        <f>AVERAGE(C72:C74)</f>
        <v>90167.250656173972</v>
      </c>
      <c r="H72" s="1">
        <f>AVERAGE(D72:D74)</f>
        <v>1240723.7681643877</v>
      </c>
    </row>
    <row r="73" spans="1:8" ht="15" x14ac:dyDescent="0.2">
      <c r="A73" s="1" t="s">
        <v>23</v>
      </c>
      <c r="B73" s="1">
        <f>B62*890828</f>
        <v>38822.517791053207</v>
      </c>
      <c r="C73" s="1">
        <f>C62*890828</f>
        <v>141411.22870613806</v>
      </c>
      <c r="D73" s="1">
        <f>D62*890828</f>
        <v>1804114.36491237</v>
      </c>
      <c r="E73" s="1" t="s">
        <v>16</v>
      </c>
      <c r="F73" s="1">
        <f>AVERAGE(B76:B78)</f>
        <v>23444.070461500527</v>
      </c>
      <c r="G73" s="1">
        <f>AVERAGE(C76:C78)</f>
        <v>65639.25365660392</v>
      </c>
      <c r="H73" s="1">
        <f>AVERAGE(D76:D78)</f>
        <v>1314991.3692942604</v>
      </c>
    </row>
    <row r="74" spans="1:8" ht="15" x14ac:dyDescent="0.2">
      <c r="A74" s="1" t="s">
        <v>22</v>
      </c>
      <c r="B74" s="1">
        <f>B63*890828</f>
        <v>28750.235474679095</v>
      </c>
      <c r="C74" s="1">
        <f>C63*890828</f>
        <v>116923.09483612895</v>
      </c>
      <c r="D74" s="1">
        <f>D63*890828</f>
        <v>1727399.1837336116</v>
      </c>
    </row>
    <row r="75" spans="1:8" ht="15" x14ac:dyDescent="0.2">
      <c r="E75" s="1" t="s">
        <v>21</v>
      </c>
    </row>
    <row r="76" spans="1:8" x14ac:dyDescent="0.15">
      <c r="A76" s="1" t="s">
        <v>20</v>
      </c>
      <c r="B76" s="1">
        <f>B65*890828</f>
        <v>2759.4581187692834</v>
      </c>
      <c r="C76" s="1">
        <f>C65*890828</f>
        <v>9575.1777631288442</v>
      </c>
      <c r="D76" s="1">
        <f>D65*890828</f>
        <v>125472.16806674756</v>
      </c>
      <c r="F76" s="1">
        <v>10</v>
      </c>
      <c r="G76" s="1">
        <v>14</v>
      </c>
      <c r="H76" s="1">
        <v>24</v>
      </c>
    </row>
    <row r="77" spans="1:8" ht="15" x14ac:dyDescent="0.2">
      <c r="A77" s="1" t="s">
        <v>19</v>
      </c>
      <c r="B77" s="1">
        <f>B66*890828</f>
        <v>38822.517791053207</v>
      </c>
      <c r="C77" s="1">
        <f>C66*890828</f>
        <v>126206.42470304391</v>
      </c>
      <c r="D77" s="1">
        <f>D66*890828</f>
        <v>2514427.9970768653</v>
      </c>
      <c r="E77" s="1" t="s">
        <v>18</v>
      </c>
      <c r="F77" s="1">
        <f>STDEV(B72:B74)</f>
        <v>18607.864159864988</v>
      </c>
      <c r="G77" s="1">
        <f>STDEV(C72:C74)</f>
        <v>68650.538060769075</v>
      </c>
      <c r="H77" s="1">
        <f>STDEV(D72:D74)</f>
        <v>910192.4397750413</v>
      </c>
    </row>
    <row r="78" spans="1:8" ht="15" x14ac:dyDescent="0.2">
      <c r="A78" s="1" t="s">
        <v>17</v>
      </c>
      <c r="B78" s="1">
        <f>B67*890828</f>
        <v>28750.235474679095</v>
      </c>
      <c r="C78" s="1">
        <f>C67*890828</f>
        <v>61136.158503638988</v>
      </c>
      <c r="D78" s="1">
        <f>D67*890828</f>
        <v>1305073.9427391684</v>
      </c>
      <c r="E78" s="1" t="s">
        <v>16</v>
      </c>
      <c r="F78" s="1">
        <f>STDEV(B76:B78)</f>
        <v>18607.864159864988</v>
      </c>
      <c r="G78" s="1">
        <f>STDEV(C76:C78)</f>
        <v>58445.875304912268</v>
      </c>
      <c r="H78" s="1">
        <f>STDEV(D76:D78)</f>
        <v>1194508.7922457759</v>
      </c>
    </row>
    <row r="79" spans="1:8" ht="15" x14ac:dyDescent="0.2">
      <c r="B79" s="2"/>
      <c r="C79" s="2"/>
      <c r="D79" s="2"/>
      <c r="E79" s="1" t="s">
        <v>15</v>
      </c>
      <c r="F79" s="1">
        <v>10</v>
      </c>
      <c r="G79" s="1">
        <v>14</v>
      </c>
      <c r="H79" s="1">
        <v>24</v>
      </c>
    </row>
    <row r="80" spans="1:8" x14ac:dyDescent="0.15">
      <c r="F80" s="1">
        <f>_xlfn.T.TEST(B72:B78,B76:B79,2,2)</f>
        <v>1</v>
      </c>
      <c r="G80" s="1">
        <f>_xlfn.T.TEST(C72:C74,C76:C78,2,2)</f>
        <v>0.66204498414351032</v>
      </c>
      <c r="H80" s="1">
        <f>_xlfn.T.TEST(D72:D74,D76:D78,2,2)</f>
        <v>0.93585601798358475</v>
      </c>
    </row>
  </sheetData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ybbR_6xH_IFU</vt:lpstr>
      <vt:lpstr>ybbR_6xH_qPCR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</dc:creator>
  <cp:keywords/>
  <dc:description/>
  <cp:lastModifiedBy>Ouellette, Scot</cp:lastModifiedBy>
  <cp:revision/>
  <dcterms:created xsi:type="dcterms:W3CDTF">2022-11-11T15:54:34Z</dcterms:created>
  <dcterms:modified xsi:type="dcterms:W3CDTF">2025-08-22T13:26:03Z</dcterms:modified>
  <cp:category/>
  <cp:contentStatus/>
</cp:coreProperties>
</file>