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ydre\Downloads\"/>
    </mc:Choice>
  </mc:AlternateContent>
  <xr:revisionPtr revIDLastSave="0" documentId="13_ncr:1_{E511DC6B-27D3-4FB7-A05E-FB6FD61C75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V_OG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4" i="1" l="1"/>
  <c r="L124" i="1"/>
  <c r="K124" i="1"/>
  <c r="J124" i="1"/>
  <c r="I124" i="1"/>
  <c r="H124" i="1"/>
  <c r="G124" i="1"/>
  <c r="F124" i="1"/>
  <c r="E124" i="1"/>
  <c r="D124" i="1"/>
  <c r="C124" i="1"/>
  <c r="B124" i="1"/>
  <c r="T4" i="1"/>
  <c r="T3" i="1"/>
  <c r="S4" i="1"/>
  <c r="S3" i="1"/>
  <c r="R4" i="1"/>
  <c r="R3" i="1"/>
  <c r="T16" i="1"/>
  <c r="S16" i="1"/>
  <c r="R16" i="1"/>
  <c r="T15" i="1"/>
  <c r="S15" i="1"/>
  <c r="R15" i="1"/>
  <c r="T10" i="1"/>
  <c r="S10" i="1"/>
  <c r="R10" i="1"/>
  <c r="T9" i="1"/>
  <c r="S9" i="1"/>
  <c r="R9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82" i="1"/>
  <c r="L82" i="1"/>
  <c r="K82" i="1"/>
  <c r="J82" i="1"/>
  <c r="I82" i="1"/>
  <c r="H82" i="1"/>
  <c r="G82" i="1"/>
  <c r="F82" i="1"/>
  <c r="E82" i="1"/>
  <c r="D82" i="1"/>
  <c r="D83" i="1" s="1"/>
  <c r="C82" i="1"/>
  <c r="B82" i="1"/>
  <c r="L19" i="1"/>
  <c r="M19" i="1"/>
  <c r="L20" i="1"/>
  <c r="J19" i="1"/>
  <c r="K19" i="1"/>
  <c r="J20" i="1"/>
  <c r="H19" i="1"/>
  <c r="I19" i="1"/>
  <c r="H20" i="1"/>
  <c r="F19" i="1"/>
  <c r="G19" i="1"/>
  <c r="F20" i="1"/>
  <c r="D19" i="1"/>
  <c r="E19" i="1"/>
  <c r="D20" i="1"/>
  <c r="B19" i="1"/>
  <c r="C19" i="1"/>
  <c r="B20" i="1"/>
  <c r="W15" i="1"/>
  <c r="W4" i="1"/>
  <c r="W9" i="1"/>
  <c r="W3" i="1" s="1"/>
  <c r="V15" i="1"/>
  <c r="V4" i="1" s="1"/>
  <c r="V9" i="1"/>
  <c r="V3" i="1" s="1"/>
  <c r="U15" i="1"/>
  <c r="U4" i="1"/>
  <c r="U9" i="1"/>
  <c r="U3" i="1" s="1"/>
  <c r="W16" i="1"/>
  <c r="W10" i="1"/>
  <c r="V16" i="1"/>
  <c r="V10" i="1"/>
  <c r="L61" i="1"/>
  <c r="M61" i="1"/>
  <c r="J61" i="1"/>
  <c r="K61" i="1"/>
  <c r="H61" i="1"/>
  <c r="I61" i="1"/>
  <c r="F61" i="1"/>
  <c r="G61" i="1"/>
  <c r="D61" i="1"/>
  <c r="E61" i="1"/>
  <c r="B61" i="1"/>
  <c r="C61" i="1"/>
  <c r="L40" i="1"/>
  <c r="M40" i="1"/>
  <c r="J40" i="1"/>
  <c r="K40" i="1"/>
  <c r="H40" i="1"/>
  <c r="I40" i="1"/>
  <c r="F40" i="1"/>
  <c r="G40" i="1"/>
  <c r="D40" i="1"/>
  <c r="E40" i="1"/>
  <c r="B40" i="1"/>
  <c r="C40" i="1"/>
  <c r="U16" i="1"/>
  <c r="U10" i="1"/>
  <c r="L125" i="1" l="1"/>
  <c r="J125" i="1"/>
  <c r="H125" i="1"/>
  <c r="F125" i="1"/>
  <c r="D125" i="1"/>
  <c r="B125" i="1"/>
  <c r="L41" i="1"/>
  <c r="J41" i="1"/>
  <c r="H41" i="1"/>
  <c r="F41" i="1"/>
  <c r="D41" i="1"/>
  <c r="B41" i="1"/>
  <c r="L104" i="1"/>
  <c r="J104" i="1"/>
  <c r="H104" i="1"/>
  <c r="F104" i="1"/>
  <c r="D104" i="1"/>
  <c r="B104" i="1"/>
  <c r="L83" i="1"/>
  <c r="J83" i="1"/>
  <c r="H83" i="1"/>
  <c r="F83" i="1"/>
  <c r="B83" i="1"/>
  <c r="L62" i="1"/>
  <c r="J62" i="1"/>
  <c r="H62" i="1"/>
  <c r="F62" i="1"/>
  <c r="D62" i="1"/>
  <c r="B62" i="1"/>
</calcChain>
</file>

<file path=xl/sharedStrings.xml><?xml version="1.0" encoding="utf-8"?>
<sst xmlns="http://schemas.openxmlformats.org/spreadsheetml/2006/main" count="270" uniqueCount="47">
  <si>
    <t>24 hpi (UI)</t>
    <phoneticPr fontId="1" type="noConversion"/>
  </si>
  <si>
    <t>24 hpi (I)</t>
    <phoneticPr fontId="1" type="noConversion"/>
  </si>
  <si>
    <t>#1</t>
    <phoneticPr fontId="1" type="noConversion"/>
  </si>
  <si>
    <t>UI</t>
    <phoneticPr fontId="1" type="noConversion"/>
  </si>
  <si>
    <t>#2</t>
    <phoneticPr fontId="1" type="noConversion"/>
  </si>
  <si>
    <t>I</t>
    <phoneticPr fontId="1" type="noConversion"/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</si>
  <si>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</si>
  <si>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</si>
  <si>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</si>
  <si>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</si>
  <si>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</si>
  <si>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</si>
  <si>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</si>
  <si>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</si>
  <si>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</si>
  <si>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</si>
  <si>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</si>
  <si>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</si>
  <si>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</si>
  <si>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  <phoneticPr fontId="1" type="noConversion"/>
  </si>
  <si>
    <t>average (inclusions/FOV)</t>
    <phoneticPr fontId="1" type="noConversion"/>
  </si>
  <si>
    <t>IFU (/ml/well)</t>
    <phoneticPr fontId="1" type="noConversion"/>
  </si>
  <si>
    <t>Average</t>
  </si>
  <si>
    <t>STDEV</t>
  </si>
  <si>
    <t>32 hpi (UI)</t>
  </si>
  <si>
    <t>32 hpi (I)</t>
  </si>
  <si>
    <t>10^-2</t>
  </si>
  <si>
    <t>48 hpi (UI)</t>
  </si>
  <si>
    <t>48 hpi (I)</t>
  </si>
  <si>
    <t>10^-3</t>
  </si>
  <si>
    <t>pBOMBL e.v.</t>
  </si>
  <si>
    <t>10^-5</t>
  </si>
  <si>
    <t>18 hpi (UI)</t>
  </si>
  <si>
    <t>18 hpi (I)</t>
  </si>
  <si>
    <t>10^0</t>
  </si>
  <si>
    <t>20 hpi (UI)</t>
  </si>
  <si>
    <t>20hpi (I)</t>
  </si>
  <si>
    <t>10^-1</t>
  </si>
  <si>
    <t>10^-4</t>
  </si>
  <si>
    <t>UI-1</t>
  </si>
  <si>
    <t>UI-2</t>
  </si>
  <si>
    <t>UI-3</t>
  </si>
  <si>
    <t>I-1</t>
  </si>
  <si>
    <t>I-2</t>
  </si>
  <si>
    <t>I-3</t>
  </si>
  <si>
    <t>22 hpi (UI)</t>
  </si>
  <si>
    <t>22 hpi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</si>
</sst>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tabSelected="1" workbookViewId="0">
      <selection activeCell="Y6" sqref="Y6:AJ9"/>
    </sheetView>
  </sheetViews>
  <sheetFormatPr defaultColWidth="8.6328125" defaultRowHeight="14.5"/>
  <cols>
    <col min="1" max="1" width="13.36328125" style="1" bestFit="1" customWidth="1"/>
    <col min="2" max="3" width="8.36328125" style="1" bestFit="1" customWidth="1"/>
    <col min="4" max="5" width="7.36328125" style="1" bestFit="1" customWidth="1"/>
    <col min="6" max="7" width="8.36328125" style="1" bestFit="1" customWidth="1"/>
    <col min="8" max="9" width="7.36328125" style="1" bestFit="1" customWidth="1"/>
    <col min="10" max="11" width="8.36328125" style="1" bestFit="1" customWidth="1"/>
    <col min="12" max="13" width="7.36328125" style="1" bestFit="1" customWidth="1"/>
    <col min="14" max="14" width="8.6328125" style="1"/>
    <col min="15" max="16" width="9.90625" style="1" bestFit="1" customWidth="1"/>
    <col min="17" max="18" width="11.453125" style="1" bestFit="1" customWidth="1"/>
    <col min="19" max="19" width="11.90625" style="1" bestFit="1" customWidth="1"/>
    <col min="20" max="20" width="12.90625" style="1" bestFit="1" customWidth="1"/>
    <col min="21" max="21" width="13.90625" style="1" bestFit="1" customWidth="1"/>
    <col min="22" max="23" width="11.81640625" style="1" bestFit="1" customWidth="1"/>
    <col min="24" max="16384" width="8.6328125" style="1"/>
  </cols>
  <sheetData>
    <row r="1" spans="1:23" ht="17.5" customHeight="1" thickBot="1">
      <c r="A1" s="28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3" ht="15" thickBot="1">
      <c r="A2" s="10"/>
      <c r="B2" s="13" t="s">
        <v>0</v>
      </c>
      <c r="C2" s="12" t="s">
        <v>0</v>
      </c>
      <c r="D2" s="13" t="s">
        <v>1</v>
      </c>
      <c r="E2" s="12" t="s">
        <v>1</v>
      </c>
      <c r="F2" s="13" t="s">
        <v>0</v>
      </c>
      <c r="G2" s="12" t="s">
        <v>0</v>
      </c>
      <c r="H2" s="13" t="s">
        <v>1</v>
      </c>
      <c r="I2" s="12" t="s">
        <v>1</v>
      </c>
      <c r="J2" s="13" t="s">
        <v>0</v>
      </c>
      <c r="K2" s="12" t="s">
        <v>0</v>
      </c>
      <c r="L2" s="13" t="s">
        <v>1</v>
      </c>
      <c r="M2" s="12" t="s">
        <v>1</v>
      </c>
      <c r="P2" s="1">
        <v>10</v>
      </c>
      <c r="Q2" s="1">
        <v>16</v>
      </c>
      <c r="R2" s="1">
        <v>18</v>
      </c>
      <c r="S2" s="1">
        <v>20</v>
      </c>
      <c r="T2" s="1">
        <v>22</v>
      </c>
      <c r="U2" s="1">
        <v>24</v>
      </c>
      <c r="V2" s="1">
        <v>32</v>
      </c>
      <c r="W2" s="1">
        <v>48</v>
      </c>
    </row>
    <row r="3" spans="1:23" ht="15" thickTop="1">
      <c r="A3" s="2" t="s">
        <v>2</v>
      </c>
      <c r="B3" s="14">
        <v>8</v>
      </c>
      <c r="C3" s="20">
        <v>10</v>
      </c>
      <c r="D3" s="14">
        <v>9</v>
      </c>
      <c r="E3" s="20">
        <v>11</v>
      </c>
      <c r="F3" s="14">
        <v>7</v>
      </c>
      <c r="G3" s="20">
        <v>8</v>
      </c>
      <c r="H3" s="24">
        <v>3</v>
      </c>
      <c r="I3" s="4">
        <v>4</v>
      </c>
      <c r="J3" s="24">
        <v>9</v>
      </c>
      <c r="K3" s="4">
        <v>11</v>
      </c>
      <c r="L3" s="24">
        <v>3</v>
      </c>
      <c r="M3" s="4">
        <v>5</v>
      </c>
      <c r="O3" s="1" t="s">
        <v>3</v>
      </c>
      <c r="P3" s="1">
        <v>0</v>
      </c>
      <c r="Q3" s="1">
        <v>0</v>
      </c>
      <c r="R3" s="1">
        <f t="shared" ref="R3:W3" si="0">R9</f>
        <v>2645.8666666666663</v>
      </c>
      <c r="S3" s="1">
        <f t="shared" si="0"/>
        <v>75934.222222222204</v>
      </c>
      <c r="T3" s="1">
        <f t="shared" si="0"/>
        <v>972302.22222222213</v>
      </c>
      <c r="U3" s="1">
        <f t="shared" si="0"/>
        <v>9464888.8888888899</v>
      </c>
      <c r="V3" s="1">
        <f t="shared" si="0"/>
        <v>270394666.66666669</v>
      </c>
      <c r="W3" s="1">
        <f t="shared" si="0"/>
        <v>1253022222.2222221</v>
      </c>
    </row>
    <row r="4" spans="1:23">
      <c r="A4" s="3" t="s">
        <v>4</v>
      </c>
      <c r="B4" s="15">
        <v>7</v>
      </c>
      <c r="C4" s="21">
        <v>5</v>
      </c>
      <c r="D4" s="15">
        <v>6</v>
      </c>
      <c r="E4" s="21">
        <v>9</v>
      </c>
      <c r="F4" s="15">
        <v>7</v>
      </c>
      <c r="G4" s="21">
        <v>8</v>
      </c>
      <c r="H4" s="25">
        <v>6</v>
      </c>
      <c r="I4" s="5">
        <v>10</v>
      </c>
      <c r="J4" s="25">
        <v>6</v>
      </c>
      <c r="K4" s="5">
        <v>9</v>
      </c>
      <c r="L4" s="25">
        <v>7</v>
      </c>
      <c r="M4" s="5">
        <v>5</v>
      </c>
      <c r="O4" s="1" t="s">
        <v>5</v>
      </c>
      <c r="P4" s="1">
        <v>0</v>
      </c>
      <c r="Q4" s="1">
        <v>0</v>
      </c>
      <c r="R4" s="1">
        <f t="shared" ref="R4:W4" si="1">R15</f>
        <v>2678.1333333333332</v>
      </c>
      <c r="S4" s="1">
        <f t="shared" si="1"/>
        <v>145092.44444444444</v>
      </c>
      <c r="T4" s="1">
        <f t="shared" si="1"/>
        <v>956168.88888888899</v>
      </c>
      <c r="U4" s="1">
        <f t="shared" si="1"/>
        <v>8357066.666666667</v>
      </c>
      <c r="V4" s="1">
        <f t="shared" si="1"/>
        <v>227480000</v>
      </c>
      <c r="W4" s="1">
        <f t="shared" si="1"/>
        <v>1496097777.7777777</v>
      </c>
    </row>
    <row r="5" spans="1:23">
      <c r="A5" s="3" t="s">
        <v>6</v>
      </c>
      <c r="B5" s="15">
        <v>14</v>
      </c>
      <c r="C5" s="21">
        <v>11</v>
      </c>
      <c r="D5" s="15">
        <v>9</v>
      </c>
      <c r="E5" s="21">
        <v>13</v>
      </c>
      <c r="F5" s="15">
        <v>10</v>
      </c>
      <c r="G5" s="21">
        <v>13</v>
      </c>
      <c r="H5" s="25">
        <v>7</v>
      </c>
      <c r="I5" s="5">
        <v>7</v>
      </c>
      <c r="J5" s="25">
        <v>6</v>
      </c>
      <c r="K5" s="5">
        <v>10</v>
      </c>
      <c r="L5" s="25">
        <v>5</v>
      </c>
      <c r="M5" s="5">
        <v>9</v>
      </c>
    </row>
    <row r="6" spans="1:23">
      <c r="A6" s="3" t="s">
        <v>7</v>
      </c>
      <c r="B6" s="15">
        <v>12</v>
      </c>
      <c r="C6" s="21">
        <v>8</v>
      </c>
      <c r="D6" s="15">
        <v>5</v>
      </c>
      <c r="E6" s="21">
        <v>6</v>
      </c>
      <c r="F6" s="15">
        <v>10</v>
      </c>
      <c r="G6" s="21">
        <v>8</v>
      </c>
      <c r="H6" s="25">
        <v>5</v>
      </c>
      <c r="I6" s="5">
        <v>5</v>
      </c>
      <c r="J6" s="25">
        <v>10</v>
      </c>
      <c r="K6" s="5">
        <v>9</v>
      </c>
      <c r="L6" s="25">
        <v>8</v>
      </c>
      <c r="M6" s="5">
        <v>8</v>
      </c>
      <c r="Q6" s="1" t="s">
        <v>39</v>
      </c>
      <c r="R6" s="1">
        <v>2807.2</v>
      </c>
      <c r="S6" s="1">
        <v>93573.333333333314</v>
      </c>
      <c r="T6" s="1">
        <v>1035759.9999999999</v>
      </c>
      <c r="U6" s="1">
        <v>10131733.333333334</v>
      </c>
      <c r="V6" s="1">
        <v>151008000</v>
      </c>
      <c r="W6" s="1">
        <v>1097066666.6666665</v>
      </c>
    </row>
    <row r="7" spans="1:23">
      <c r="A7" s="3" t="s">
        <v>8</v>
      </c>
      <c r="B7" s="15">
        <v>11</v>
      </c>
      <c r="C7" s="21">
        <v>10</v>
      </c>
      <c r="D7" s="15">
        <v>12</v>
      </c>
      <c r="E7" s="21">
        <v>15</v>
      </c>
      <c r="F7" s="15">
        <v>6</v>
      </c>
      <c r="G7" s="21">
        <v>8</v>
      </c>
      <c r="H7" s="25">
        <v>6</v>
      </c>
      <c r="I7" s="5">
        <v>5</v>
      </c>
      <c r="J7" s="25">
        <v>12</v>
      </c>
      <c r="K7" s="5">
        <v>9</v>
      </c>
      <c r="L7" s="25">
        <v>7</v>
      </c>
      <c r="M7" s="5">
        <v>9</v>
      </c>
      <c r="Q7" s="1" t="s">
        <v>40</v>
      </c>
      <c r="R7" s="1">
        <v>2323.1999999999998</v>
      </c>
      <c r="S7" s="1">
        <v>77762.666666666657</v>
      </c>
      <c r="T7" s="1">
        <v>951866.66666666663</v>
      </c>
      <c r="U7" s="1">
        <v>8970133.333333334</v>
      </c>
      <c r="V7" s="1">
        <v>325893333.33333331</v>
      </c>
      <c r="W7" s="1">
        <v>1452000000</v>
      </c>
    </row>
    <row r="8" spans="1:23">
      <c r="A8" s="3" t="s">
        <v>9</v>
      </c>
      <c r="B8" s="15">
        <v>8</v>
      </c>
      <c r="C8" s="21">
        <v>12</v>
      </c>
      <c r="D8" s="15">
        <v>12</v>
      </c>
      <c r="E8" s="21">
        <v>14</v>
      </c>
      <c r="F8" s="15">
        <v>7</v>
      </c>
      <c r="G8" s="21">
        <v>10</v>
      </c>
      <c r="H8" s="25">
        <v>13</v>
      </c>
      <c r="I8" s="5">
        <v>11</v>
      </c>
      <c r="J8" s="25">
        <v>12</v>
      </c>
      <c r="K8" s="5">
        <v>7</v>
      </c>
      <c r="L8" s="25">
        <v>10</v>
      </c>
      <c r="M8" s="5">
        <v>10</v>
      </c>
      <c r="Q8" s="1" t="s">
        <v>41</v>
      </c>
      <c r="R8" s="1">
        <v>2807.2</v>
      </c>
      <c r="S8" s="1">
        <v>56466.666666666672</v>
      </c>
      <c r="T8" s="1">
        <v>929280.00000000012</v>
      </c>
      <c r="U8" s="1">
        <v>9292800</v>
      </c>
      <c r="V8" s="1">
        <v>334282666.66666663</v>
      </c>
      <c r="W8" s="1">
        <v>1210000000</v>
      </c>
    </row>
    <row r="9" spans="1:23">
      <c r="A9" s="3" t="s">
        <v>10</v>
      </c>
      <c r="B9" s="15">
        <v>9</v>
      </c>
      <c r="C9" s="21">
        <v>13</v>
      </c>
      <c r="D9" s="15">
        <v>8</v>
      </c>
      <c r="E9" s="21">
        <v>18</v>
      </c>
      <c r="F9" s="15">
        <v>7</v>
      </c>
      <c r="G9" s="21">
        <v>12</v>
      </c>
      <c r="H9" s="25">
        <v>8</v>
      </c>
      <c r="I9" s="5">
        <v>3</v>
      </c>
      <c r="J9" s="25">
        <v>9</v>
      </c>
      <c r="K9" s="5">
        <v>7</v>
      </c>
      <c r="L9" s="25">
        <v>8</v>
      </c>
      <c r="M9" s="5">
        <v>7</v>
      </c>
      <c r="Q9" s="1" t="s">
        <v>22</v>
      </c>
      <c r="R9" s="1">
        <f t="shared" ref="R9:W9" si="2">AVERAGE(R6:R8)</f>
        <v>2645.8666666666663</v>
      </c>
      <c r="S9" s="1">
        <f t="shared" si="2"/>
        <v>75934.222222222204</v>
      </c>
      <c r="T9" s="1">
        <f t="shared" si="2"/>
        <v>972302.22222222213</v>
      </c>
      <c r="U9" s="1">
        <f t="shared" si="2"/>
        <v>9464888.8888888899</v>
      </c>
      <c r="V9" s="1">
        <f t="shared" si="2"/>
        <v>270394666.66666669</v>
      </c>
      <c r="W9" s="1">
        <f t="shared" si="2"/>
        <v>1253022222.2222221</v>
      </c>
    </row>
    <row r="10" spans="1:23">
      <c r="A10" s="3" t="s">
        <v>11</v>
      </c>
      <c r="B10" s="15">
        <v>10</v>
      </c>
      <c r="C10" s="21">
        <v>17</v>
      </c>
      <c r="D10" s="15">
        <v>10</v>
      </c>
      <c r="E10" s="21">
        <v>11</v>
      </c>
      <c r="F10" s="15">
        <v>14</v>
      </c>
      <c r="G10" s="21">
        <v>13</v>
      </c>
      <c r="H10" s="25">
        <v>4</v>
      </c>
      <c r="I10" s="5">
        <v>8</v>
      </c>
      <c r="J10" s="25">
        <v>10</v>
      </c>
      <c r="K10" s="5">
        <v>5</v>
      </c>
      <c r="L10" s="25">
        <v>13</v>
      </c>
      <c r="M10" s="5">
        <v>6</v>
      </c>
      <c r="Q10" s="1" t="s">
        <v>23</v>
      </c>
      <c r="R10" s="1">
        <f t="shared" ref="R10:W10" si="3">STDEV(R6:R8)</f>
        <v>279.43753028777888</v>
      </c>
      <c r="S10" s="1">
        <f t="shared" si="3"/>
        <v>18620.783672890735</v>
      </c>
      <c r="T10" s="1">
        <f t="shared" si="3"/>
        <v>56104.425388271622</v>
      </c>
      <c r="U10" s="1">
        <f t="shared" si="3"/>
        <v>599616.19329305924</v>
      </c>
      <c r="V10" s="1">
        <f t="shared" si="3"/>
        <v>103476941.20806696</v>
      </c>
      <c r="W10" s="1">
        <f t="shared" si="3"/>
        <v>181335604.56094036</v>
      </c>
    </row>
    <row r="11" spans="1:23">
      <c r="A11" s="3" t="s">
        <v>12</v>
      </c>
      <c r="B11" s="15">
        <v>9</v>
      </c>
      <c r="C11" s="21">
        <v>13</v>
      </c>
      <c r="D11" s="15">
        <v>11</v>
      </c>
      <c r="E11" s="21">
        <v>12</v>
      </c>
      <c r="F11" s="15">
        <v>11</v>
      </c>
      <c r="G11" s="21">
        <v>9</v>
      </c>
      <c r="H11" s="25">
        <v>5</v>
      </c>
      <c r="I11" s="5">
        <v>6</v>
      </c>
      <c r="J11" s="25">
        <v>9</v>
      </c>
      <c r="K11" s="5">
        <v>13</v>
      </c>
      <c r="L11" s="25">
        <v>10</v>
      </c>
      <c r="M11" s="5">
        <v>10</v>
      </c>
    </row>
    <row r="12" spans="1:23">
      <c r="A12" s="3" t="s">
        <v>13</v>
      </c>
      <c r="B12" s="15">
        <v>7</v>
      </c>
      <c r="C12" s="21">
        <v>14</v>
      </c>
      <c r="D12" s="15">
        <v>10</v>
      </c>
      <c r="E12" s="21">
        <v>12</v>
      </c>
      <c r="F12" s="15">
        <v>6</v>
      </c>
      <c r="G12" s="21">
        <v>10</v>
      </c>
      <c r="H12" s="25">
        <v>7</v>
      </c>
      <c r="I12" s="5">
        <v>7</v>
      </c>
      <c r="J12" s="25">
        <v>8</v>
      </c>
      <c r="K12" s="5">
        <v>9</v>
      </c>
      <c r="L12" s="25">
        <v>7</v>
      </c>
      <c r="M12" s="5">
        <v>13</v>
      </c>
      <c r="Q12" s="1" t="s">
        <v>42</v>
      </c>
      <c r="R12" s="1">
        <v>2484.5333333333333</v>
      </c>
      <c r="S12" s="1">
        <v>152621.33333333334</v>
      </c>
      <c r="T12" s="1">
        <v>1245493.3333333335</v>
      </c>
      <c r="U12" s="1">
        <v>9938133.333333334</v>
      </c>
      <c r="V12" s="1">
        <v>283946666.66666663</v>
      </c>
      <c r="W12" s="1">
        <v>1545573333.3333333</v>
      </c>
    </row>
    <row r="13" spans="1:23">
      <c r="A13" s="3" t="s">
        <v>14</v>
      </c>
      <c r="B13" s="15">
        <v>11</v>
      </c>
      <c r="C13" s="21">
        <v>14</v>
      </c>
      <c r="D13" s="15">
        <v>10</v>
      </c>
      <c r="E13" s="21">
        <v>10</v>
      </c>
      <c r="F13" s="15">
        <v>6</v>
      </c>
      <c r="G13" s="21">
        <v>18</v>
      </c>
      <c r="H13" s="25">
        <v>6</v>
      </c>
      <c r="I13" s="5">
        <v>10</v>
      </c>
      <c r="J13" s="25">
        <v>14</v>
      </c>
      <c r="K13" s="5">
        <v>6</v>
      </c>
      <c r="L13" s="25">
        <v>6</v>
      </c>
      <c r="M13" s="5">
        <v>10</v>
      </c>
      <c r="Q13" s="1" t="s">
        <v>43</v>
      </c>
      <c r="R13" s="1">
        <v>3097.6000000000004</v>
      </c>
      <c r="S13" s="1">
        <v>155202.66666666666</v>
      </c>
      <c r="T13" s="1">
        <v>764720.00000000012</v>
      </c>
      <c r="U13" s="1">
        <v>6743733.333333334</v>
      </c>
      <c r="V13" s="1">
        <v>111320000</v>
      </c>
      <c r="W13" s="1">
        <v>1364880000</v>
      </c>
    </row>
    <row r="14" spans="1:23">
      <c r="A14" s="3" t="s">
        <v>15</v>
      </c>
      <c r="B14" s="15">
        <v>7</v>
      </c>
      <c r="C14" s="21">
        <v>12</v>
      </c>
      <c r="D14" s="15">
        <v>9</v>
      </c>
      <c r="E14" s="21">
        <v>11</v>
      </c>
      <c r="F14" s="15">
        <v>6</v>
      </c>
      <c r="G14" s="21">
        <v>12</v>
      </c>
      <c r="H14" s="25">
        <v>5</v>
      </c>
      <c r="I14" s="5">
        <v>9</v>
      </c>
      <c r="J14" s="25">
        <v>11</v>
      </c>
      <c r="K14" s="5">
        <v>12</v>
      </c>
      <c r="L14" s="25">
        <v>9</v>
      </c>
      <c r="M14" s="5">
        <v>11</v>
      </c>
      <c r="Q14" s="1" t="s">
        <v>44</v>
      </c>
      <c r="R14" s="1">
        <v>2452.2666666666664</v>
      </c>
      <c r="S14" s="1">
        <v>127453.33333333331</v>
      </c>
      <c r="T14" s="1">
        <v>858293.33333333349</v>
      </c>
      <c r="U14" s="1">
        <v>8389333.3333333321</v>
      </c>
      <c r="V14" s="1">
        <v>287173333.33333331</v>
      </c>
      <c r="W14" s="1">
        <v>1577840000.0000002</v>
      </c>
    </row>
    <row r="15" spans="1:23">
      <c r="A15" s="3" t="s">
        <v>16</v>
      </c>
      <c r="B15" s="15">
        <v>7</v>
      </c>
      <c r="C15" s="21">
        <v>10</v>
      </c>
      <c r="D15" s="15">
        <v>7</v>
      </c>
      <c r="E15" s="21">
        <v>11</v>
      </c>
      <c r="F15" s="15">
        <v>7</v>
      </c>
      <c r="G15" s="21">
        <v>7</v>
      </c>
      <c r="H15" s="25">
        <v>7</v>
      </c>
      <c r="I15" s="5">
        <v>10</v>
      </c>
      <c r="J15" s="25">
        <v>12</v>
      </c>
      <c r="K15" s="5">
        <v>16</v>
      </c>
      <c r="L15" s="25">
        <v>9</v>
      </c>
      <c r="M15" s="5">
        <v>14</v>
      </c>
      <c r="Q15" s="1" t="s">
        <v>22</v>
      </c>
      <c r="R15" s="1">
        <f t="shared" ref="R15:W15" si="4">AVERAGE(R12:R14)</f>
        <v>2678.1333333333332</v>
      </c>
      <c r="S15" s="1">
        <f t="shared" si="4"/>
        <v>145092.44444444444</v>
      </c>
      <c r="T15" s="1">
        <f t="shared" si="4"/>
        <v>956168.88888888899</v>
      </c>
      <c r="U15" s="1">
        <f t="shared" si="4"/>
        <v>8357066.666666667</v>
      </c>
      <c r="V15" s="1">
        <f t="shared" si="4"/>
        <v>227480000</v>
      </c>
      <c r="W15" s="1">
        <f t="shared" si="4"/>
        <v>1496097777.7777777</v>
      </c>
    </row>
    <row r="16" spans="1:23">
      <c r="A16" s="3" t="s">
        <v>17</v>
      </c>
      <c r="B16" s="15">
        <v>12</v>
      </c>
      <c r="C16" s="21">
        <v>11</v>
      </c>
      <c r="D16" s="15">
        <v>7</v>
      </c>
      <c r="E16" s="21">
        <v>12</v>
      </c>
      <c r="F16" s="15">
        <v>9</v>
      </c>
      <c r="G16" s="21">
        <v>8</v>
      </c>
      <c r="H16" s="25">
        <v>8</v>
      </c>
      <c r="I16" s="5">
        <v>7</v>
      </c>
      <c r="J16" s="25">
        <v>12</v>
      </c>
      <c r="K16" s="5">
        <v>10</v>
      </c>
      <c r="L16" s="25">
        <v>11</v>
      </c>
      <c r="M16" s="5">
        <v>12</v>
      </c>
      <c r="Q16" s="1" t="s">
        <v>23</v>
      </c>
      <c r="R16" s="1">
        <f t="shared" ref="R16:W16" si="5">STDEV(R12:R14)</f>
        <v>363.62686613860166</v>
      </c>
      <c r="S16" s="1">
        <f t="shared" si="5"/>
        <v>15330.345757256664</v>
      </c>
      <c r="T16" s="1">
        <f t="shared" si="5"/>
        <v>254893.05167578181</v>
      </c>
      <c r="U16" s="1">
        <f t="shared" si="5"/>
        <v>1597444.4257417307</v>
      </c>
      <c r="V16" s="1">
        <f t="shared" si="5"/>
        <v>100610446.99455626</v>
      </c>
      <c r="W16" s="1">
        <f t="shared" si="5"/>
        <v>114777451.39245845</v>
      </c>
    </row>
    <row r="17" spans="1:13" ht="15" thickBot="1">
      <c r="A17" s="6" t="s">
        <v>18</v>
      </c>
      <c r="B17" s="16">
        <v>10</v>
      </c>
      <c r="C17" s="22">
        <v>12</v>
      </c>
      <c r="D17" s="16">
        <v>9</v>
      </c>
      <c r="E17" s="22">
        <v>9</v>
      </c>
      <c r="F17" s="15">
        <v>13</v>
      </c>
      <c r="G17" s="22">
        <v>8</v>
      </c>
      <c r="H17" s="26">
        <v>10</v>
      </c>
      <c r="I17" s="7">
        <v>7</v>
      </c>
      <c r="J17" s="26">
        <v>6</v>
      </c>
      <c r="K17" s="7">
        <v>9</v>
      </c>
      <c r="L17" s="26">
        <v>10</v>
      </c>
      <c r="M17" s="7">
        <v>8</v>
      </c>
    </row>
    <row r="18" spans="1:13" ht="15" thickBot="1">
      <c r="A18" s="11" t="s">
        <v>19</v>
      </c>
      <c r="B18" s="17" t="s">
        <v>29</v>
      </c>
      <c r="C18" s="17" t="s">
        <v>29</v>
      </c>
      <c r="D18" s="17" t="s">
        <v>29</v>
      </c>
      <c r="E18" s="17" t="s">
        <v>29</v>
      </c>
      <c r="F18" s="17" t="s">
        <v>29</v>
      </c>
      <c r="G18" s="17" t="s">
        <v>29</v>
      </c>
      <c r="H18" s="17" t="s">
        <v>29</v>
      </c>
      <c r="I18" s="17" t="s">
        <v>29</v>
      </c>
      <c r="J18" s="17" t="s">
        <v>29</v>
      </c>
      <c r="K18" s="17" t="s">
        <v>29</v>
      </c>
      <c r="L18" s="17" t="s">
        <v>29</v>
      </c>
      <c r="M18" s="17" t="s">
        <v>29</v>
      </c>
    </row>
    <row r="19" spans="1:13" ht="15" thickBot="1">
      <c r="A19" s="8" t="s">
        <v>20</v>
      </c>
      <c r="B19" s="18">
        <f t="shared" ref="B19:I19" si="6">AVERAGE(B3:B17)</f>
        <v>9.4666666666666668</v>
      </c>
      <c r="C19" s="19">
        <f t="shared" si="6"/>
        <v>11.466666666666667</v>
      </c>
      <c r="D19" s="18">
        <f t="shared" si="6"/>
        <v>8.9333333333333336</v>
      </c>
      <c r="E19" s="19">
        <f t="shared" si="6"/>
        <v>11.6</v>
      </c>
      <c r="F19" s="18">
        <f t="shared" si="6"/>
        <v>8.4</v>
      </c>
      <c r="G19" s="19">
        <f t="shared" si="6"/>
        <v>10.133333333333333</v>
      </c>
      <c r="H19" s="27">
        <f t="shared" si="6"/>
        <v>6.666666666666667</v>
      </c>
      <c r="I19" s="19">
        <f t="shared" si="6"/>
        <v>7.2666666666666666</v>
      </c>
      <c r="J19" s="27">
        <f t="shared" ref="J19:M19" si="7">AVERAGE(J3:J17)</f>
        <v>9.7333333333333325</v>
      </c>
      <c r="K19" s="19">
        <f t="shared" si="7"/>
        <v>9.4666666666666668</v>
      </c>
      <c r="L19" s="27">
        <f t="shared" si="7"/>
        <v>8.1999999999999993</v>
      </c>
      <c r="M19" s="19">
        <f t="shared" si="7"/>
        <v>9.1333333333333329</v>
      </c>
    </row>
    <row r="20" spans="1:13" ht="17.5" customHeight="1" thickBot="1">
      <c r="A20" s="9" t="s">
        <v>21</v>
      </c>
      <c r="B20" s="31">
        <f>((B19+C19)/2)*242*10^3*(1/0.25)</f>
        <v>10131733.333333334</v>
      </c>
      <c r="C20" s="32"/>
      <c r="D20" s="31">
        <f t="shared" ref="D20" si="8">((D19+E19)/2)*242*10^3*(1/0.25)</f>
        <v>9938133.333333334</v>
      </c>
      <c r="E20" s="32"/>
      <c r="F20" s="31">
        <f t="shared" ref="F20" si="9">((F19+G19)/2)*242*10^3*(1/0.25)</f>
        <v>8970133.333333334</v>
      </c>
      <c r="G20" s="32"/>
      <c r="H20" s="31">
        <f t="shared" ref="H20" si="10">((H19+I19)/2)*242*10^3*(1/0.25)</f>
        <v>6743733.333333334</v>
      </c>
      <c r="I20" s="32"/>
      <c r="J20" s="31">
        <f t="shared" ref="J20" si="11">((J19+K19)/2)*242*10^3*(1/0.25)</f>
        <v>9292800</v>
      </c>
      <c r="K20" s="32"/>
      <c r="L20" s="31">
        <f t="shared" ref="L20" si="12">((L19+M19)/2)*242*10^3*(1/0.25)</f>
        <v>8389333.3333333321</v>
      </c>
      <c r="M20" s="32"/>
    </row>
    <row r="21" spans="1:13" ht="15" thickBot="1"/>
    <row r="22" spans="1:13" ht="15" thickBot="1">
      <c r="A22" s="28" t="s">
        <v>30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1:13" ht="15" thickBot="1">
      <c r="A23" s="10"/>
      <c r="B23" s="13" t="s">
        <v>24</v>
      </c>
      <c r="C23" s="12" t="s">
        <v>24</v>
      </c>
      <c r="D23" s="13" t="s">
        <v>25</v>
      </c>
      <c r="E23" s="12" t="s">
        <v>25</v>
      </c>
      <c r="F23" s="13" t="s">
        <v>24</v>
      </c>
      <c r="G23" s="12" t="s">
        <v>24</v>
      </c>
      <c r="H23" s="13" t="s">
        <v>25</v>
      </c>
      <c r="I23" s="12" t="s">
        <v>25</v>
      </c>
      <c r="J23" s="13" t="s">
        <v>24</v>
      </c>
      <c r="K23" s="12" t="s">
        <v>24</v>
      </c>
      <c r="L23" s="13" t="s">
        <v>25</v>
      </c>
      <c r="M23" s="12" t="s">
        <v>25</v>
      </c>
    </row>
    <row r="24" spans="1:13" ht="15" thickTop="1">
      <c r="A24" s="2" t="s">
        <v>2</v>
      </c>
      <c r="B24" s="14">
        <v>7</v>
      </c>
      <c r="C24" s="20">
        <v>6</v>
      </c>
      <c r="D24" s="14">
        <v>16</v>
      </c>
      <c r="E24" s="20">
        <v>9</v>
      </c>
      <c r="F24" s="14">
        <v>49</v>
      </c>
      <c r="G24" s="20">
        <v>31</v>
      </c>
      <c r="H24" s="24">
        <v>18</v>
      </c>
      <c r="I24" s="4">
        <v>15</v>
      </c>
      <c r="J24" s="24">
        <v>16</v>
      </c>
      <c r="K24" s="4">
        <v>35</v>
      </c>
      <c r="L24" s="24">
        <v>9</v>
      </c>
      <c r="M24" s="4">
        <v>21</v>
      </c>
    </row>
    <row r="25" spans="1:13">
      <c r="A25" s="3" t="s">
        <v>4</v>
      </c>
      <c r="B25" s="15">
        <v>5</v>
      </c>
      <c r="C25" s="21">
        <v>12</v>
      </c>
      <c r="D25" s="15">
        <v>33</v>
      </c>
      <c r="E25" s="21">
        <v>21</v>
      </c>
      <c r="F25" s="15">
        <v>34</v>
      </c>
      <c r="G25" s="21">
        <v>28</v>
      </c>
      <c r="H25" s="25">
        <v>8</v>
      </c>
      <c r="I25" s="5">
        <v>21</v>
      </c>
      <c r="J25" s="25">
        <v>22</v>
      </c>
      <c r="K25" s="5">
        <v>27</v>
      </c>
      <c r="L25" s="25">
        <v>15</v>
      </c>
      <c r="M25" s="5">
        <v>22</v>
      </c>
    </row>
    <row r="26" spans="1:13">
      <c r="A26" s="3" t="s">
        <v>6</v>
      </c>
      <c r="B26" s="15">
        <v>13</v>
      </c>
      <c r="C26" s="21">
        <v>9</v>
      </c>
      <c r="D26" s="15">
        <v>37</v>
      </c>
      <c r="E26" s="21">
        <v>26</v>
      </c>
      <c r="F26" s="15">
        <v>44</v>
      </c>
      <c r="G26" s="21">
        <v>36</v>
      </c>
      <c r="H26" s="25">
        <v>12</v>
      </c>
      <c r="I26" s="5">
        <v>18</v>
      </c>
      <c r="J26" s="25">
        <v>25</v>
      </c>
      <c r="K26" s="5">
        <v>31</v>
      </c>
      <c r="L26" s="25">
        <v>23</v>
      </c>
      <c r="M26" s="5">
        <v>28</v>
      </c>
    </row>
    <row r="27" spans="1:13">
      <c r="A27" s="3" t="s">
        <v>7</v>
      </c>
      <c r="B27" s="15">
        <v>7</v>
      </c>
      <c r="C27" s="21">
        <v>15</v>
      </c>
      <c r="D27" s="15">
        <v>28</v>
      </c>
      <c r="E27" s="21">
        <v>15</v>
      </c>
      <c r="F27" s="15">
        <v>38</v>
      </c>
      <c r="G27" s="21">
        <v>36</v>
      </c>
      <c r="H27" s="25">
        <v>8</v>
      </c>
      <c r="I27" s="5">
        <v>20</v>
      </c>
      <c r="J27" s="25">
        <v>21</v>
      </c>
      <c r="K27" s="5">
        <v>33</v>
      </c>
      <c r="L27" s="25">
        <v>19</v>
      </c>
      <c r="M27" s="5">
        <v>29</v>
      </c>
    </row>
    <row r="28" spans="1:13">
      <c r="A28" s="3" t="s">
        <v>8</v>
      </c>
      <c r="B28" s="15">
        <v>10</v>
      </c>
      <c r="C28" s="21">
        <v>18</v>
      </c>
      <c r="D28" s="15">
        <v>41</v>
      </c>
      <c r="E28" s="21">
        <v>24</v>
      </c>
      <c r="F28" s="15">
        <v>33</v>
      </c>
      <c r="G28" s="21">
        <v>31</v>
      </c>
      <c r="H28" s="25">
        <v>12</v>
      </c>
      <c r="I28" s="5">
        <v>12</v>
      </c>
      <c r="J28" s="25">
        <v>25</v>
      </c>
      <c r="K28" s="5">
        <v>38</v>
      </c>
      <c r="L28" s="25">
        <v>22</v>
      </c>
      <c r="M28" s="5">
        <v>31</v>
      </c>
    </row>
    <row r="29" spans="1:13">
      <c r="A29" s="3" t="s">
        <v>9</v>
      </c>
      <c r="B29" s="15">
        <v>9</v>
      </c>
      <c r="C29" s="21">
        <v>17</v>
      </c>
      <c r="D29" s="15">
        <v>25</v>
      </c>
      <c r="E29" s="21">
        <v>27</v>
      </c>
      <c r="F29" s="15">
        <v>31</v>
      </c>
      <c r="G29" s="21">
        <v>24</v>
      </c>
      <c r="H29" s="25">
        <v>13</v>
      </c>
      <c r="I29" s="5">
        <v>4</v>
      </c>
      <c r="J29" s="25">
        <v>35</v>
      </c>
      <c r="K29" s="5">
        <v>32</v>
      </c>
      <c r="L29" s="25">
        <v>23</v>
      </c>
      <c r="M29" s="5">
        <v>35</v>
      </c>
    </row>
    <row r="30" spans="1:13">
      <c r="A30" s="3" t="s">
        <v>10</v>
      </c>
      <c r="B30" s="15">
        <v>20</v>
      </c>
      <c r="C30" s="21">
        <v>17</v>
      </c>
      <c r="D30" s="15">
        <v>35</v>
      </c>
      <c r="E30" s="21">
        <v>28</v>
      </c>
      <c r="F30" s="15">
        <v>39</v>
      </c>
      <c r="G30" s="21">
        <v>30</v>
      </c>
      <c r="H30" s="25">
        <v>5</v>
      </c>
      <c r="I30" s="5">
        <v>3</v>
      </c>
      <c r="J30" s="25">
        <v>29</v>
      </c>
      <c r="K30" s="5">
        <v>44</v>
      </c>
      <c r="L30" s="25">
        <v>24</v>
      </c>
      <c r="M30" s="5">
        <v>29</v>
      </c>
    </row>
    <row r="31" spans="1:13">
      <c r="A31" s="3" t="s">
        <v>11</v>
      </c>
      <c r="B31" s="15">
        <v>16</v>
      </c>
      <c r="C31" s="21">
        <v>20</v>
      </c>
      <c r="D31" s="15">
        <v>34</v>
      </c>
      <c r="E31" s="21">
        <v>35</v>
      </c>
      <c r="F31" s="15">
        <v>35</v>
      </c>
      <c r="G31" s="21">
        <v>29</v>
      </c>
      <c r="H31" s="25">
        <v>11</v>
      </c>
      <c r="I31" s="5">
        <v>10</v>
      </c>
      <c r="J31" s="25">
        <v>45</v>
      </c>
      <c r="K31" s="5">
        <v>41</v>
      </c>
      <c r="L31" s="25">
        <v>27</v>
      </c>
      <c r="M31" s="5">
        <v>41</v>
      </c>
    </row>
    <row r="32" spans="1:13">
      <c r="A32" s="3" t="s">
        <v>12</v>
      </c>
      <c r="B32" s="15">
        <v>15</v>
      </c>
      <c r="C32" s="21">
        <v>28</v>
      </c>
      <c r="D32" s="15">
        <v>35</v>
      </c>
      <c r="E32" s="21">
        <v>29</v>
      </c>
      <c r="F32" s="15">
        <v>38</v>
      </c>
      <c r="G32" s="21">
        <v>38</v>
      </c>
      <c r="H32" s="25">
        <v>14</v>
      </c>
      <c r="I32" s="5">
        <v>7</v>
      </c>
      <c r="J32" s="25">
        <v>35</v>
      </c>
      <c r="K32" s="5">
        <v>43</v>
      </c>
      <c r="L32" s="25">
        <v>35</v>
      </c>
      <c r="M32" s="5">
        <v>31</v>
      </c>
    </row>
    <row r="33" spans="1:13">
      <c r="A33" s="3" t="s">
        <v>13</v>
      </c>
      <c r="B33" s="15">
        <v>15</v>
      </c>
      <c r="C33" s="21">
        <v>18</v>
      </c>
      <c r="D33" s="15">
        <v>53</v>
      </c>
      <c r="E33" s="21">
        <v>37</v>
      </c>
      <c r="F33" s="15">
        <v>40</v>
      </c>
      <c r="G33" s="21">
        <v>42</v>
      </c>
      <c r="H33" s="25">
        <v>24</v>
      </c>
      <c r="I33" s="5">
        <v>14</v>
      </c>
      <c r="J33" s="25">
        <v>43</v>
      </c>
      <c r="K33" s="5">
        <v>37</v>
      </c>
      <c r="L33" s="25">
        <v>25</v>
      </c>
      <c r="M33" s="5">
        <v>27</v>
      </c>
    </row>
    <row r="34" spans="1:13">
      <c r="A34" s="3" t="s">
        <v>14</v>
      </c>
      <c r="B34" s="15">
        <v>17</v>
      </c>
      <c r="C34" s="21">
        <v>21</v>
      </c>
      <c r="D34" s="15">
        <v>24</v>
      </c>
      <c r="E34" s="21">
        <v>27</v>
      </c>
      <c r="F34" s="15">
        <v>33</v>
      </c>
      <c r="G34" s="21">
        <v>25</v>
      </c>
      <c r="H34" s="25">
        <v>11</v>
      </c>
      <c r="I34" s="5">
        <v>7</v>
      </c>
      <c r="J34" s="25">
        <v>24</v>
      </c>
      <c r="K34" s="5">
        <v>45</v>
      </c>
      <c r="L34" s="25">
        <v>25</v>
      </c>
      <c r="M34" s="5">
        <v>56</v>
      </c>
    </row>
    <row r="35" spans="1:13">
      <c r="A35" s="3" t="s">
        <v>15</v>
      </c>
      <c r="B35" s="15">
        <v>22</v>
      </c>
      <c r="C35" s="21">
        <v>23</v>
      </c>
      <c r="D35" s="15">
        <v>34</v>
      </c>
      <c r="E35" s="21">
        <v>24</v>
      </c>
      <c r="F35" s="15">
        <v>36</v>
      </c>
      <c r="G35" s="21">
        <v>30</v>
      </c>
      <c r="H35" s="25">
        <v>11</v>
      </c>
      <c r="I35" s="5">
        <v>7</v>
      </c>
      <c r="J35" s="25">
        <v>33</v>
      </c>
      <c r="K35" s="5">
        <v>33</v>
      </c>
      <c r="L35" s="25">
        <v>22</v>
      </c>
      <c r="M35" s="5">
        <v>35</v>
      </c>
    </row>
    <row r="36" spans="1:13">
      <c r="A36" s="3" t="s">
        <v>16</v>
      </c>
      <c r="B36" s="15">
        <v>30</v>
      </c>
      <c r="C36" s="21">
        <v>15</v>
      </c>
      <c r="D36" s="15">
        <v>33</v>
      </c>
      <c r="E36" s="21">
        <v>31</v>
      </c>
      <c r="F36" s="15">
        <v>41</v>
      </c>
      <c r="G36" s="21">
        <v>24</v>
      </c>
      <c r="H36" s="25">
        <v>9</v>
      </c>
      <c r="I36" s="5">
        <v>13</v>
      </c>
      <c r="J36" s="25">
        <v>46</v>
      </c>
      <c r="K36" s="5">
        <v>47</v>
      </c>
      <c r="L36" s="25">
        <v>43</v>
      </c>
      <c r="M36" s="5">
        <v>47</v>
      </c>
    </row>
    <row r="37" spans="1:13">
      <c r="A37" s="3" t="s">
        <v>17</v>
      </c>
      <c r="B37" s="15">
        <v>17</v>
      </c>
      <c r="C37" s="21">
        <v>14</v>
      </c>
      <c r="D37" s="15">
        <v>30</v>
      </c>
      <c r="E37" s="21">
        <v>31</v>
      </c>
      <c r="F37" s="15">
        <v>31</v>
      </c>
      <c r="G37" s="21">
        <v>21</v>
      </c>
      <c r="H37" s="25">
        <v>8</v>
      </c>
      <c r="I37" s="5">
        <v>9</v>
      </c>
      <c r="J37" s="25">
        <v>42</v>
      </c>
      <c r="K37" s="5">
        <v>34</v>
      </c>
      <c r="L37" s="25">
        <v>33</v>
      </c>
      <c r="M37" s="5">
        <v>32</v>
      </c>
    </row>
    <row r="38" spans="1:13" ht="15" thickBot="1">
      <c r="A38" s="6" t="s">
        <v>18</v>
      </c>
      <c r="B38" s="16">
        <v>10</v>
      </c>
      <c r="C38" s="22">
        <v>22</v>
      </c>
      <c r="D38" s="16">
        <v>34</v>
      </c>
      <c r="E38" s="22">
        <v>24</v>
      </c>
      <c r="F38" s="23">
        <v>33</v>
      </c>
      <c r="G38" s="22">
        <v>30</v>
      </c>
      <c r="H38" s="26">
        <v>9</v>
      </c>
      <c r="I38" s="7">
        <v>12</v>
      </c>
      <c r="J38" s="26">
        <v>44</v>
      </c>
      <c r="K38" s="7">
        <v>31</v>
      </c>
      <c r="L38" s="26">
        <v>35</v>
      </c>
      <c r="M38" s="7">
        <v>46</v>
      </c>
    </row>
    <row r="39" spans="1:13" ht="15" thickBot="1">
      <c r="A39" s="11" t="s">
        <v>19</v>
      </c>
      <c r="B39" s="17" t="s">
        <v>38</v>
      </c>
      <c r="C39" s="17" t="s">
        <v>38</v>
      </c>
      <c r="D39" s="17" t="s">
        <v>38</v>
      </c>
      <c r="E39" s="17" t="s">
        <v>38</v>
      </c>
      <c r="F39" s="17" t="s">
        <v>38</v>
      </c>
      <c r="G39" s="17" t="s">
        <v>38</v>
      </c>
      <c r="H39" s="17" t="s">
        <v>38</v>
      </c>
      <c r="I39" s="17" t="s">
        <v>38</v>
      </c>
      <c r="J39" s="17" t="s">
        <v>38</v>
      </c>
      <c r="K39" s="17" t="s">
        <v>38</v>
      </c>
      <c r="L39" s="17" t="s">
        <v>38</v>
      </c>
      <c r="M39" s="17" t="s">
        <v>38</v>
      </c>
    </row>
    <row r="40" spans="1:13" ht="15" thickBot="1">
      <c r="A40" s="8" t="s">
        <v>20</v>
      </c>
      <c r="B40" s="18">
        <f t="shared" ref="B40:M40" si="13">AVERAGE(B24:B38)</f>
        <v>14.2</v>
      </c>
      <c r="C40" s="19">
        <f t="shared" si="13"/>
        <v>17</v>
      </c>
      <c r="D40" s="18">
        <f t="shared" si="13"/>
        <v>32.799999999999997</v>
      </c>
      <c r="E40" s="19">
        <f t="shared" si="13"/>
        <v>25.866666666666667</v>
      </c>
      <c r="F40" s="18">
        <f t="shared" si="13"/>
        <v>37</v>
      </c>
      <c r="G40" s="19">
        <f t="shared" si="13"/>
        <v>30.333333333333332</v>
      </c>
      <c r="H40" s="27">
        <f t="shared" si="13"/>
        <v>11.533333333333333</v>
      </c>
      <c r="I40" s="19">
        <f t="shared" si="13"/>
        <v>11.466666666666667</v>
      </c>
      <c r="J40" s="27">
        <f t="shared" si="13"/>
        <v>32.333333333333336</v>
      </c>
      <c r="K40" s="19">
        <f t="shared" si="13"/>
        <v>36.733333333333334</v>
      </c>
      <c r="L40" s="27">
        <f t="shared" si="13"/>
        <v>25.333333333333332</v>
      </c>
      <c r="M40" s="19">
        <f t="shared" si="13"/>
        <v>34</v>
      </c>
    </row>
    <row r="41" spans="1:13" ht="15" thickBot="1">
      <c r="A41" s="9" t="s">
        <v>21</v>
      </c>
      <c r="B41" s="31">
        <f>((B40+C40)/2)*10^4*242*(1/0.25)</f>
        <v>151008000</v>
      </c>
      <c r="C41" s="32"/>
      <c r="D41" s="31">
        <f t="shared" ref="D41" si="14">((D40+E40)/2)*10^4*242*(1/0.25)</f>
        <v>283946666.66666663</v>
      </c>
      <c r="E41" s="32"/>
      <c r="F41" s="31">
        <f t="shared" ref="F41" si="15">((F40+G40)/2)*10^4*242*(1/0.25)</f>
        <v>325893333.33333331</v>
      </c>
      <c r="G41" s="32"/>
      <c r="H41" s="31">
        <f t="shared" ref="H41" si="16">((H40+I40)/2)*10^4*242*(1/0.25)</f>
        <v>111320000</v>
      </c>
      <c r="I41" s="32"/>
      <c r="J41" s="31">
        <f t="shared" ref="J41" si="17">((J40+K40)/2)*10^4*242*(1/0.25)</f>
        <v>334282666.66666663</v>
      </c>
      <c r="K41" s="32"/>
      <c r="L41" s="31">
        <f t="shared" ref="L41" si="18">((L40+M40)/2)*10^4*242*(1/0.25)</f>
        <v>287173333.33333331</v>
      </c>
      <c r="M41" s="32"/>
    </row>
    <row r="42" spans="1:13" ht="15" thickBot="1"/>
    <row r="43" spans="1:13" ht="15" thickBot="1">
      <c r="A43" s="28" t="s">
        <v>30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</row>
    <row r="44" spans="1:13" ht="15" thickBot="1">
      <c r="A44" s="10"/>
      <c r="B44" s="13" t="s">
        <v>27</v>
      </c>
      <c r="C44" s="12" t="s">
        <v>27</v>
      </c>
      <c r="D44" s="13" t="s">
        <v>28</v>
      </c>
      <c r="E44" s="12" t="s">
        <v>28</v>
      </c>
      <c r="F44" s="13" t="s">
        <v>27</v>
      </c>
      <c r="G44" s="12" t="s">
        <v>27</v>
      </c>
      <c r="H44" s="13" t="s">
        <v>28</v>
      </c>
      <c r="I44" s="12" t="s">
        <v>28</v>
      </c>
      <c r="J44" s="13" t="s">
        <v>27</v>
      </c>
      <c r="K44" s="12" t="s">
        <v>27</v>
      </c>
      <c r="L44" s="13" t="s">
        <v>28</v>
      </c>
      <c r="M44" s="12" t="s">
        <v>28</v>
      </c>
    </row>
    <row r="45" spans="1:13" ht="15" thickTop="1">
      <c r="A45" s="2" t="s">
        <v>2</v>
      </c>
      <c r="B45" s="14">
        <v>7</v>
      </c>
      <c r="C45" s="20">
        <v>13</v>
      </c>
      <c r="D45" s="14">
        <v>15</v>
      </c>
      <c r="E45" s="20">
        <v>16</v>
      </c>
      <c r="F45" s="14">
        <v>10</v>
      </c>
      <c r="G45" s="20">
        <v>8</v>
      </c>
      <c r="H45" s="24">
        <v>13</v>
      </c>
      <c r="I45" s="4">
        <v>13</v>
      </c>
      <c r="J45" s="24">
        <v>12</v>
      </c>
      <c r="K45" s="4">
        <v>12</v>
      </c>
      <c r="L45" s="24">
        <v>14</v>
      </c>
      <c r="M45" s="4">
        <v>19</v>
      </c>
    </row>
    <row r="46" spans="1:13">
      <c r="A46" s="3" t="s">
        <v>4</v>
      </c>
      <c r="B46" s="15">
        <v>15</v>
      </c>
      <c r="C46" s="21">
        <v>18</v>
      </c>
      <c r="D46" s="15">
        <v>22</v>
      </c>
      <c r="E46" s="21">
        <v>15</v>
      </c>
      <c r="F46" s="15">
        <v>20</v>
      </c>
      <c r="G46" s="21">
        <v>12</v>
      </c>
      <c r="H46" s="25">
        <v>14</v>
      </c>
      <c r="I46" s="5">
        <v>16</v>
      </c>
      <c r="J46" s="25">
        <v>15</v>
      </c>
      <c r="K46" s="5">
        <v>12</v>
      </c>
      <c r="L46" s="25">
        <v>15</v>
      </c>
      <c r="M46" s="5">
        <v>7</v>
      </c>
    </row>
    <row r="47" spans="1:13">
      <c r="A47" s="3" t="s">
        <v>6</v>
      </c>
      <c r="B47" s="15">
        <v>11</v>
      </c>
      <c r="C47" s="21">
        <v>12</v>
      </c>
      <c r="D47" s="15">
        <v>20</v>
      </c>
      <c r="E47" s="21">
        <v>24</v>
      </c>
      <c r="F47" s="15">
        <v>20</v>
      </c>
      <c r="G47" s="21">
        <v>17</v>
      </c>
      <c r="H47" s="25">
        <v>12</v>
      </c>
      <c r="I47" s="5">
        <v>20</v>
      </c>
      <c r="J47" s="25">
        <v>5</v>
      </c>
      <c r="K47" s="5">
        <v>10</v>
      </c>
      <c r="L47" s="25">
        <v>18</v>
      </c>
      <c r="M47" s="5">
        <v>14</v>
      </c>
    </row>
    <row r="48" spans="1:13">
      <c r="A48" s="3" t="s">
        <v>7</v>
      </c>
      <c r="B48" s="15">
        <v>8</v>
      </c>
      <c r="C48" s="21">
        <v>10</v>
      </c>
      <c r="D48" s="15">
        <v>16</v>
      </c>
      <c r="E48" s="21">
        <v>18</v>
      </c>
      <c r="F48" s="15">
        <v>17</v>
      </c>
      <c r="G48" s="21">
        <v>20</v>
      </c>
      <c r="H48" s="25">
        <v>12</v>
      </c>
      <c r="I48" s="5">
        <v>14</v>
      </c>
      <c r="J48" s="25">
        <v>13</v>
      </c>
      <c r="K48" s="5">
        <v>10</v>
      </c>
      <c r="L48" s="25">
        <v>14</v>
      </c>
      <c r="M48" s="5">
        <v>11</v>
      </c>
    </row>
    <row r="49" spans="1:13">
      <c r="A49" s="3" t="s">
        <v>8</v>
      </c>
      <c r="B49" s="15">
        <v>6</v>
      </c>
      <c r="C49" s="21">
        <v>10</v>
      </c>
      <c r="D49" s="15">
        <v>23</v>
      </c>
      <c r="E49" s="21">
        <v>13</v>
      </c>
      <c r="F49" s="15">
        <v>27</v>
      </c>
      <c r="G49" s="21">
        <v>18</v>
      </c>
      <c r="H49" s="25">
        <v>13</v>
      </c>
      <c r="I49" s="5">
        <v>21</v>
      </c>
      <c r="J49" s="25">
        <v>11</v>
      </c>
      <c r="K49" s="5">
        <v>12</v>
      </c>
      <c r="L49" s="25">
        <v>18</v>
      </c>
      <c r="M49" s="5">
        <v>11</v>
      </c>
    </row>
    <row r="50" spans="1:13">
      <c r="A50" s="3" t="s">
        <v>9</v>
      </c>
      <c r="B50" s="15">
        <v>15</v>
      </c>
      <c r="C50" s="21">
        <v>13</v>
      </c>
      <c r="D50" s="15">
        <v>22</v>
      </c>
      <c r="E50" s="21">
        <v>9</v>
      </c>
      <c r="F50" s="15">
        <v>16</v>
      </c>
      <c r="G50" s="21">
        <v>14</v>
      </c>
      <c r="H50" s="25">
        <v>17</v>
      </c>
      <c r="I50" s="5">
        <v>15</v>
      </c>
      <c r="J50" s="25">
        <v>12</v>
      </c>
      <c r="K50" s="5">
        <v>10</v>
      </c>
      <c r="L50" s="25">
        <v>12</v>
      </c>
      <c r="M50" s="5">
        <v>13</v>
      </c>
    </row>
    <row r="51" spans="1:13">
      <c r="A51" s="3" t="s">
        <v>10</v>
      </c>
      <c r="B51" s="15">
        <v>17</v>
      </c>
      <c r="C51" s="21">
        <v>11</v>
      </c>
      <c r="D51" s="15">
        <v>20</v>
      </c>
      <c r="E51" s="21">
        <v>15</v>
      </c>
      <c r="F51" s="15">
        <v>21</v>
      </c>
      <c r="G51" s="21">
        <v>16</v>
      </c>
      <c r="H51" s="25">
        <v>12</v>
      </c>
      <c r="I51" s="5">
        <v>20</v>
      </c>
      <c r="J51" s="25">
        <v>10</v>
      </c>
      <c r="K51" s="5">
        <v>11</v>
      </c>
      <c r="L51" s="25">
        <v>19</v>
      </c>
      <c r="M51" s="5">
        <v>17</v>
      </c>
    </row>
    <row r="52" spans="1:13">
      <c r="A52" s="3" t="s">
        <v>11</v>
      </c>
      <c r="B52" s="15">
        <v>10</v>
      </c>
      <c r="C52" s="21">
        <v>10</v>
      </c>
      <c r="D52" s="15">
        <v>13</v>
      </c>
      <c r="E52" s="21">
        <v>10</v>
      </c>
      <c r="F52" s="15">
        <v>13</v>
      </c>
      <c r="G52" s="21">
        <v>15</v>
      </c>
      <c r="H52" s="25">
        <v>11</v>
      </c>
      <c r="I52" s="5">
        <v>12</v>
      </c>
      <c r="J52" s="25">
        <v>24</v>
      </c>
      <c r="K52" s="5">
        <v>14</v>
      </c>
      <c r="L52" s="25">
        <v>21</v>
      </c>
      <c r="M52" s="5">
        <v>20</v>
      </c>
    </row>
    <row r="53" spans="1:13">
      <c r="A53" s="3" t="s">
        <v>12</v>
      </c>
      <c r="B53" s="15">
        <v>9</v>
      </c>
      <c r="C53" s="21">
        <v>13</v>
      </c>
      <c r="D53" s="15">
        <v>17</v>
      </c>
      <c r="E53" s="21">
        <v>10</v>
      </c>
      <c r="F53" s="15">
        <v>7</v>
      </c>
      <c r="G53" s="21">
        <v>13</v>
      </c>
      <c r="H53" s="25">
        <v>11</v>
      </c>
      <c r="I53" s="5">
        <v>13</v>
      </c>
      <c r="J53" s="25">
        <v>13</v>
      </c>
      <c r="K53" s="5">
        <v>15</v>
      </c>
      <c r="L53" s="25">
        <v>21</v>
      </c>
      <c r="M53" s="5">
        <v>14</v>
      </c>
    </row>
    <row r="54" spans="1:13">
      <c r="A54" s="3" t="s">
        <v>13</v>
      </c>
      <c r="B54" s="15">
        <v>12</v>
      </c>
      <c r="C54" s="21">
        <v>14</v>
      </c>
      <c r="D54" s="15">
        <v>11</v>
      </c>
      <c r="E54" s="21">
        <v>23</v>
      </c>
      <c r="F54" s="15">
        <v>18</v>
      </c>
      <c r="G54" s="21">
        <v>18</v>
      </c>
      <c r="H54" s="25">
        <v>15</v>
      </c>
      <c r="I54" s="5">
        <v>12</v>
      </c>
      <c r="J54" s="25">
        <v>11</v>
      </c>
      <c r="K54" s="5">
        <v>16</v>
      </c>
      <c r="L54" s="25">
        <v>27</v>
      </c>
      <c r="M54" s="5">
        <v>15</v>
      </c>
    </row>
    <row r="55" spans="1:13">
      <c r="A55" s="3" t="s">
        <v>14</v>
      </c>
      <c r="B55" s="15">
        <v>7</v>
      </c>
      <c r="C55" s="21">
        <v>15</v>
      </c>
      <c r="D55" s="15">
        <v>15</v>
      </c>
      <c r="E55" s="21">
        <v>14</v>
      </c>
      <c r="F55" s="15">
        <v>8</v>
      </c>
      <c r="G55" s="21">
        <v>14</v>
      </c>
      <c r="H55" s="25">
        <v>14</v>
      </c>
      <c r="I55" s="5">
        <v>8</v>
      </c>
      <c r="J55" s="25">
        <v>13</v>
      </c>
      <c r="K55" s="5">
        <v>15</v>
      </c>
      <c r="L55" s="25">
        <v>13</v>
      </c>
      <c r="M55" s="5">
        <v>13</v>
      </c>
    </row>
    <row r="56" spans="1:13">
      <c r="A56" s="3" t="s">
        <v>15</v>
      </c>
      <c r="B56" s="15">
        <v>7</v>
      </c>
      <c r="C56" s="21">
        <v>12</v>
      </c>
      <c r="D56" s="15">
        <v>12</v>
      </c>
      <c r="E56" s="21">
        <v>20</v>
      </c>
      <c r="F56" s="15">
        <v>12</v>
      </c>
      <c r="G56" s="21">
        <v>15</v>
      </c>
      <c r="H56" s="25">
        <v>14</v>
      </c>
      <c r="I56" s="5">
        <v>14</v>
      </c>
      <c r="J56" s="25">
        <v>11</v>
      </c>
      <c r="K56" s="5">
        <v>16</v>
      </c>
      <c r="L56" s="25">
        <v>19</v>
      </c>
      <c r="M56" s="5">
        <v>20</v>
      </c>
    </row>
    <row r="57" spans="1:13">
      <c r="A57" s="3" t="s">
        <v>16</v>
      </c>
      <c r="B57" s="15">
        <v>11</v>
      </c>
      <c r="C57" s="21">
        <v>13</v>
      </c>
      <c r="D57" s="15">
        <v>21</v>
      </c>
      <c r="E57" s="21">
        <v>18</v>
      </c>
      <c r="F57" s="15">
        <v>16</v>
      </c>
      <c r="G57" s="21">
        <v>18</v>
      </c>
      <c r="H57" s="25">
        <v>10</v>
      </c>
      <c r="I57" s="5">
        <v>15</v>
      </c>
      <c r="J57" s="25">
        <v>13</v>
      </c>
      <c r="K57" s="5">
        <v>12</v>
      </c>
      <c r="L57" s="25">
        <v>14</v>
      </c>
      <c r="M57" s="5">
        <v>25</v>
      </c>
    </row>
    <row r="58" spans="1:13">
      <c r="A58" s="3" t="s">
        <v>17</v>
      </c>
      <c r="B58" s="15">
        <v>12</v>
      </c>
      <c r="C58" s="21">
        <v>7</v>
      </c>
      <c r="D58" s="15">
        <v>8</v>
      </c>
      <c r="E58" s="21">
        <v>9</v>
      </c>
      <c r="F58" s="15">
        <v>11</v>
      </c>
      <c r="G58" s="21">
        <v>16</v>
      </c>
      <c r="H58" s="25">
        <v>12</v>
      </c>
      <c r="I58" s="5">
        <v>18</v>
      </c>
      <c r="J58" s="25">
        <v>12</v>
      </c>
      <c r="K58" s="5">
        <v>11</v>
      </c>
      <c r="L58" s="25">
        <v>9</v>
      </c>
      <c r="M58" s="5">
        <v>17</v>
      </c>
    </row>
    <row r="59" spans="1:13" ht="15" thickBot="1">
      <c r="A59" s="6" t="s">
        <v>18</v>
      </c>
      <c r="B59" s="16">
        <v>14</v>
      </c>
      <c r="C59" s="22">
        <v>8</v>
      </c>
      <c r="D59" s="16">
        <v>16</v>
      </c>
      <c r="E59" s="22">
        <v>14</v>
      </c>
      <c r="F59" s="23">
        <v>7</v>
      </c>
      <c r="G59" s="22">
        <v>13</v>
      </c>
      <c r="H59" s="25">
        <v>17</v>
      </c>
      <c r="I59" s="7">
        <v>15</v>
      </c>
      <c r="J59" s="26">
        <v>10</v>
      </c>
      <c r="K59" s="7">
        <v>14</v>
      </c>
      <c r="L59" s="26">
        <v>18</v>
      </c>
      <c r="M59" s="7">
        <v>21</v>
      </c>
    </row>
    <row r="60" spans="1:13" ht="15" thickBot="1">
      <c r="A60" s="11" t="s">
        <v>19</v>
      </c>
      <c r="B60" s="17" t="s">
        <v>31</v>
      </c>
      <c r="C60" s="17" t="s">
        <v>31</v>
      </c>
      <c r="D60" s="17" t="s">
        <v>31</v>
      </c>
      <c r="E60" s="17" t="s">
        <v>31</v>
      </c>
      <c r="F60" s="17" t="s">
        <v>31</v>
      </c>
      <c r="G60" s="17" t="s">
        <v>31</v>
      </c>
      <c r="H60" s="17" t="s">
        <v>31</v>
      </c>
      <c r="I60" s="17" t="s">
        <v>31</v>
      </c>
      <c r="J60" s="17" t="s">
        <v>31</v>
      </c>
      <c r="K60" s="17" t="s">
        <v>31</v>
      </c>
      <c r="L60" s="17" t="s">
        <v>31</v>
      </c>
      <c r="M60" s="17" t="s">
        <v>31</v>
      </c>
    </row>
    <row r="61" spans="1:13" ht="15" thickBot="1">
      <c r="A61" s="8" t="s">
        <v>20</v>
      </c>
      <c r="B61" s="18">
        <f t="shared" ref="B61:M61" si="19">AVERAGE(B45:B59)</f>
        <v>10.733333333333333</v>
      </c>
      <c r="C61" s="19">
        <f t="shared" si="19"/>
        <v>11.933333333333334</v>
      </c>
      <c r="D61" s="18">
        <f t="shared" si="19"/>
        <v>16.733333333333334</v>
      </c>
      <c r="E61" s="19">
        <f t="shared" si="19"/>
        <v>15.2</v>
      </c>
      <c r="F61" s="18">
        <f t="shared" si="19"/>
        <v>14.866666666666667</v>
      </c>
      <c r="G61" s="19">
        <f t="shared" si="19"/>
        <v>15.133333333333333</v>
      </c>
      <c r="H61" s="27">
        <f t="shared" si="19"/>
        <v>13.133333333333333</v>
      </c>
      <c r="I61" s="19">
        <f t="shared" si="19"/>
        <v>15.066666666666666</v>
      </c>
      <c r="J61" s="27">
        <f t="shared" si="19"/>
        <v>12.333333333333334</v>
      </c>
      <c r="K61" s="19">
        <f t="shared" si="19"/>
        <v>12.666666666666666</v>
      </c>
      <c r="L61" s="27">
        <f t="shared" si="19"/>
        <v>16.8</v>
      </c>
      <c r="M61" s="19">
        <f t="shared" si="19"/>
        <v>15.8</v>
      </c>
    </row>
    <row r="62" spans="1:13" ht="15" thickBot="1">
      <c r="A62" s="9" t="s">
        <v>21</v>
      </c>
      <c r="B62" s="31">
        <f>((B61+C61)/2)*242*10^5*(1/0.25)</f>
        <v>1097066666.6666665</v>
      </c>
      <c r="C62" s="32"/>
      <c r="D62" s="31">
        <f t="shared" ref="D62" si="20">((D61+E61)/2)*242*10^5*(1/0.25)</f>
        <v>1545573333.3333333</v>
      </c>
      <c r="E62" s="32"/>
      <c r="F62" s="31">
        <f t="shared" ref="F62" si="21">((F61+G61)/2)*242*10^5*(1/0.25)</f>
        <v>1452000000</v>
      </c>
      <c r="G62" s="32"/>
      <c r="H62" s="31">
        <f t="shared" ref="H62" si="22">((H61+I61)/2)*242*10^5*(1/0.25)</f>
        <v>1364880000</v>
      </c>
      <c r="I62" s="32"/>
      <c r="J62" s="31">
        <f t="shared" ref="J62" si="23">((J61+K61)/2)*242*10^5*(1/0.25)</f>
        <v>1210000000</v>
      </c>
      <c r="K62" s="32"/>
      <c r="L62" s="31">
        <f t="shared" ref="L62" si="24">((L61+M61)/2)*242*10^5*(1/0.25)</f>
        <v>1577840000.0000002</v>
      </c>
      <c r="M62" s="32"/>
    </row>
    <row r="63" spans="1:13" ht="15" thickBot="1"/>
    <row r="64" spans="1:13" ht="15" thickBot="1">
      <c r="A64" s="28" t="s">
        <v>30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</row>
    <row r="65" spans="1:13" ht="15" thickBot="1">
      <c r="A65" s="10"/>
      <c r="B65" s="13" t="s">
        <v>32</v>
      </c>
      <c r="C65" s="12" t="s">
        <v>32</v>
      </c>
      <c r="D65" s="13" t="s">
        <v>33</v>
      </c>
      <c r="E65" s="12" t="s">
        <v>33</v>
      </c>
      <c r="F65" s="13" t="s">
        <v>32</v>
      </c>
      <c r="G65" s="12" t="s">
        <v>32</v>
      </c>
      <c r="H65" s="13" t="s">
        <v>33</v>
      </c>
      <c r="I65" s="12" t="s">
        <v>33</v>
      </c>
      <c r="J65" s="13" t="s">
        <v>32</v>
      </c>
      <c r="K65" s="12" t="s">
        <v>32</v>
      </c>
      <c r="L65" s="13" t="s">
        <v>33</v>
      </c>
      <c r="M65" s="12" t="s">
        <v>33</v>
      </c>
    </row>
    <row r="66" spans="1:13" ht="15" thickTop="1">
      <c r="A66" s="2" t="s">
        <v>2</v>
      </c>
      <c r="B66" s="14">
        <v>2</v>
      </c>
      <c r="C66" s="20">
        <v>2</v>
      </c>
      <c r="D66" s="14">
        <v>2</v>
      </c>
      <c r="E66" s="20">
        <v>1</v>
      </c>
      <c r="F66" s="14">
        <v>5</v>
      </c>
      <c r="G66" s="20">
        <v>2</v>
      </c>
      <c r="H66" s="24">
        <v>6</v>
      </c>
      <c r="I66" s="4">
        <v>4</v>
      </c>
      <c r="J66" s="24">
        <v>4</v>
      </c>
      <c r="K66" s="4">
        <v>2</v>
      </c>
      <c r="L66" s="24">
        <v>2</v>
      </c>
      <c r="M66" s="4">
        <v>2</v>
      </c>
    </row>
    <row r="67" spans="1:13">
      <c r="A67" s="3" t="s">
        <v>4</v>
      </c>
      <c r="B67" s="15">
        <v>4</v>
      </c>
      <c r="C67" s="21">
        <v>3</v>
      </c>
      <c r="D67" s="15">
        <v>2</v>
      </c>
      <c r="E67" s="21">
        <v>3</v>
      </c>
      <c r="F67" s="15">
        <v>2</v>
      </c>
      <c r="G67" s="21">
        <v>1</v>
      </c>
      <c r="H67" s="25">
        <v>3</v>
      </c>
      <c r="I67" s="5">
        <v>3</v>
      </c>
      <c r="J67" s="25">
        <v>4</v>
      </c>
      <c r="K67" s="5">
        <v>2</v>
      </c>
      <c r="L67" s="25">
        <v>4</v>
      </c>
      <c r="M67" s="5">
        <v>2</v>
      </c>
    </row>
    <row r="68" spans="1:13">
      <c r="A68" s="3" t="s">
        <v>6</v>
      </c>
      <c r="B68" s="15">
        <v>3</v>
      </c>
      <c r="C68" s="21">
        <v>3</v>
      </c>
      <c r="D68" s="15">
        <v>2</v>
      </c>
      <c r="E68" s="21">
        <v>3</v>
      </c>
      <c r="F68" s="15">
        <v>3</v>
      </c>
      <c r="G68" s="21">
        <v>2</v>
      </c>
      <c r="H68" s="25">
        <v>1</v>
      </c>
      <c r="I68" s="5">
        <v>4</v>
      </c>
      <c r="J68" s="25">
        <v>2</v>
      </c>
      <c r="K68" s="5">
        <v>2</v>
      </c>
      <c r="L68" s="25">
        <v>3</v>
      </c>
      <c r="M68" s="5">
        <v>4</v>
      </c>
    </row>
    <row r="69" spans="1:13">
      <c r="A69" s="3" t="s">
        <v>7</v>
      </c>
      <c r="B69" s="15">
        <v>2</v>
      </c>
      <c r="C69" s="21">
        <v>6</v>
      </c>
      <c r="D69" s="15">
        <v>3</v>
      </c>
      <c r="E69" s="21">
        <v>2</v>
      </c>
      <c r="F69" s="15">
        <v>1</v>
      </c>
      <c r="G69" s="21">
        <v>3</v>
      </c>
      <c r="H69" s="25">
        <v>4</v>
      </c>
      <c r="I69" s="5">
        <v>4</v>
      </c>
      <c r="J69" s="25">
        <v>3</v>
      </c>
      <c r="K69" s="5">
        <v>3</v>
      </c>
      <c r="L69" s="25">
        <v>3</v>
      </c>
      <c r="M69" s="5">
        <v>2</v>
      </c>
    </row>
    <row r="70" spans="1:13">
      <c r="A70" s="3" t="s">
        <v>8</v>
      </c>
      <c r="B70" s="15">
        <v>3</v>
      </c>
      <c r="C70" s="21">
        <v>2</v>
      </c>
      <c r="D70" s="15">
        <v>2</v>
      </c>
      <c r="E70" s="21">
        <v>1</v>
      </c>
      <c r="F70" s="15">
        <v>5</v>
      </c>
      <c r="G70" s="21">
        <v>2</v>
      </c>
      <c r="H70" s="25">
        <v>2</v>
      </c>
      <c r="I70" s="5">
        <v>3</v>
      </c>
      <c r="J70" s="25">
        <v>3</v>
      </c>
      <c r="K70" s="5">
        <v>2</v>
      </c>
      <c r="L70" s="25">
        <v>3</v>
      </c>
      <c r="M70" s="5">
        <v>3</v>
      </c>
    </row>
    <row r="71" spans="1:13">
      <c r="A71" s="3" t="s">
        <v>9</v>
      </c>
      <c r="B71" s="15">
        <v>3</v>
      </c>
      <c r="C71" s="21">
        <v>1</v>
      </c>
      <c r="D71" s="15">
        <v>2</v>
      </c>
      <c r="E71" s="21">
        <v>2</v>
      </c>
      <c r="F71" s="15">
        <v>2</v>
      </c>
      <c r="G71" s="21">
        <v>3</v>
      </c>
      <c r="H71" s="25">
        <v>5</v>
      </c>
      <c r="I71" s="5">
        <v>3</v>
      </c>
      <c r="J71" s="25">
        <v>2</v>
      </c>
      <c r="K71" s="5">
        <v>3</v>
      </c>
      <c r="L71" s="25">
        <v>2</v>
      </c>
      <c r="M71" s="5">
        <v>4</v>
      </c>
    </row>
    <row r="72" spans="1:13">
      <c r="A72" s="3" t="s">
        <v>10</v>
      </c>
      <c r="B72" s="15">
        <v>3</v>
      </c>
      <c r="C72" s="21">
        <v>3</v>
      </c>
      <c r="D72" s="15">
        <v>3</v>
      </c>
      <c r="E72" s="21">
        <v>2</v>
      </c>
      <c r="F72" s="15">
        <v>4</v>
      </c>
      <c r="G72" s="21">
        <v>2</v>
      </c>
      <c r="H72" s="25">
        <v>2</v>
      </c>
      <c r="I72" s="5">
        <v>5</v>
      </c>
      <c r="J72" s="25">
        <v>2</v>
      </c>
      <c r="K72" s="5">
        <v>2</v>
      </c>
      <c r="L72" s="25">
        <v>2</v>
      </c>
      <c r="M72" s="5">
        <v>2</v>
      </c>
    </row>
    <row r="73" spans="1:13">
      <c r="A73" s="3" t="s">
        <v>11</v>
      </c>
      <c r="B73" s="15">
        <v>4</v>
      </c>
      <c r="C73" s="21">
        <v>2</v>
      </c>
      <c r="D73" s="15">
        <v>2</v>
      </c>
      <c r="E73" s="21">
        <v>2</v>
      </c>
      <c r="F73" s="15">
        <v>2</v>
      </c>
      <c r="G73" s="21">
        <v>3</v>
      </c>
      <c r="H73" s="25">
        <v>3</v>
      </c>
      <c r="I73" s="5">
        <v>2</v>
      </c>
      <c r="J73" s="25">
        <v>1</v>
      </c>
      <c r="K73" s="5">
        <v>4</v>
      </c>
      <c r="L73" s="25">
        <v>1</v>
      </c>
      <c r="M73" s="5">
        <v>4</v>
      </c>
    </row>
    <row r="74" spans="1:13">
      <c r="A74" s="3" t="s">
        <v>12</v>
      </c>
      <c r="B74" s="15">
        <v>2</v>
      </c>
      <c r="C74" s="21">
        <v>2</v>
      </c>
      <c r="D74" s="15">
        <v>4</v>
      </c>
      <c r="E74" s="21">
        <v>2</v>
      </c>
      <c r="F74" s="15">
        <v>2</v>
      </c>
      <c r="G74" s="21">
        <v>3</v>
      </c>
      <c r="H74" s="25">
        <v>2</v>
      </c>
      <c r="I74" s="5">
        <v>5</v>
      </c>
      <c r="J74" s="25">
        <v>4</v>
      </c>
      <c r="K74" s="5">
        <v>4</v>
      </c>
      <c r="L74" s="25">
        <v>3</v>
      </c>
      <c r="M74" s="5">
        <v>3</v>
      </c>
    </row>
    <row r="75" spans="1:13">
      <c r="A75" s="3" t="s">
        <v>13</v>
      </c>
      <c r="B75" s="15">
        <v>3</v>
      </c>
      <c r="C75" s="21">
        <v>3</v>
      </c>
      <c r="D75" s="15">
        <v>2</v>
      </c>
      <c r="E75" s="21">
        <v>2</v>
      </c>
      <c r="F75" s="15">
        <v>2</v>
      </c>
      <c r="G75" s="21">
        <v>1</v>
      </c>
      <c r="H75" s="25">
        <v>3</v>
      </c>
      <c r="I75" s="5">
        <v>2</v>
      </c>
      <c r="J75" s="25">
        <v>4</v>
      </c>
      <c r="K75" s="5">
        <v>3</v>
      </c>
      <c r="L75" s="25">
        <v>4</v>
      </c>
      <c r="M75" s="5">
        <v>2</v>
      </c>
    </row>
    <row r="76" spans="1:13">
      <c r="A76" s="3" t="s">
        <v>14</v>
      </c>
      <c r="B76" s="15">
        <v>4</v>
      </c>
      <c r="C76" s="21">
        <v>3</v>
      </c>
      <c r="D76" s="15">
        <v>2</v>
      </c>
      <c r="E76" s="21">
        <v>5</v>
      </c>
      <c r="F76" s="15">
        <v>1</v>
      </c>
      <c r="G76" s="21">
        <v>4</v>
      </c>
      <c r="H76" s="25">
        <v>2</v>
      </c>
      <c r="I76" s="5">
        <v>4</v>
      </c>
      <c r="J76" s="25">
        <v>6</v>
      </c>
      <c r="K76" s="5">
        <v>5</v>
      </c>
      <c r="L76" s="25">
        <v>3</v>
      </c>
      <c r="M76" s="5">
        <v>2</v>
      </c>
    </row>
    <row r="77" spans="1:13">
      <c r="A77" s="3" t="s">
        <v>15</v>
      </c>
      <c r="B77" s="15">
        <v>7</v>
      </c>
      <c r="C77" s="21">
        <v>2</v>
      </c>
      <c r="D77" s="15">
        <v>4</v>
      </c>
      <c r="E77" s="21">
        <v>1</v>
      </c>
      <c r="F77" s="15">
        <v>3</v>
      </c>
      <c r="G77" s="21">
        <v>4</v>
      </c>
      <c r="H77" s="25">
        <v>2</v>
      </c>
      <c r="I77" s="5">
        <v>5</v>
      </c>
      <c r="J77" s="25">
        <v>2</v>
      </c>
      <c r="K77" s="5">
        <v>3</v>
      </c>
      <c r="L77" s="25">
        <v>2</v>
      </c>
      <c r="M77" s="5">
        <v>2</v>
      </c>
    </row>
    <row r="78" spans="1:13">
      <c r="A78" s="3" t="s">
        <v>16</v>
      </c>
      <c r="B78" s="15">
        <v>4</v>
      </c>
      <c r="C78" s="21">
        <v>1</v>
      </c>
      <c r="D78" s="15">
        <v>4</v>
      </c>
      <c r="E78" s="21">
        <v>3</v>
      </c>
      <c r="F78" s="15">
        <v>1</v>
      </c>
      <c r="G78" s="21">
        <v>3</v>
      </c>
      <c r="H78" s="25">
        <v>2</v>
      </c>
      <c r="I78" s="5">
        <v>4</v>
      </c>
      <c r="J78" s="25">
        <v>2</v>
      </c>
      <c r="K78" s="5">
        <v>3</v>
      </c>
      <c r="L78" s="25">
        <v>3</v>
      </c>
      <c r="M78" s="5">
        <v>1</v>
      </c>
    </row>
    <row r="79" spans="1:13">
      <c r="A79" s="3" t="s">
        <v>17</v>
      </c>
      <c r="B79" s="15">
        <v>4</v>
      </c>
      <c r="C79" s="21">
        <v>3</v>
      </c>
      <c r="D79" s="15">
        <v>5</v>
      </c>
      <c r="E79" s="21">
        <v>2</v>
      </c>
      <c r="F79" s="15">
        <v>1</v>
      </c>
      <c r="G79" s="21">
        <v>2</v>
      </c>
      <c r="H79" s="25">
        <v>2</v>
      </c>
      <c r="I79" s="5">
        <v>3</v>
      </c>
      <c r="J79" s="25">
        <v>1</v>
      </c>
      <c r="K79" s="5">
        <v>4</v>
      </c>
      <c r="L79" s="25">
        <v>2</v>
      </c>
      <c r="M79" s="5">
        <v>2</v>
      </c>
    </row>
    <row r="80" spans="1:13" ht="15" thickBot="1">
      <c r="A80" s="6" t="s">
        <v>18</v>
      </c>
      <c r="B80" s="16">
        <v>1</v>
      </c>
      <c r="C80" s="22">
        <v>2</v>
      </c>
      <c r="D80" s="16">
        <v>2</v>
      </c>
      <c r="E80" s="22">
        <v>5</v>
      </c>
      <c r="F80" s="23">
        <v>2</v>
      </c>
      <c r="G80" s="22">
        <v>1</v>
      </c>
      <c r="H80" s="25">
        <v>3</v>
      </c>
      <c r="I80" s="7">
        <v>3</v>
      </c>
      <c r="J80" s="26">
        <v>3</v>
      </c>
      <c r="K80" s="7">
        <v>2</v>
      </c>
      <c r="L80" s="26">
        <v>2</v>
      </c>
      <c r="M80" s="7">
        <v>2</v>
      </c>
    </row>
    <row r="81" spans="1:13" ht="15" thickBot="1">
      <c r="A81" s="11" t="s">
        <v>19</v>
      </c>
      <c r="B81" s="17" t="s">
        <v>34</v>
      </c>
      <c r="C81" s="17" t="s">
        <v>34</v>
      </c>
      <c r="D81" s="17" t="s">
        <v>34</v>
      </c>
      <c r="E81" s="17" t="s">
        <v>34</v>
      </c>
      <c r="F81" s="17" t="s">
        <v>34</v>
      </c>
      <c r="G81" s="17" t="s">
        <v>34</v>
      </c>
      <c r="H81" s="17" t="s">
        <v>34</v>
      </c>
      <c r="I81" s="17" t="s">
        <v>34</v>
      </c>
      <c r="J81" s="17" t="s">
        <v>34</v>
      </c>
      <c r="K81" s="17" t="s">
        <v>34</v>
      </c>
      <c r="L81" s="17" t="s">
        <v>34</v>
      </c>
      <c r="M81" s="17" t="s">
        <v>34</v>
      </c>
    </row>
    <row r="82" spans="1:13" ht="15" thickBot="1">
      <c r="A82" s="8" t="s">
        <v>20</v>
      </c>
      <c r="B82" s="18">
        <f t="shared" ref="B82:M82" si="25">AVERAGE(B66:B80)</f>
        <v>3.2666666666666666</v>
      </c>
      <c r="C82" s="19">
        <f t="shared" si="25"/>
        <v>2.5333333333333332</v>
      </c>
      <c r="D82" s="18">
        <f t="shared" si="25"/>
        <v>2.7333333333333334</v>
      </c>
      <c r="E82" s="19">
        <f t="shared" si="25"/>
        <v>2.4</v>
      </c>
      <c r="F82" s="18">
        <f t="shared" si="25"/>
        <v>2.4</v>
      </c>
      <c r="G82" s="19">
        <f t="shared" si="25"/>
        <v>2.4</v>
      </c>
      <c r="H82" s="27">
        <f t="shared" si="25"/>
        <v>2.8</v>
      </c>
      <c r="I82" s="19">
        <f t="shared" si="25"/>
        <v>3.6</v>
      </c>
      <c r="J82" s="27">
        <f t="shared" si="25"/>
        <v>2.8666666666666667</v>
      </c>
      <c r="K82" s="19">
        <f t="shared" si="25"/>
        <v>2.9333333333333331</v>
      </c>
      <c r="L82" s="27">
        <f t="shared" si="25"/>
        <v>2.6</v>
      </c>
      <c r="M82" s="19">
        <f t="shared" si="25"/>
        <v>2.4666666666666668</v>
      </c>
    </row>
    <row r="83" spans="1:13" ht="15" thickBot="1">
      <c r="A83" s="9" t="s">
        <v>21</v>
      </c>
      <c r="B83" s="31">
        <f>((B82+C82)/2)*242*(1/0.25)</f>
        <v>2807.2</v>
      </c>
      <c r="C83" s="32"/>
      <c r="D83" s="31">
        <f t="shared" ref="D83" si="26">((D82+E82)/2)*242*(1/0.25)</f>
        <v>2484.5333333333333</v>
      </c>
      <c r="E83" s="32"/>
      <c r="F83" s="31">
        <f t="shared" ref="F83" si="27">((F82+G82)/2)*242*(1/0.25)</f>
        <v>2323.1999999999998</v>
      </c>
      <c r="G83" s="32"/>
      <c r="H83" s="31">
        <f t="shared" ref="H83" si="28">((H82+I82)/2)*242*(1/0.25)</f>
        <v>3097.6000000000004</v>
      </c>
      <c r="I83" s="32"/>
      <c r="J83" s="31">
        <f t="shared" ref="J83" si="29">((J82+K82)/2)*242*(1/0.25)</f>
        <v>2807.2</v>
      </c>
      <c r="K83" s="32"/>
      <c r="L83" s="31">
        <f t="shared" ref="L83" si="30">((L82+M82)/2)*242*(1/0.25)</f>
        <v>2452.2666666666664</v>
      </c>
      <c r="M83" s="32"/>
    </row>
    <row r="84" spans="1:13" ht="15" thickBot="1"/>
    <row r="85" spans="1:13" ht="15" thickBot="1">
      <c r="A85" s="28" t="s">
        <v>30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30"/>
    </row>
    <row r="86" spans="1:13" ht="15" thickBot="1">
      <c r="A86" s="10"/>
      <c r="B86" s="13" t="s">
        <v>35</v>
      </c>
      <c r="C86" s="13" t="s">
        <v>35</v>
      </c>
      <c r="D86" s="13" t="s">
        <v>36</v>
      </c>
      <c r="E86" s="13" t="s">
        <v>36</v>
      </c>
      <c r="F86" s="13" t="s">
        <v>35</v>
      </c>
      <c r="G86" s="13" t="s">
        <v>35</v>
      </c>
      <c r="H86" s="13" t="s">
        <v>36</v>
      </c>
      <c r="I86" s="13" t="s">
        <v>36</v>
      </c>
      <c r="J86" s="13" t="s">
        <v>35</v>
      </c>
      <c r="K86" s="13" t="s">
        <v>35</v>
      </c>
      <c r="L86" s="13" t="s">
        <v>36</v>
      </c>
      <c r="M86" s="13" t="s">
        <v>36</v>
      </c>
    </row>
    <row r="87" spans="1:13" ht="15" thickTop="1">
      <c r="A87" s="2" t="s">
        <v>2</v>
      </c>
      <c r="B87" s="14">
        <v>12</v>
      </c>
      <c r="C87" s="20">
        <v>8</v>
      </c>
      <c r="D87" s="14">
        <v>20</v>
      </c>
      <c r="E87" s="20">
        <v>17</v>
      </c>
      <c r="F87" s="14">
        <v>11</v>
      </c>
      <c r="G87" s="20">
        <v>7</v>
      </c>
      <c r="H87" s="24">
        <v>21</v>
      </c>
      <c r="I87" s="4">
        <v>21</v>
      </c>
      <c r="J87" s="24">
        <v>5</v>
      </c>
      <c r="K87" s="4">
        <v>7</v>
      </c>
      <c r="L87" s="24">
        <v>21</v>
      </c>
      <c r="M87" s="4">
        <v>5</v>
      </c>
    </row>
    <row r="88" spans="1:13">
      <c r="A88" s="3" t="s">
        <v>4</v>
      </c>
      <c r="B88" s="15">
        <v>9</v>
      </c>
      <c r="C88" s="21">
        <v>14</v>
      </c>
      <c r="D88" s="15">
        <v>22</v>
      </c>
      <c r="E88" s="21">
        <v>24</v>
      </c>
      <c r="F88" s="15">
        <v>10</v>
      </c>
      <c r="G88" s="21">
        <v>9</v>
      </c>
      <c r="H88" s="25">
        <v>30</v>
      </c>
      <c r="I88" s="5">
        <v>22</v>
      </c>
      <c r="J88" s="25">
        <v>6</v>
      </c>
      <c r="K88" s="5">
        <v>5</v>
      </c>
      <c r="L88" s="25">
        <v>16</v>
      </c>
      <c r="M88" s="5">
        <v>4</v>
      </c>
    </row>
    <row r="89" spans="1:13">
      <c r="A89" s="3" t="s">
        <v>6</v>
      </c>
      <c r="B89" s="15">
        <v>11</v>
      </c>
      <c r="C89" s="21">
        <v>14</v>
      </c>
      <c r="D89" s="15">
        <v>26</v>
      </c>
      <c r="E89" s="21">
        <v>22</v>
      </c>
      <c r="F89" s="15">
        <v>12</v>
      </c>
      <c r="G89" s="21">
        <v>9</v>
      </c>
      <c r="H89" s="25">
        <v>33</v>
      </c>
      <c r="I89" s="5">
        <v>23</v>
      </c>
      <c r="J89" s="25">
        <v>4</v>
      </c>
      <c r="K89" s="5">
        <v>7</v>
      </c>
      <c r="L89" s="25">
        <v>13</v>
      </c>
      <c r="M89" s="5">
        <v>7</v>
      </c>
    </row>
    <row r="90" spans="1:13">
      <c r="A90" s="3" t="s">
        <v>7</v>
      </c>
      <c r="B90" s="15">
        <v>11</v>
      </c>
      <c r="C90" s="21">
        <v>10</v>
      </c>
      <c r="D90" s="15">
        <v>25</v>
      </c>
      <c r="E90" s="21">
        <v>14</v>
      </c>
      <c r="F90" s="15">
        <v>10</v>
      </c>
      <c r="G90" s="21">
        <v>12</v>
      </c>
      <c r="H90" s="25">
        <v>32</v>
      </c>
      <c r="I90" s="5">
        <v>18</v>
      </c>
      <c r="J90" s="25">
        <v>6</v>
      </c>
      <c r="K90" s="5">
        <v>5</v>
      </c>
      <c r="L90" s="25">
        <v>14</v>
      </c>
      <c r="M90" s="5">
        <v>9</v>
      </c>
    </row>
    <row r="91" spans="1:13">
      <c r="A91" s="3" t="s">
        <v>8</v>
      </c>
      <c r="B91" s="15">
        <v>10</v>
      </c>
      <c r="C91" s="21">
        <v>6</v>
      </c>
      <c r="D91" s="15">
        <v>23</v>
      </c>
      <c r="E91" s="21">
        <v>13</v>
      </c>
      <c r="F91" s="15">
        <v>7</v>
      </c>
      <c r="G91" s="21">
        <v>10</v>
      </c>
      <c r="H91" s="25">
        <v>18</v>
      </c>
      <c r="I91" s="5">
        <v>10</v>
      </c>
      <c r="J91" s="25">
        <v>3</v>
      </c>
      <c r="K91" s="5">
        <v>10</v>
      </c>
      <c r="L91" s="25">
        <v>16</v>
      </c>
      <c r="M91" s="5">
        <v>7</v>
      </c>
    </row>
    <row r="92" spans="1:13">
      <c r="A92" s="3" t="s">
        <v>9</v>
      </c>
      <c r="B92" s="15">
        <v>10</v>
      </c>
      <c r="C92" s="21">
        <v>11</v>
      </c>
      <c r="D92" s="15">
        <v>21</v>
      </c>
      <c r="E92" s="21">
        <v>11</v>
      </c>
      <c r="F92" s="15">
        <v>7</v>
      </c>
      <c r="G92" s="21">
        <v>7</v>
      </c>
      <c r="H92" s="25">
        <v>16</v>
      </c>
      <c r="I92" s="5">
        <v>9</v>
      </c>
      <c r="J92" s="25">
        <v>5</v>
      </c>
      <c r="K92" s="5">
        <v>10</v>
      </c>
      <c r="L92" s="25">
        <v>17</v>
      </c>
      <c r="M92" s="5">
        <v>13</v>
      </c>
    </row>
    <row r="93" spans="1:13">
      <c r="A93" s="3" t="s">
        <v>10</v>
      </c>
      <c r="B93" s="15">
        <v>7</v>
      </c>
      <c r="C93" s="21">
        <v>12</v>
      </c>
      <c r="D93" s="15">
        <v>15</v>
      </c>
      <c r="E93" s="21">
        <v>12</v>
      </c>
      <c r="F93" s="15">
        <v>5</v>
      </c>
      <c r="G93" s="21">
        <v>6</v>
      </c>
      <c r="H93" s="25">
        <v>25</v>
      </c>
      <c r="I93" s="5">
        <v>10</v>
      </c>
      <c r="J93" s="25">
        <v>4</v>
      </c>
      <c r="K93" s="5">
        <v>4</v>
      </c>
      <c r="L93" s="25">
        <v>18</v>
      </c>
      <c r="M93" s="5">
        <v>12</v>
      </c>
    </row>
    <row r="94" spans="1:13">
      <c r="A94" s="3" t="s">
        <v>11</v>
      </c>
      <c r="B94" s="15">
        <v>8</v>
      </c>
      <c r="C94" s="21">
        <v>12</v>
      </c>
      <c r="D94" s="15">
        <v>29</v>
      </c>
      <c r="E94" s="21">
        <v>18</v>
      </c>
      <c r="F94" s="15">
        <v>4</v>
      </c>
      <c r="G94" s="21">
        <v>7</v>
      </c>
      <c r="H94" s="25">
        <v>24</v>
      </c>
      <c r="I94" s="5">
        <v>9</v>
      </c>
      <c r="J94" s="25">
        <v>4</v>
      </c>
      <c r="K94" s="5">
        <v>7</v>
      </c>
      <c r="L94" s="25">
        <v>12</v>
      </c>
      <c r="M94" s="5">
        <v>12</v>
      </c>
    </row>
    <row r="95" spans="1:13">
      <c r="A95" s="3" t="s">
        <v>12</v>
      </c>
      <c r="B95" s="15">
        <v>10</v>
      </c>
      <c r="C95" s="21">
        <v>8</v>
      </c>
      <c r="D95" s="15">
        <v>20</v>
      </c>
      <c r="E95" s="21">
        <v>10</v>
      </c>
      <c r="F95" s="15">
        <v>8</v>
      </c>
      <c r="G95" s="21">
        <v>8</v>
      </c>
      <c r="H95" s="25">
        <v>22</v>
      </c>
      <c r="I95" s="5">
        <v>9</v>
      </c>
      <c r="J95" s="25">
        <v>10</v>
      </c>
      <c r="K95" s="5">
        <v>8</v>
      </c>
      <c r="L95" s="25">
        <v>15</v>
      </c>
      <c r="M95" s="5">
        <v>14</v>
      </c>
    </row>
    <row r="96" spans="1:13">
      <c r="A96" s="3" t="s">
        <v>13</v>
      </c>
      <c r="B96" s="15">
        <v>14</v>
      </c>
      <c r="C96" s="21">
        <v>12</v>
      </c>
      <c r="D96" s="15">
        <v>21</v>
      </c>
      <c r="E96" s="21">
        <v>9</v>
      </c>
      <c r="F96" s="15">
        <v>6</v>
      </c>
      <c r="G96" s="21">
        <v>9</v>
      </c>
      <c r="H96" s="25">
        <v>19</v>
      </c>
      <c r="I96" s="5">
        <v>15</v>
      </c>
      <c r="J96" s="25">
        <v>5</v>
      </c>
      <c r="K96" s="5">
        <v>7</v>
      </c>
      <c r="L96" s="25">
        <v>23</v>
      </c>
      <c r="M96" s="5">
        <v>8</v>
      </c>
    </row>
    <row r="97" spans="1:13">
      <c r="A97" s="3" t="s">
        <v>14</v>
      </c>
      <c r="B97" s="15">
        <v>8</v>
      </c>
      <c r="C97" s="21">
        <v>12</v>
      </c>
      <c r="D97" s="15">
        <v>22</v>
      </c>
      <c r="E97" s="21">
        <v>6</v>
      </c>
      <c r="F97" s="15">
        <v>11</v>
      </c>
      <c r="G97" s="21">
        <v>11</v>
      </c>
      <c r="H97" s="25">
        <v>12</v>
      </c>
      <c r="I97" s="5">
        <v>5</v>
      </c>
      <c r="J97" s="25">
        <v>6</v>
      </c>
      <c r="K97" s="5">
        <v>5</v>
      </c>
      <c r="L97" s="25">
        <v>11</v>
      </c>
      <c r="M97" s="5">
        <v>13</v>
      </c>
    </row>
    <row r="98" spans="1:13">
      <c r="A98" s="3" t="s">
        <v>15</v>
      </c>
      <c r="B98" s="15">
        <v>8</v>
      </c>
      <c r="C98" s="21">
        <v>12</v>
      </c>
      <c r="D98" s="15">
        <v>16</v>
      </c>
      <c r="E98" s="21">
        <v>8</v>
      </c>
      <c r="F98" s="15">
        <v>8</v>
      </c>
      <c r="G98" s="21">
        <v>8</v>
      </c>
      <c r="H98" s="25">
        <v>11</v>
      </c>
      <c r="I98" s="5">
        <v>4</v>
      </c>
      <c r="J98" s="25">
        <v>4</v>
      </c>
      <c r="K98" s="5">
        <v>5</v>
      </c>
      <c r="L98" s="25">
        <v>13</v>
      </c>
      <c r="M98" s="5">
        <v>20</v>
      </c>
    </row>
    <row r="99" spans="1:13">
      <c r="A99" s="3" t="s">
        <v>16</v>
      </c>
      <c r="B99" s="15">
        <v>5</v>
      </c>
      <c r="C99" s="21">
        <v>6</v>
      </c>
      <c r="D99" s="15">
        <v>6</v>
      </c>
      <c r="E99" s="21">
        <v>10</v>
      </c>
      <c r="F99" s="15">
        <v>5</v>
      </c>
      <c r="G99" s="21">
        <v>4</v>
      </c>
      <c r="H99" s="25">
        <v>8</v>
      </c>
      <c r="I99" s="5">
        <v>7</v>
      </c>
      <c r="J99" s="25">
        <v>4</v>
      </c>
      <c r="K99" s="5">
        <v>3</v>
      </c>
      <c r="L99" s="25">
        <v>13</v>
      </c>
      <c r="M99" s="5">
        <v>11</v>
      </c>
    </row>
    <row r="100" spans="1:13">
      <c r="A100" s="3" t="s">
        <v>17</v>
      </c>
      <c r="B100" s="15">
        <v>6</v>
      </c>
      <c r="C100" s="21">
        <v>11</v>
      </c>
      <c r="D100" s="15">
        <v>8</v>
      </c>
      <c r="E100" s="21">
        <v>7</v>
      </c>
      <c r="F100" s="15">
        <v>6</v>
      </c>
      <c r="G100" s="21">
        <v>9</v>
      </c>
      <c r="H100" s="25">
        <v>17</v>
      </c>
      <c r="I100" s="5">
        <v>7</v>
      </c>
      <c r="J100" s="25">
        <v>5</v>
      </c>
      <c r="K100" s="5">
        <v>11</v>
      </c>
      <c r="L100" s="25">
        <v>16</v>
      </c>
      <c r="M100" s="5">
        <v>12</v>
      </c>
    </row>
    <row r="101" spans="1:13" ht="15" thickBot="1">
      <c r="A101" s="6" t="s">
        <v>18</v>
      </c>
      <c r="B101" s="16">
        <v>8</v>
      </c>
      <c r="C101" s="22">
        <v>5</v>
      </c>
      <c r="D101" s="16">
        <v>6</v>
      </c>
      <c r="E101" s="22">
        <v>12</v>
      </c>
      <c r="F101" s="23">
        <v>6</v>
      </c>
      <c r="G101" s="22">
        <v>9</v>
      </c>
      <c r="H101" s="25">
        <v>15</v>
      </c>
      <c r="I101" s="7">
        <v>9</v>
      </c>
      <c r="J101" s="26">
        <v>7</v>
      </c>
      <c r="K101" s="7">
        <v>3</v>
      </c>
      <c r="L101" s="26">
        <v>17</v>
      </c>
      <c r="M101" s="7">
        <v>13</v>
      </c>
    </row>
    <row r="102" spans="1:13" ht="15" thickBot="1">
      <c r="A102" s="11" t="s">
        <v>19</v>
      </c>
      <c r="B102" s="17" t="s">
        <v>37</v>
      </c>
      <c r="C102" s="17" t="s">
        <v>37</v>
      </c>
      <c r="D102" s="17" t="s">
        <v>37</v>
      </c>
      <c r="E102" s="17" t="s">
        <v>37</v>
      </c>
      <c r="F102" s="17" t="s">
        <v>37</v>
      </c>
      <c r="G102" s="17" t="s">
        <v>37</v>
      </c>
      <c r="H102" s="17" t="s">
        <v>37</v>
      </c>
      <c r="I102" s="17" t="s">
        <v>37</v>
      </c>
      <c r="J102" s="17" t="s">
        <v>37</v>
      </c>
      <c r="K102" s="17" t="s">
        <v>37</v>
      </c>
      <c r="L102" s="17" t="s">
        <v>37</v>
      </c>
      <c r="M102" s="17" t="s">
        <v>37</v>
      </c>
    </row>
    <row r="103" spans="1:13" ht="15" thickBot="1">
      <c r="A103" s="8" t="s">
        <v>20</v>
      </c>
      <c r="B103" s="18">
        <f t="shared" ref="B103:M103" si="31">AVERAGE(B87:B101)</f>
        <v>9.1333333333333329</v>
      </c>
      <c r="C103" s="19">
        <f t="shared" si="31"/>
        <v>10.199999999999999</v>
      </c>
      <c r="D103" s="18">
        <f t="shared" si="31"/>
        <v>18.666666666666668</v>
      </c>
      <c r="E103" s="19">
        <f t="shared" si="31"/>
        <v>12.866666666666667</v>
      </c>
      <c r="F103" s="18">
        <f t="shared" si="31"/>
        <v>7.7333333333333334</v>
      </c>
      <c r="G103" s="19">
        <f t="shared" si="31"/>
        <v>8.3333333333333339</v>
      </c>
      <c r="H103" s="27">
        <f t="shared" si="31"/>
        <v>20.2</v>
      </c>
      <c r="I103" s="19">
        <f t="shared" si="31"/>
        <v>11.866666666666667</v>
      </c>
      <c r="J103" s="27">
        <f t="shared" si="31"/>
        <v>5.2</v>
      </c>
      <c r="K103" s="19">
        <f t="shared" si="31"/>
        <v>6.4666666666666668</v>
      </c>
      <c r="L103" s="27">
        <f t="shared" si="31"/>
        <v>15.666666666666666</v>
      </c>
      <c r="M103" s="19">
        <f t="shared" si="31"/>
        <v>10.666666666666666</v>
      </c>
    </row>
    <row r="104" spans="1:13" ht="15" thickBot="1">
      <c r="A104" s="9" t="s">
        <v>21</v>
      </c>
      <c r="B104" s="31">
        <f>((B103+C103)/2)*242*10*(1/0.25)</f>
        <v>93573.333333333314</v>
      </c>
      <c r="C104" s="32"/>
      <c r="D104" s="31">
        <f t="shared" ref="D104" si="32">((D103+E103)/2)*242*10*(1/0.25)</f>
        <v>152621.33333333334</v>
      </c>
      <c r="E104" s="32"/>
      <c r="F104" s="31">
        <f t="shared" ref="F104" si="33">((F103+G103)/2)*242*10*(1/0.25)</f>
        <v>77762.666666666657</v>
      </c>
      <c r="G104" s="32"/>
      <c r="H104" s="31">
        <f t="shared" ref="H104" si="34">((H103+I103)/2)*242*10*(1/0.25)</f>
        <v>155202.66666666666</v>
      </c>
      <c r="I104" s="32"/>
      <c r="J104" s="31">
        <f t="shared" ref="J104" si="35">((J103+K103)/2)*242*10*(1/0.25)</f>
        <v>56466.666666666672</v>
      </c>
      <c r="K104" s="32"/>
      <c r="L104" s="31">
        <f t="shared" ref="L104" si="36">((L103+M103)/2)*242*10*(1/0.25)</f>
        <v>127453.33333333331</v>
      </c>
      <c r="M104" s="32"/>
    </row>
    <row r="105" spans="1:13" ht="15" thickBot="1"/>
    <row r="106" spans="1:13" ht="15" thickBot="1">
      <c r="A106" s="28" t="s">
        <v>30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</row>
    <row r="107" spans="1:13" ht="15" thickBot="1">
      <c r="A107" s="10"/>
      <c r="B107" s="13" t="s">
        <v>45</v>
      </c>
      <c r="C107" s="13" t="s">
        <v>45</v>
      </c>
      <c r="D107" s="13" t="s">
        <v>46</v>
      </c>
      <c r="E107" s="13" t="s">
        <v>46</v>
      </c>
      <c r="F107" s="13" t="s">
        <v>45</v>
      </c>
      <c r="G107" s="13" t="s">
        <v>45</v>
      </c>
      <c r="H107" s="13" t="s">
        <v>46</v>
      </c>
      <c r="I107" s="13" t="s">
        <v>46</v>
      </c>
      <c r="J107" s="13" t="s">
        <v>45</v>
      </c>
      <c r="K107" s="13" t="s">
        <v>45</v>
      </c>
      <c r="L107" s="13" t="s">
        <v>46</v>
      </c>
      <c r="M107" s="13" t="s">
        <v>46</v>
      </c>
    </row>
    <row r="108" spans="1:13" ht="15" thickTop="1">
      <c r="A108" s="2" t="s">
        <v>2</v>
      </c>
      <c r="B108" s="14">
        <v>10</v>
      </c>
      <c r="C108" s="20">
        <v>10</v>
      </c>
      <c r="D108" s="14">
        <v>13</v>
      </c>
      <c r="E108" s="20">
        <v>13</v>
      </c>
      <c r="F108" s="14">
        <v>9</v>
      </c>
      <c r="G108" s="20">
        <v>17</v>
      </c>
      <c r="H108" s="24">
        <v>4</v>
      </c>
      <c r="I108" s="4">
        <v>7</v>
      </c>
      <c r="J108" s="24">
        <v>10</v>
      </c>
      <c r="K108" s="4">
        <v>6</v>
      </c>
      <c r="L108" s="24">
        <v>11</v>
      </c>
      <c r="M108" s="4">
        <v>8</v>
      </c>
    </row>
    <row r="109" spans="1:13">
      <c r="A109" s="3" t="s">
        <v>4</v>
      </c>
      <c r="B109" s="15">
        <v>9</v>
      </c>
      <c r="C109" s="21">
        <v>23</v>
      </c>
      <c r="D109" s="15">
        <v>9</v>
      </c>
      <c r="E109" s="21">
        <v>16</v>
      </c>
      <c r="F109" s="15">
        <v>12</v>
      </c>
      <c r="G109" s="21">
        <v>7</v>
      </c>
      <c r="H109" s="25">
        <v>4</v>
      </c>
      <c r="I109" s="5">
        <v>13</v>
      </c>
      <c r="J109" s="25">
        <v>8</v>
      </c>
      <c r="K109" s="5">
        <v>18</v>
      </c>
      <c r="L109" s="25">
        <v>8</v>
      </c>
      <c r="M109" s="5">
        <v>5</v>
      </c>
    </row>
    <row r="110" spans="1:13">
      <c r="A110" s="3" t="s">
        <v>6</v>
      </c>
      <c r="B110" s="15">
        <v>14</v>
      </c>
      <c r="C110" s="21">
        <v>9</v>
      </c>
      <c r="D110" s="15">
        <v>16</v>
      </c>
      <c r="E110" s="21">
        <v>8</v>
      </c>
      <c r="F110" s="15">
        <v>12</v>
      </c>
      <c r="G110" s="21">
        <v>6</v>
      </c>
      <c r="H110" s="25">
        <v>7</v>
      </c>
      <c r="I110" s="5">
        <v>8</v>
      </c>
      <c r="J110" s="25">
        <v>11</v>
      </c>
      <c r="K110" s="5">
        <v>7</v>
      </c>
      <c r="L110" s="25">
        <v>5</v>
      </c>
      <c r="M110" s="5">
        <v>8</v>
      </c>
    </row>
    <row r="111" spans="1:13">
      <c r="A111" s="3" t="s">
        <v>7</v>
      </c>
      <c r="B111" s="15">
        <v>10</v>
      </c>
      <c r="C111" s="21">
        <v>8</v>
      </c>
      <c r="D111" s="15">
        <v>13</v>
      </c>
      <c r="E111" s="21">
        <v>7</v>
      </c>
      <c r="F111" s="15">
        <v>11</v>
      </c>
      <c r="G111" s="21">
        <v>6</v>
      </c>
      <c r="H111" s="25">
        <v>8</v>
      </c>
      <c r="I111" s="5">
        <v>9</v>
      </c>
      <c r="J111" s="25">
        <v>14</v>
      </c>
      <c r="K111" s="5">
        <v>11</v>
      </c>
      <c r="L111" s="25">
        <v>6</v>
      </c>
      <c r="M111" s="5">
        <v>13</v>
      </c>
    </row>
    <row r="112" spans="1:13">
      <c r="A112" s="3" t="s">
        <v>8</v>
      </c>
      <c r="B112" s="15">
        <v>12</v>
      </c>
      <c r="C112" s="21">
        <v>12</v>
      </c>
      <c r="D112" s="15">
        <v>6</v>
      </c>
      <c r="E112" s="21">
        <v>14</v>
      </c>
      <c r="F112" s="15">
        <v>6</v>
      </c>
      <c r="G112" s="21">
        <v>7</v>
      </c>
      <c r="H112" s="25">
        <v>9</v>
      </c>
      <c r="I112" s="5">
        <v>11</v>
      </c>
      <c r="J112" s="25">
        <v>12</v>
      </c>
      <c r="K112" s="5">
        <v>10</v>
      </c>
      <c r="L112" s="25">
        <v>8</v>
      </c>
      <c r="M112" s="5">
        <v>6</v>
      </c>
    </row>
    <row r="113" spans="1:13">
      <c r="A113" s="3" t="s">
        <v>9</v>
      </c>
      <c r="B113" s="15">
        <v>9</v>
      </c>
      <c r="C113" s="21">
        <v>14</v>
      </c>
      <c r="D113" s="15">
        <v>11</v>
      </c>
      <c r="E113" s="21">
        <v>10</v>
      </c>
      <c r="F113" s="15">
        <v>5</v>
      </c>
      <c r="G113" s="21">
        <v>9</v>
      </c>
      <c r="H113" s="25">
        <v>6</v>
      </c>
      <c r="I113" s="5">
        <v>15</v>
      </c>
      <c r="J113" s="25">
        <v>7</v>
      </c>
      <c r="K113" s="5">
        <v>7</v>
      </c>
      <c r="L113" s="25">
        <v>8</v>
      </c>
      <c r="M113" s="5">
        <v>8</v>
      </c>
    </row>
    <row r="114" spans="1:13">
      <c r="A114" s="3" t="s">
        <v>10</v>
      </c>
      <c r="B114" s="15">
        <v>8</v>
      </c>
      <c r="C114" s="21">
        <v>5</v>
      </c>
      <c r="D114" s="15">
        <v>10</v>
      </c>
      <c r="E114" s="21">
        <v>11</v>
      </c>
      <c r="F114" s="15">
        <v>8</v>
      </c>
      <c r="G114" s="21">
        <v>8</v>
      </c>
      <c r="H114" s="25">
        <v>5</v>
      </c>
      <c r="I114" s="5">
        <v>11</v>
      </c>
      <c r="J114" s="25">
        <v>6</v>
      </c>
      <c r="K114" s="5">
        <v>6</v>
      </c>
      <c r="L114" s="25">
        <v>11</v>
      </c>
      <c r="M114" s="5">
        <v>10</v>
      </c>
    </row>
    <row r="115" spans="1:13">
      <c r="A115" s="3" t="s">
        <v>11</v>
      </c>
      <c r="B115" s="15">
        <v>11</v>
      </c>
      <c r="C115" s="21">
        <v>12</v>
      </c>
      <c r="D115" s="15">
        <v>9</v>
      </c>
      <c r="E115" s="21">
        <v>9</v>
      </c>
      <c r="F115" s="15">
        <v>9</v>
      </c>
      <c r="G115" s="21">
        <v>11</v>
      </c>
      <c r="H115" s="25">
        <v>6</v>
      </c>
      <c r="I115" s="5">
        <v>10</v>
      </c>
      <c r="J115" s="25">
        <v>12</v>
      </c>
      <c r="K115" s="5">
        <v>9</v>
      </c>
      <c r="L115" s="25">
        <v>8</v>
      </c>
      <c r="M115" s="5">
        <v>11</v>
      </c>
    </row>
    <row r="116" spans="1:13">
      <c r="A116" s="3" t="s">
        <v>12</v>
      </c>
      <c r="B116" s="15">
        <v>7</v>
      </c>
      <c r="C116" s="21">
        <v>9</v>
      </c>
      <c r="D116" s="15">
        <v>13</v>
      </c>
      <c r="E116" s="21">
        <v>17</v>
      </c>
      <c r="F116" s="15">
        <v>12</v>
      </c>
      <c r="G116" s="21">
        <v>11</v>
      </c>
      <c r="H116" s="25">
        <v>4</v>
      </c>
      <c r="I116" s="5">
        <v>10</v>
      </c>
      <c r="J116" s="25">
        <v>12</v>
      </c>
      <c r="K116" s="5">
        <v>10</v>
      </c>
      <c r="L116" s="25">
        <v>14</v>
      </c>
      <c r="M116" s="5">
        <v>16</v>
      </c>
    </row>
    <row r="117" spans="1:13">
      <c r="A117" s="3" t="s">
        <v>13</v>
      </c>
      <c r="B117" s="15">
        <v>10</v>
      </c>
      <c r="C117" s="21">
        <v>4</v>
      </c>
      <c r="D117" s="15">
        <v>14</v>
      </c>
      <c r="E117" s="21">
        <v>19</v>
      </c>
      <c r="F117" s="15">
        <v>10</v>
      </c>
      <c r="G117" s="21">
        <v>11</v>
      </c>
      <c r="H117" s="25">
        <v>5</v>
      </c>
      <c r="I117" s="5">
        <v>10</v>
      </c>
      <c r="J117" s="25">
        <v>7</v>
      </c>
      <c r="K117" s="5">
        <v>12</v>
      </c>
      <c r="L117" s="25">
        <v>6</v>
      </c>
      <c r="M117" s="5">
        <v>7</v>
      </c>
    </row>
    <row r="118" spans="1:13">
      <c r="A118" s="3" t="s">
        <v>14</v>
      </c>
      <c r="B118" s="15">
        <v>11</v>
      </c>
      <c r="C118" s="21">
        <v>11</v>
      </c>
      <c r="D118" s="15">
        <v>15</v>
      </c>
      <c r="E118" s="21">
        <v>22</v>
      </c>
      <c r="F118" s="15">
        <v>13</v>
      </c>
      <c r="G118" s="21">
        <v>7</v>
      </c>
      <c r="H118" s="25">
        <v>5</v>
      </c>
      <c r="I118" s="5">
        <v>10</v>
      </c>
      <c r="J118" s="25">
        <v>7</v>
      </c>
      <c r="K118" s="5">
        <v>10</v>
      </c>
      <c r="L118" s="25">
        <v>11</v>
      </c>
      <c r="M118" s="5">
        <v>10</v>
      </c>
    </row>
    <row r="119" spans="1:13">
      <c r="A119" s="3" t="s">
        <v>15</v>
      </c>
      <c r="B119" s="15">
        <v>8</v>
      </c>
      <c r="C119" s="21">
        <v>9</v>
      </c>
      <c r="D119" s="15">
        <v>11</v>
      </c>
      <c r="E119" s="21">
        <v>20</v>
      </c>
      <c r="F119" s="15">
        <v>13</v>
      </c>
      <c r="G119" s="21">
        <v>8</v>
      </c>
      <c r="H119" s="25">
        <v>6</v>
      </c>
      <c r="I119" s="5">
        <v>10</v>
      </c>
      <c r="J119" s="25">
        <v>8</v>
      </c>
      <c r="K119" s="5">
        <v>11</v>
      </c>
      <c r="L119" s="25">
        <v>7</v>
      </c>
      <c r="M119" s="5">
        <v>11</v>
      </c>
    </row>
    <row r="120" spans="1:13">
      <c r="A120" s="3" t="s">
        <v>16</v>
      </c>
      <c r="B120" s="15">
        <v>11</v>
      </c>
      <c r="C120" s="21">
        <v>20</v>
      </c>
      <c r="D120" s="15">
        <v>12</v>
      </c>
      <c r="E120" s="21">
        <v>22</v>
      </c>
      <c r="F120" s="15">
        <v>12</v>
      </c>
      <c r="G120" s="21">
        <v>8</v>
      </c>
      <c r="H120" s="25">
        <v>5</v>
      </c>
      <c r="I120" s="5">
        <v>5</v>
      </c>
      <c r="J120" s="25">
        <v>7</v>
      </c>
      <c r="K120" s="5">
        <v>11</v>
      </c>
      <c r="L120" s="25">
        <v>10</v>
      </c>
      <c r="M120" s="5">
        <v>5</v>
      </c>
    </row>
    <row r="121" spans="1:13">
      <c r="A121" s="3" t="s">
        <v>17</v>
      </c>
      <c r="B121" s="15">
        <v>8</v>
      </c>
      <c r="C121" s="21">
        <v>15</v>
      </c>
      <c r="D121" s="15">
        <v>16</v>
      </c>
      <c r="E121" s="21">
        <v>9</v>
      </c>
      <c r="F121" s="15">
        <v>10</v>
      </c>
      <c r="G121" s="21">
        <v>14</v>
      </c>
      <c r="H121" s="25">
        <v>10</v>
      </c>
      <c r="I121" s="5">
        <v>5</v>
      </c>
      <c r="J121" s="25">
        <v>8</v>
      </c>
      <c r="K121" s="5">
        <v>13</v>
      </c>
      <c r="L121" s="25">
        <v>14</v>
      </c>
      <c r="M121" s="5">
        <v>8</v>
      </c>
    </row>
    <row r="122" spans="1:13" ht="15" thickBot="1">
      <c r="A122" s="6" t="s">
        <v>18</v>
      </c>
      <c r="B122" s="16">
        <v>12</v>
      </c>
      <c r="C122" s="22">
        <v>10</v>
      </c>
      <c r="D122" s="16">
        <v>9</v>
      </c>
      <c r="E122" s="22">
        <v>12</v>
      </c>
      <c r="F122" s="23">
        <v>11</v>
      </c>
      <c r="G122" s="22">
        <v>12</v>
      </c>
      <c r="H122" s="25">
        <v>11</v>
      </c>
      <c r="I122" s="7">
        <v>8</v>
      </c>
      <c r="J122" s="26">
        <v>11</v>
      </c>
      <c r="K122" s="7">
        <v>7</v>
      </c>
      <c r="L122" s="26">
        <v>8</v>
      </c>
      <c r="M122" s="7">
        <v>5</v>
      </c>
    </row>
    <row r="123" spans="1:13" ht="15" thickBot="1">
      <c r="A123" s="11" t="s">
        <v>19</v>
      </c>
      <c r="B123" s="17" t="s">
        <v>26</v>
      </c>
      <c r="C123" s="17" t="s">
        <v>26</v>
      </c>
      <c r="D123" s="17" t="s">
        <v>26</v>
      </c>
      <c r="E123" s="17" t="s">
        <v>26</v>
      </c>
      <c r="F123" s="17" t="s">
        <v>26</v>
      </c>
      <c r="G123" s="17" t="s">
        <v>26</v>
      </c>
      <c r="H123" s="17" t="s">
        <v>26</v>
      </c>
      <c r="I123" s="17" t="s">
        <v>26</v>
      </c>
      <c r="J123" s="17" t="s">
        <v>26</v>
      </c>
      <c r="K123" s="17" t="s">
        <v>26</v>
      </c>
      <c r="L123" s="17" t="s">
        <v>26</v>
      </c>
      <c r="M123" s="17" t="s">
        <v>26</v>
      </c>
    </row>
    <row r="124" spans="1:13" ht="15" thickBot="1">
      <c r="A124" s="8" t="s">
        <v>20</v>
      </c>
      <c r="B124" s="18">
        <f t="shared" ref="B124:M124" si="37">AVERAGE(B108:B122)</f>
        <v>10</v>
      </c>
      <c r="C124" s="19">
        <f t="shared" si="37"/>
        <v>11.4</v>
      </c>
      <c r="D124" s="18">
        <f t="shared" si="37"/>
        <v>11.8</v>
      </c>
      <c r="E124" s="19">
        <f t="shared" si="37"/>
        <v>13.933333333333334</v>
      </c>
      <c r="F124" s="18">
        <f t="shared" si="37"/>
        <v>10.199999999999999</v>
      </c>
      <c r="G124" s="19">
        <f t="shared" si="37"/>
        <v>9.4666666666666668</v>
      </c>
      <c r="H124" s="27">
        <f t="shared" si="37"/>
        <v>6.333333333333333</v>
      </c>
      <c r="I124" s="19">
        <f t="shared" si="37"/>
        <v>9.4666666666666668</v>
      </c>
      <c r="J124" s="27">
        <f t="shared" si="37"/>
        <v>9.3333333333333339</v>
      </c>
      <c r="K124" s="19">
        <f t="shared" si="37"/>
        <v>9.8666666666666671</v>
      </c>
      <c r="L124" s="27">
        <f t="shared" si="37"/>
        <v>9</v>
      </c>
      <c r="M124" s="19">
        <f t="shared" si="37"/>
        <v>8.7333333333333325</v>
      </c>
    </row>
    <row r="125" spans="1:13" ht="15" thickBot="1">
      <c r="A125" s="9" t="s">
        <v>21</v>
      </c>
      <c r="B125" s="31">
        <f>((B124+C124)/2)*242*10^2*(1/0.25)</f>
        <v>1035759.9999999999</v>
      </c>
      <c r="C125" s="32"/>
      <c r="D125" s="31">
        <f t="shared" ref="D125" si="38">((D124+E124)/2)*242*10^2*(1/0.25)</f>
        <v>1245493.3333333335</v>
      </c>
      <c r="E125" s="32"/>
      <c r="F125" s="31">
        <f t="shared" ref="F125" si="39">((F124+G124)/2)*242*10^2*(1/0.25)</f>
        <v>951866.66666666663</v>
      </c>
      <c r="G125" s="32"/>
      <c r="H125" s="31">
        <f t="shared" ref="H125" si="40">((H124+I124)/2)*242*10^2*(1/0.25)</f>
        <v>764720.00000000012</v>
      </c>
      <c r="I125" s="32"/>
      <c r="J125" s="31">
        <f t="shared" ref="J125" si="41">((J124+K124)/2)*242*10^2*(1/0.25)</f>
        <v>929280.00000000012</v>
      </c>
      <c r="K125" s="32"/>
      <c r="L125" s="31">
        <f t="shared" ref="L125" si="42">((L124+M124)/2)*242*10^2*(1/0.25)</f>
        <v>858293.33333333349</v>
      </c>
      <c r="M125" s="32"/>
    </row>
  </sheetData>
  <mergeCells count="42">
    <mergeCell ref="A85:M85"/>
    <mergeCell ref="B104:C104"/>
    <mergeCell ref="D104:E104"/>
    <mergeCell ref="F104:G104"/>
    <mergeCell ref="H104:I104"/>
    <mergeCell ref="J104:K104"/>
    <mergeCell ref="L104:M104"/>
    <mergeCell ref="A64:M64"/>
    <mergeCell ref="B83:C83"/>
    <mergeCell ref="D83:E83"/>
    <mergeCell ref="F83:G83"/>
    <mergeCell ref="H83:I83"/>
    <mergeCell ref="J83:K83"/>
    <mergeCell ref="L83:M83"/>
    <mergeCell ref="J20:K20"/>
    <mergeCell ref="L20:M20"/>
    <mergeCell ref="A1:M1"/>
    <mergeCell ref="B20:C20"/>
    <mergeCell ref="D20:E20"/>
    <mergeCell ref="F20:G20"/>
    <mergeCell ref="H20:I20"/>
    <mergeCell ref="A22:M22"/>
    <mergeCell ref="B41:C41"/>
    <mergeCell ref="D41:E41"/>
    <mergeCell ref="F41:G41"/>
    <mergeCell ref="H41:I41"/>
    <mergeCell ref="J41:K41"/>
    <mergeCell ref="L41:M41"/>
    <mergeCell ref="A43:M43"/>
    <mergeCell ref="B62:C62"/>
    <mergeCell ref="D62:E62"/>
    <mergeCell ref="F62:G62"/>
    <mergeCell ref="H62:I62"/>
    <mergeCell ref="J62:K62"/>
    <mergeCell ref="L62:M62"/>
    <mergeCell ref="A106:M106"/>
    <mergeCell ref="B125:C125"/>
    <mergeCell ref="D125:E125"/>
    <mergeCell ref="F125:G125"/>
    <mergeCell ref="H125:I125"/>
    <mergeCell ref="J125:K125"/>
    <mergeCell ref="L125:M125"/>
  </mergeCells>
  <phoneticPr fontId="1" type="noConversion"/>
  <pageMargins left="0.7" right="0.7" top="0.75" bottom="0.75" header="0.3" footer="0.3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EV_OGC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Lee, Jeonghoon</cp:lastModifiedBy>
  <cp:revision/>
  <cp:lastPrinted>2024-05-23T18:33:39Z</cp:lastPrinted>
  <dcterms:created xsi:type="dcterms:W3CDTF">2018-02-14T21:42:30Z</dcterms:created>
  <dcterms:modified xsi:type="dcterms:W3CDTF">2025-08-22T05:59:39Z</dcterms:modified>
  <cp:category/>
  <cp:contentStatus/>
</cp:coreProperties>
</file>