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9E16B5AC-3017-E04A-8CD6-4983AEFA2C9C}" xr6:coauthVersionLast="47" xr6:coauthVersionMax="47" xr10:uidLastSave="{00000000-0000-0000-0000-000000000000}"/>
  <bookViews>
    <workbookView xWindow="0" yWindow="500" windowWidth="19420" windowHeight="11500" activeTab="1" xr2:uid="{00000000-000D-0000-FFFF-FFFF00000000}"/>
  </bookViews>
  <sheets>
    <sheet name="Figure 3 IFU" sheetId="1" r:id="rId1"/>
    <sheet name="RT-qPC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G4" i="2"/>
  <c r="H4" i="2"/>
  <c r="F5" i="2"/>
  <c r="G5" i="2"/>
  <c r="H5" i="2"/>
  <c r="F8" i="2"/>
  <c r="G8" i="2"/>
  <c r="H8" i="2"/>
  <c r="F9" i="2"/>
  <c r="G9" i="2"/>
  <c r="H9" i="2"/>
  <c r="F11" i="2"/>
  <c r="G11" i="2"/>
  <c r="H11" i="2"/>
  <c r="F15" i="2"/>
  <c r="G15" i="2"/>
  <c r="H15" i="2"/>
  <c r="F16" i="2"/>
  <c r="G16" i="2"/>
  <c r="H16" i="2"/>
  <c r="F19" i="2"/>
  <c r="G19" i="2"/>
  <c r="H19" i="2"/>
  <c r="F20" i="2"/>
  <c r="G20" i="2"/>
  <c r="H20" i="2"/>
  <c r="F22" i="2"/>
  <c r="G22" i="2"/>
  <c r="H22" i="2"/>
  <c r="F26" i="2"/>
  <c r="G26" i="2"/>
  <c r="H26" i="2"/>
  <c r="F27" i="2"/>
  <c r="G27" i="2"/>
  <c r="H27" i="2"/>
  <c r="F30" i="2"/>
  <c r="G30" i="2"/>
  <c r="H30" i="2"/>
  <c r="F31" i="2"/>
  <c r="G31" i="2"/>
  <c r="H31" i="2"/>
  <c r="F33" i="2"/>
  <c r="G33" i="2"/>
  <c r="H33" i="2"/>
  <c r="F37" i="2"/>
  <c r="G37" i="2"/>
  <c r="H37" i="2"/>
  <c r="F38" i="2"/>
  <c r="G38" i="2"/>
  <c r="H38" i="2"/>
  <c r="F41" i="2"/>
  <c r="G41" i="2"/>
  <c r="H41" i="2"/>
  <c r="F42" i="2"/>
  <c r="G42" i="2"/>
  <c r="H42" i="2"/>
  <c r="F44" i="2"/>
  <c r="G44" i="2"/>
  <c r="H44" i="2"/>
  <c r="F48" i="2"/>
  <c r="G48" i="2"/>
  <c r="H48" i="2"/>
  <c r="F49" i="2"/>
  <c r="G49" i="2"/>
  <c r="H49" i="2"/>
  <c r="F52" i="2"/>
  <c r="G52" i="2"/>
  <c r="H52" i="2"/>
  <c r="F53" i="2"/>
  <c r="G53" i="2"/>
  <c r="H53" i="2"/>
  <c r="F55" i="2"/>
  <c r="G55" i="2"/>
  <c r="H55" i="2"/>
  <c r="F59" i="2"/>
  <c r="G59" i="2"/>
  <c r="H59" i="2"/>
  <c r="F60" i="2"/>
  <c r="G60" i="2"/>
  <c r="H60" i="2"/>
  <c r="F63" i="2"/>
  <c r="G63" i="2"/>
  <c r="H63" i="2"/>
  <c r="F64" i="2"/>
  <c r="G64" i="2"/>
  <c r="H64" i="2"/>
  <c r="F66" i="2"/>
  <c r="G66" i="2"/>
  <c r="H66" i="2"/>
  <c r="B70" i="2"/>
  <c r="C70" i="2"/>
  <c r="D70" i="2"/>
  <c r="B71" i="2"/>
  <c r="C71" i="2"/>
  <c r="G77" i="2" s="1"/>
  <c r="D71" i="2"/>
  <c r="H70" i="2" s="1"/>
  <c r="B72" i="2"/>
  <c r="C72" i="2"/>
  <c r="D72" i="2"/>
  <c r="B73" i="2"/>
  <c r="C73" i="2"/>
  <c r="D73" i="2"/>
  <c r="B74" i="2"/>
  <c r="C74" i="2"/>
  <c r="D74" i="2"/>
  <c r="B75" i="2"/>
  <c r="C75" i="2"/>
  <c r="D75" i="2"/>
  <c r="F82" i="2"/>
  <c r="G82" i="2"/>
  <c r="H82" i="2"/>
  <c r="F83" i="2"/>
  <c r="G83" i="2"/>
  <c r="H83" i="2"/>
  <c r="F86" i="2"/>
  <c r="G86" i="2"/>
  <c r="H86" i="2"/>
  <c r="F87" i="2"/>
  <c r="G87" i="2"/>
  <c r="H87" i="2"/>
  <c r="F89" i="2"/>
  <c r="G89" i="2"/>
  <c r="H89" i="2"/>
  <c r="F93" i="2"/>
  <c r="G93" i="2"/>
  <c r="H93" i="2"/>
  <c r="F94" i="2"/>
  <c r="G94" i="2"/>
  <c r="H94" i="2"/>
  <c r="F97" i="2"/>
  <c r="G97" i="2"/>
  <c r="H97" i="2"/>
  <c r="F98" i="2"/>
  <c r="G98" i="2"/>
  <c r="H98" i="2"/>
  <c r="F100" i="2"/>
  <c r="G100" i="2"/>
  <c r="H100" i="2"/>
  <c r="F104" i="2"/>
  <c r="G104" i="2"/>
  <c r="H104" i="2"/>
  <c r="F105" i="2"/>
  <c r="G105" i="2"/>
  <c r="H105" i="2"/>
  <c r="F108" i="2"/>
  <c r="G108" i="2"/>
  <c r="H108" i="2"/>
  <c r="F109" i="2"/>
  <c r="G109" i="2"/>
  <c r="H109" i="2"/>
  <c r="F111" i="2"/>
  <c r="G111" i="2"/>
  <c r="H111" i="2"/>
  <c r="F115" i="2"/>
  <c r="G115" i="2"/>
  <c r="H115" i="2"/>
  <c r="F116" i="2"/>
  <c r="G116" i="2"/>
  <c r="H116" i="2"/>
  <c r="F119" i="2"/>
  <c r="G119" i="2"/>
  <c r="H119" i="2"/>
  <c r="F120" i="2"/>
  <c r="G120" i="2"/>
  <c r="H120" i="2"/>
  <c r="F122" i="2"/>
  <c r="G122" i="2"/>
  <c r="H122" i="2"/>
  <c r="F126" i="2"/>
  <c r="G126" i="2"/>
  <c r="H126" i="2"/>
  <c r="F127" i="2"/>
  <c r="G127" i="2"/>
  <c r="H127" i="2"/>
  <c r="F130" i="2"/>
  <c r="G130" i="2"/>
  <c r="H130" i="2"/>
  <c r="F131" i="2"/>
  <c r="G131" i="2"/>
  <c r="H131" i="2"/>
  <c r="F133" i="2"/>
  <c r="G133" i="2"/>
  <c r="H133" i="2"/>
  <c r="F137" i="2"/>
  <c r="G137" i="2"/>
  <c r="H137" i="2"/>
  <c r="F138" i="2"/>
  <c r="G138" i="2"/>
  <c r="H138" i="2"/>
  <c r="F141" i="2"/>
  <c r="G141" i="2"/>
  <c r="H141" i="2"/>
  <c r="F142" i="2"/>
  <c r="G142" i="2"/>
  <c r="H142" i="2"/>
  <c r="F144" i="2"/>
  <c r="G144" i="2"/>
  <c r="H144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F149" i="2" s="1"/>
  <c r="C153" i="2"/>
  <c r="G149" i="2" s="1"/>
  <c r="D153" i="2"/>
  <c r="G148" i="2" l="1"/>
  <c r="H77" i="2"/>
  <c r="H75" i="2"/>
  <c r="F70" i="2"/>
  <c r="H148" i="2"/>
  <c r="H152" i="2"/>
  <c r="H74" i="2"/>
  <c r="F155" i="2"/>
  <c r="G71" i="2"/>
  <c r="F74" i="2"/>
  <c r="G152" i="2"/>
  <c r="G74" i="2"/>
  <c r="F152" i="2"/>
  <c r="H149" i="2"/>
  <c r="F71" i="2"/>
  <c r="G153" i="2"/>
  <c r="F153" i="2"/>
  <c r="G70" i="2"/>
  <c r="F77" i="2"/>
  <c r="H155" i="2"/>
  <c r="F148" i="2"/>
  <c r="G75" i="2"/>
  <c r="F75" i="2"/>
  <c r="H71" i="2"/>
  <c r="G155" i="2"/>
  <c r="H153" i="2"/>
  <c r="P29" i="1"/>
  <c r="Q26" i="1"/>
  <c r="S26" i="1" s="1"/>
  <c r="P26" i="1"/>
  <c r="R26" i="1" s="1"/>
  <c r="Q25" i="1"/>
  <c r="Q27" i="1" s="1"/>
  <c r="P25" i="1"/>
  <c r="R25" i="1" s="1"/>
  <c r="S24" i="1"/>
  <c r="Q24" i="1"/>
  <c r="Q28" i="1" s="1"/>
  <c r="P24" i="1"/>
  <c r="R24" i="1" s="1"/>
  <c r="B20" i="1"/>
  <c r="M40" i="1"/>
  <c r="L40" i="1"/>
  <c r="K40" i="1"/>
  <c r="J40" i="1"/>
  <c r="I40" i="1"/>
  <c r="H40" i="1"/>
  <c r="G40" i="1"/>
  <c r="F40" i="1"/>
  <c r="E40" i="1"/>
  <c r="D40" i="1"/>
  <c r="C40" i="1"/>
  <c r="B40" i="1"/>
  <c r="M19" i="1"/>
  <c r="L19" i="1"/>
  <c r="I19" i="1"/>
  <c r="H19" i="1"/>
  <c r="E19" i="1"/>
  <c r="J19" i="1"/>
  <c r="K19" i="1"/>
  <c r="F19" i="1"/>
  <c r="G19" i="1"/>
  <c r="D19" i="1"/>
  <c r="B19" i="1"/>
  <c r="C19" i="1"/>
  <c r="Q30" i="1" l="1"/>
  <c r="R28" i="1"/>
  <c r="R27" i="1"/>
  <c r="S25" i="1"/>
  <c r="R29" i="1" s="1"/>
  <c r="P27" i="1"/>
  <c r="P30" i="1" s="1"/>
  <c r="S27" i="1"/>
  <c r="P28" i="1"/>
  <c r="L41" i="1"/>
  <c r="J41" i="1"/>
  <c r="H41" i="1"/>
  <c r="F41" i="1"/>
  <c r="D41" i="1"/>
  <c r="B41" i="1"/>
  <c r="L20" i="1"/>
  <c r="Q5" i="1" s="1"/>
  <c r="J20" i="1"/>
  <c r="P5" i="1" s="1"/>
  <c r="R5" i="1" s="1"/>
  <c r="H20" i="1"/>
  <c r="Q4" i="1" s="1"/>
  <c r="F20" i="1"/>
  <c r="P4" i="1" s="1"/>
  <c r="R4" i="1" s="1"/>
  <c r="D20" i="1"/>
  <c r="Q3" i="1" s="1"/>
  <c r="P3" i="1"/>
  <c r="R3" i="1" s="1"/>
  <c r="S28" i="1" l="1"/>
  <c r="R7" i="1"/>
  <c r="R6" i="1"/>
  <c r="S3" i="1"/>
  <c r="S4" i="1"/>
  <c r="S5" i="1"/>
  <c r="Q7" i="1"/>
  <c r="Q6" i="1"/>
  <c r="P6" i="1"/>
  <c r="P7" i="1"/>
  <c r="P8" i="1"/>
  <c r="S6" i="1" l="1"/>
  <c r="S7" i="1"/>
  <c r="R8" i="1"/>
  <c r="P9" i="1"/>
  <c r="Q9" i="1"/>
</calcChain>
</file>

<file path=xl/sharedStrings.xml><?xml version="1.0" encoding="utf-8"?>
<sst xmlns="http://schemas.openxmlformats.org/spreadsheetml/2006/main" count="300" uniqueCount="54">
  <si>
    <t>pBL-dTM_dacA (No tag)</t>
  </si>
  <si>
    <t>24 hpi (UI)</t>
    <phoneticPr fontId="1" type="noConversion"/>
  </si>
  <si>
    <t>24 hpi (I)</t>
    <phoneticPr fontId="1" type="noConversion"/>
  </si>
  <si>
    <t>UI</t>
  </si>
  <si>
    <t>I</t>
  </si>
  <si>
    <t>#1</t>
    <phoneticPr fontId="1" type="noConversion"/>
  </si>
  <si>
    <t>#2</t>
    <phoneticPr fontId="1" type="noConversion"/>
  </si>
  <si>
    <t>#3</t>
  </si>
  <si>
    <t>#4</t>
  </si>
  <si>
    <t>average</t>
  </si>
  <si>
    <t>#5</t>
  </si>
  <si>
    <t>stdev</t>
  </si>
  <si>
    <t>#6</t>
  </si>
  <si>
    <t>p-value</t>
  </si>
  <si>
    <t>#7</t>
  </si>
  <si>
    <t>Relative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</si>
  <si>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</si>
  <si>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</si>
  <si>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</si>
  <si>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</si>
  <si>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</si>
  <si>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</si>
  <si>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</si>
  <si>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</si>
  <si>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  <phoneticPr fontId="1" type="noConversion"/>
  </si>
  <si>
    <t>10^-2</t>
  </si>
  <si>
    <t>average (inclusions/FOV)</t>
    <phoneticPr fontId="1" type="noConversion"/>
  </si>
  <si>
    <t>IFU (/ml/well)</t>
    <phoneticPr fontId="1" type="noConversion"/>
  </si>
  <si>
    <t>pBL-dTM_dacA_D164N (No tag)</t>
  </si>
  <si>
    <r>
      <t>P</t>
    </r>
    <r>
      <rPr>
        <sz val="10"/>
        <rFont val="Arial"/>
        <family val="2"/>
      </rPr>
      <t>-value</t>
    </r>
  </si>
  <si>
    <t>I</t>
    <phoneticPr fontId="0" type="noConversion"/>
  </si>
  <si>
    <t>I-5</t>
  </si>
  <si>
    <t>UI</t>
    <phoneticPr fontId="0" type="noConversion"/>
  </si>
  <si>
    <t>I-3</t>
  </si>
  <si>
    <t>I-4</t>
  </si>
  <si>
    <r>
      <t>S</t>
    </r>
    <r>
      <rPr>
        <sz val="10"/>
        <rFont val="Arial"/>
        <family val="2"/>
      </rPr>
      <t>TDEV</t>
    </r>
  </si>
  <si>
    <t>UI-5</t>
  </si>
  <si>
    <t>UI-3</t>
  </si>
  <si>
    <r>
      <t>U</t>
    </r>
    <r>
      <rPr>
        <sz val="10"/>
        <rFont val="Arial"/>
        <family val="2"/>
      </rPr>
      <t>I</t>
    </r>
  </si>
  <si>
    <t>UI-4</t>
  </si>
  <si>
    <r>
      <t>A</t>
    </r>
    <r>
      <rPr>
        <sz val="10"/>
        <rFont val="Arial"/>
        <family val="2"/>
      </rPr>
      <t>verage</t>
    </r>
  </si>
  <si>
    <t>Copy #</t>
  </si>
  <si>
    <t>gDNA</t>
  </si>
  <si>
    <t>euo</t>
  </si>
  <si>
    <t>omcB</t>
  </si>
  <si>
    <t>hctA</t>
  </si>
  <si>
    <t>ybbR</t>
  </si>
  <si>
    <r>
      <t>d</t>
    </r>
    <r>
      <rPr>
        <sz val="10"/>
        <rFont val="Arial"/>
        <family val="2"/>
      </rPr>
      <t>acA</t>
    </r>
  </si>
  <si>
    <t>dTMdacAD164N</t>
  </si>
  <si>
    <t>I-2</t>
  </si>
  <si>
    <t>I-1</t>
  </si>
  <si>
    <t>UI-2</t>
  </si>
  <si>
    <t>UI-1</t>
  </si>
  <si>
    <t>dTMdacA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</si>
</sst>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0"/>
  </numFmts>
  <fonts count="8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1"/>
    <xf numFmtId="0" fontId="7" fillId="0" borderId="0" xfId="1" applyFont="1"/>
    <xf numFmtId="165" fontId="6" fillId="0" borderId="0" xfId="1" applyNumberFormat="1"/>
    <xf numFmtId="166" fontId="6" fillId="0" borderId="0" xfId="1" applyNumberFormat="1"/>
  </cellXfs>
  <cellStyles count="2">
    <cellStyle name="Normal" xfId="0" builtinId="0"/>
    <cellStyle name="Normal 2" xfId="1" xr:uid="{9D4E1889-3DD4-1246-8982-3980723DC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topLeftCell="M1" workbookViewId="0">
      <selection activeCell="AD21" sqref="AD21"/>
    </sheetView>
  </sheetViews>
  <sheetFormatPr baseColWidth="10" defaultColWidth="8.6640625" defaultRowHeight="15" x14ac:dyDescent="0.2"/>
  <cols>
    <col min="1" max="1" width="19.1640625" style="1" bestFit="1" customWidth="1"/>
    <col min="2" max="3" width="8.33203125" style="1" bestFit="1" customWidth="1"/>
    <col min="4" max="5" width="7.33203125" style="1" bestFit="1" customWidth="1"/>
    <col min="6" max="7" width="8.33203125" style="1" bestFit="1" customWidth="1"/>
    <col min="8" max="9" width="7.33203125" style="1" bestFit="1" customWidth="1"/>
    <col min="10" max="11" width="8.33203125" style="1" bestFit="1" customWidth="1"/>
    <col min="12" max="13" width="7.33203125" style="1" bestFit="1" customWidth="1"/>
    <col min="14" max="14" width="8.6640625" style="1"/>
    <col min="15" max="15" width="9.83203125" style="1" bestFit="1" customWidth="1"/>
    <col min="16" max="16" width="10.33203125" style="1" bestFit="1" customWidth="1"/>
    <col min="17" max="18" width="11.5" style="1" bestFit="1" customWidth="1"/>
    <col min="19" max="19" width="11.83203125" style="1" bestFit="1" customWidth="1"/>
    <col min="20" max="20" width="12.83203125" style="1" bestFit="1" customWidth="1"/>
    <col min="21" max="21" width="13.83203125" style="1" bestFit="1" customWidth="1"/>
    <col min="22" max="23" width="11.83203125" style="1" bestFit="1" customWidth="1"/>
    <col min="24" max="16384" width="8.6640625" style="1"/>
  </cols>
  <sheetData>
    <row r="1" spans="1:19" ht="17.5" customHeight="1" thickBo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9" ht="16" thickBot="1" x14ac:dyDescent="0.25">
      <c r="A2" s="10"/>
      <c r="B2" s="13" t="s">
        <v>1</v>
      </c>
      <c r="C2" s="12" t="s">
        <v>1</v>
      </c>
      <c r="D2" s="13" t="s">
        <v>2</v>
      </c>
      <c r="E2" s="12" t="s">
        <v>2</v>
      </c>
      <c r="F2" s="13" t="s">
        <v>1</v>
      </c>
      <c r="G2" s="12" t="s">
        <v>1</v>
      </c>
      <c r="H2" s="13" t="s">
        <v>2</v>
      </c>
      <c r="I2" s="12" t="s">
        <v>2</v>
      </c>
      <c r="J2" s="13" t="s">
        <v>1</v>
      </c>
      <c r="K2" s="12" t="s">
        <v>1</v>
      </c>
      <c r="L2" s="13" t="s">
        <v>2</v>
      </c>
      <c r="M2" s="12" t="s">
        <v>2</v>
      </c>
      <c r="P2" s="1" t="s">
        <v>3</v>
      </c>
      <c r="Q2" s="1" t="s">
        <v>4</v>
      </c>
      <c r="R2" s="1" t="s">
        <v>3</v>
      </c>
      <c r="S2" s="1" t="s">
        <v>4</v>
      </c>
    </row>
    <row r="3" spans="1:19" ht="16" thickTop="1" x14ac:dyDescent="0.2">
      <c r="A3" s="2" t="s">
        <v>5</v>
      </c>
      <c r="B3" s="14">
        <v>8</v>
      </c>
      <c r="C3" s="20">
        <v>22</v>
      </c>
      <c r="D3" s="14">
        <v>49</v>
      </c>
      <c r="E3" s="20">
        <v>40</v>
      </c>
      <c r="F3" s="14">
        <v>24</v>
      </c>
      <c r="G3" s="20">
        <v>30</v>
      </c>
      <c r="H3" s="23">
        <v>19</v>
      </c>
      <c r="I3" s="4">
        <v>39</v>
      </c>
      <c r="J3" s="23">
        <v>30</v>
      </c>
      <c r="K3" s="4">
        <v>41</v>
      </c>
      <c r="L3" s="23">
        <v>35</v>
      </c>
      <c r="M3" s="4">
        <v>39</v>
      </c>
      <c r="O3" s="1">
        <v>1</v>
      </c>
      <c r="P3" s="27">
        <f>B20</f>
        <v>1697226.666666667</v>
      </c>
      <c r="Q3" s="27">
        <f>D20</f>
        <v>3972026.666666666</v>
      </c>
      <c r="R3" s="1">
        <f>100*P3/P3</f>
        <v>100</v>
      </c>
      <c r="S3" s="1">
        <f>100*Q3/P3</f>
        <v>234.0304182509505</v>
      </c>
    </row>
    <row r="4" spans="1:19" x14ac:dyDescent="0.2">
      <c r="A4" s="3" t="s">
        <v>6</v>
      </c>
      <c r="B4" s="15">
        <v>9</v>
      </c>
      <c r="C4" s="21">
        <v>16</v>
      </c>
      <c r="D4" s="15">
        <v>46</v>
      </c>
      <c r="E4" s="21">
        <v>51</v>
      </c>
      <c r="F4" s="15">
        <v>26</v>
      </c>
      <c r="G4" s="21">
        <v>28</v>
      </c>
      <c r="H4" s="24">
        <v>24</v>
      </c>
      <c r="I4" s="5">
        <v>30</v>
      </c>
      <c r="J4" s="24">
        <v>26</v>
      </c>
      <c r="K4" s="5">
        <v>40</v>
      </c>
      <c r="L4" s="24">
        <v>43</v>
      </c>
      <c r="M4" s="5">
        <v>40</v>
      </c>
      <c r="O4" s="1">
        <v>2</v>
      </c>
      <c r="P4" s="27">
        <f>F20</f>
        <v>2061839.9999999998</v>
      </c>
      <c r="Q4" s="27">
        <f>H20</f>
        <v>2703946.6666666665</v>
      </c>
      <c r="R4" s="1">
        <f t="shared" ref="R4:R5" si="0">100*P4/P4</f>
        <v>100</v>
      </c>
      <c r="S4" s="1">
        <f t="shared" ref="S4:S5" si="1">100*Q4/P4</f>
        <v>131.14241001564946</v>
      </c>
    </row>
    <row r="5" spans="1:19" x14ac:dyDescent="0.2">
      <c r="A5" s="3" t="s">
        <v>7</v>
      </c>
      <c r="B5" s="15">
        <v>21</v>
      </c>
      <c r="C5" s="21">
        <v>16</v>
      </c>
      <c r="D5" s="15">
        <v>44</v>
      </c>
      <c r="E5" s="21">
        <v>46</v>
      </c>
      <c r="F5" s="15">
        <v>16</v>
      </c>
      <c r="G5" s="21">
        <v>19</v>
      </c>
      <c r="H5" s="24">
        <v>21</v>
      </c>
      <c r="I5" s="5">
        <v>35</v>
      </c>
      <c r="J5" s="24">
        <v>26</v>
      </c>
      <c r="K5" s="5">
        <v>24</v>
      </c>
      <c r="L5" s="24">
        <v>32</v>
      </c>
      <c r="M5" s="5">
        <v>49</v>
      </c>
      <c r="O5" s="1">
        <v>3</v>
      </c>
      <c r="P5" s="27">
        <f>J20</f>
        <v>3068560</v>
      </c>
      <c r="Q5" s="27">
        <f>L20</f>
        <v>4210800</v>
      </c>
      <c r="R5" s="1">
        <f t="shared" si="0"/>
        <v>100</v>
      </c>
      <c r="S5" s="1">
        <f t="shared" si="1"/>
        <v>137.22397476340694</v>
      </c>
    </row>
    <row r="6" spans="1:19" x14ac:dyDescent="0.2">
      <c r="A6" s="3" t="s">
        <v>8</v>
      </c>
      <c r="B6" s="15">
        <v>17</v>
      </c>
      <c r="C6" s="21">
        <v>26</v>
      </c>
      <c r="D6" s="15">
        <v>43</v>
      </c>
      <c r="E6" s="21">
        <v>34</v>
      </c>
      <c r="F6" s="15">
        <v>22</v>
      </c>
      <c r="G6" s="21">
        <v>27</v>
      </c>
      <c r="H6" s="24">
        <v>23</v>
      </c>
      <c r="I6" s="5">
        <v>32</v>
      </c>
      <c r="J6" s="24">
        <v>36</v>
      </c>
      <c r="K6" s="5">
        <v>32</v>
      </c>
      <c r="L6" s="24">
        <v>33</v>
      </c>
      <c r="M6" s="5">
        <v>58</v>
      </c>
      <c r="O6" s="1" t="s">
        <v>9</v>
      </c>
      <c r="P6" s="27">
        <f>AVERAGE(P3:P5)</f>
        <v>2275875.5555555555</v>
      </c>
      <c r="Q6" s="27">
        <f>AVERAGE(Q3:Q5)</f>
        <v>3628924.444444444</v>
      </c>
      <c r="R6" s="27">
        <f>AVERAGE(R3:R5)</f>
        <v>100</v>
      </c>
      <c r="S6" s="27">
        <f>AVERAGE(S3:S5)</f>
        <v>167.4656010100023</v>
      </c>
    </row>
    <row r="7" spans="1:19" x14ac:dyDescent="0.2">
      <c r="A7" s="3" t="s">
        <v>10</v>
      </c>
      <c r="B7" s="15">
        <v>16</v>
      </c>
      <c r="C7" s="21">
        <v>25</v>
      </c>
      <c r="D7" s="15">
        <v>47</v>
      </c>
      <c r="E7" s="21">
        <v>37</v>
      </c>
      <c r="F7" s="15">
        <v>21</v>
      </c>
      <c r="G7" s="21">
        <v>26</v>
      </c>
      <c r="H7" s="24">
        <v>27</v>
      </c>
      <c r="I7" s="5">
        <v>15</v>
      </c>
      <c r="J7" s="24">
        <v>28</v>
      </c>
      <c r="K7" s="5">
        <v>30</v>
      </c>
      <c r="L7" s="24">
        <v>44</v>
      </c>
      <c r="M7" s="5">
        <v>55</v>
      </c>
      <c r="O7" s="1" t="s">
        <v>11</v>
      </c>
      <c r="P7" s="1">
        <f>STDEV(P3:P5)</f>
        <v>710279.65764145239</v>
      </c>
      <c r="Q7" s="1">
        <f>STDEV(Q3:Q5)</f>
        <v>809901.90345177997</v>
      </c>
      <c r="R7" s="1">
        <f>STDEV(R3:R5)</f>
        <v>0</v>
      </c>
      <c r="S7" s="1">
        <f>STDEV(S3:S5)</f>
        <v>57.726965347105455</v>
      </c>
    </row>
    <row r="8" spans="1:19" x14ac:dyDescent="0.2">
      <c r="A8" s="3" t="s">
        <v>12</v>
      </c>
      <c r="B8" s="15">
        <v>14</v>
      </c>
      <c r="C8" s="21">
        <v>18</v>
      </c>
      <c r="D8" s="15">
        <v>44</v>
      </c>
      <c r="E8" s="21">
        <v>34</v>
      </c>
      <c r="F8" s="15">
        <v>30</v>
      </c>
      <c r="G8" s="21">
        <v>31</v>
      </c>
      <c r="H8" s="24">
        <v>39</v>
      </c>
      <c r="I8" s="5">
        <v>15</v>
      </c>
      <c r="J8" s="24">
        <v>18</v>
      </c>
      <c r="K8" s="5">
        <v>29</v>
      </c>
      <c r="L8" s="24">
        <v>41</v>
      </c>
      <c r="M8" s="5">
        <v>54</v>
      </c>
      <c r="O8" s="1" t="s">
        <v>13</v>
      </c>
      <c r="P8" s="1">
        <f>_xlfn.T.TEST(P3:P5,Q3:Q5,2,2)</f>
        <v>9.5220254083406564E-2</v>
      </c>
      <c r="R8" s="1">
        <f>_xlfn.T.TEST(R3:R5,S3:S5,2,2)</f>
        <v>0.11294955024887039</v>
      </c>
    </row>
    <row r="9" spans="1:19" x14ac:dyDescent="0.2">
      <c r="A9" s="3" t="s">
        <v>14</v>
      </c>
      <c r="B9" s="15">
        <v>12</v>
      </c>
      <c r="C9" s="21">
        <v>14</v>
      </c>
      <c r="D9" s="15">
        <v>36</v>
      </c>
      <c r="E9" s="21">
        <v>22</v>
      </c>
      <c r="F9" s="15">
        <v>15</v>
      </c>
      <c r="G9" s="21">
        <v>20</v>
      </c>
      <c r="H9" s="24">
        <v>35</v>
      </c>
      <c r="I9" s="5">
        <v>22</v>
      </c>
      <c r="J9" s="24">
        <v>37</v>
      </c>
      <c r="K9" s="5">
        <v>32</v>
      </c>
      <c r="L9" s="24">
        <v>45</v>
      </c>
      <c r="M9" s="5">
        <v>41</v>
      </c>
      <c r="O9" s="1" t="s">
        <v>15</v>
      </c>
      <c r="P9" s="1">
        <f>P6/P6*100</f>
        <v>100</v>
      </c>
      <c r="Q9" s="1">
        <f>Q6/P6*100</f>
        <v>159.45179584120982</v>
      </c>
    </row>
    <row r="10" spans="1:19" x14ac:dyDescent="0.2">
      <c r="A10" s="3" t="s">
        <v>16</v>
      </c>
      <c r="B10" s="15">
        <v>23</v>
      </c>
      <c r="C10" s="21">
        <v>15</v>
      </c>
      <c r="D10" s="15">
        <v>31</v>
      </c>
      <c r="E10" s="21">
        <v>40</v>
      </c>
      <c r="F10" s="15">
        <v>22</v>
      </c>
      <c r="G10" s="21">
        <v>16</v>
      </c>
      <c r="H10" s="24">
        <v>47</v>
      </c>
      <c r="I10" s="5">
        <v>43</v>
      </c>
      <c r="J10" s="24">
        <v>38</v>
      </c>
      <c r="K10" s="5">
        <v>40</v>
      </c>
      <c r="L10" s="24">
        <v>45</v>
      </c>
      <c r="M10" s="5">
        <v>45</v>
      </c>
    </row>
    <row r="11" spans="1:19" x14ac:dyDescent="0.2">
      <c r="A11" s="3" t="s">
        <v>17</v>
      </c>
      <c r="B11" s="15">
        <v>14</v>
      </c>
      <c r="C11" s="21">
        <v>17</v>
      </c>
      <c r="D11" s="15">
        <v>32</v>
      </c>
      <c r="E11" s="21">
        <v>54</v>
      </c>
      <c r="F11" s="15">
        <v>21</v>
      </c>
      <c r="G11" s="21">
        <v>29</v>
      </c>
      <c r="H11" s="24">
        <v>23</v>
      </c>
      <c r="I11" s="5">
        <v>30</v>
      </c>
      <c r="J11" s="24">
        <v>40</v>
      </c>
      <c r="K11" s="5">
        <v>38</v>
      </c>
      <c r="L11" s="24">
        <v>37</v>
      </c>
      <c r="M11" s="5">
        <v>38</v>
      </c>
    </row>
    <row r="12" spans="1:19" x14ac:dyDescent="0.2">
      <c r="A12" s="3" t="s">
        <v>18</v>
      </c>
      <c r="B12" s="15">
        <v>15</v>
      </c>
      <c r="C12" s="21">
        <v>8</v>
      </c>
      <c r="D12" s="15">
        <v>22</v>
      </c>
      <c r="E12" s="21">
        <v>55</v>
      </c>
      <c r="F12" s="15">
        <v>18</v>
      </c>
      <c r="G12" s="21">
        <v>19</v>
      </c>
      <c r="H12" s="24">
        <v>36</v>
      </c>
      <c r="I12" s="5">
        <v>29</v>
      </c>
      <c r="J12" s="24">
        <v>33</v>
      </c>
      <c r="K12" s="5">
        <v>27</v>
      </c>
      <c r="L12" s="24">
        <v>40</v>
      </c>
      <c r="M12" s="5">
        <v>52</v>
      </c>
    </row>
    <row r="13" spans="1:19" x14ac:dyDescent="0.2">
      <c r="A13" s="3" t="s">
        <v>19</v>
      </c>
      <c r="B13" s="15">
        <v>24</v>
      </c>
      <c r="C13" s="21">
        <v>29</v>
      </c>
      <c r="D13" s="15">
        <v>39</v>
      </c>
      <c r="E13" s="21">
        <v>42</v>
      </c>
      <c r="F13" s="15">
        <v>19</v>
      </c>
      <c r="G13" s="21">
        <v>19</v>
      </c>
      <c r="H13" s="24">
        <v>27</v>
      </c>
      <c r="I13" s="5">
        <v>28</v>
      </c>
      <c r="J13" s="24">
        <v>24</v>
      </c>
      <c r="K13" s="5">
        <v>36</v>
      </c>
      <c r="L13" s="24">
        <v>49</v>
      </c>
      <c r="M13" s="5">
        <v>54</v>
      </c>
    </row>
    <row r="14" spans="1:19" x14ac:dyDescent="0.2">
      <c r="A14" s="3" t="s">
        <v>20</v>
      </c>
      <c r="B14" s="15">
        <v>18</v>
      </c>
      <c r="C14" s="21">
        <v>23</v>
      </c>
      <c r="D14" s="15">
        <v>46</v>
      </c>
      <c r="E14" s="21">
        <v>40</v>
      </c>
      <c r="F14" s="15">
        <v>17</v>
      </c>
      <c r="G14" s="21">
        <v>17</v>
      </c>
      <c r="H14" s="24">
        <v>29</v>
      </c>
      <c r="I14" s="5">
        <v>25</v>
      </c>
      <c r="J14" s="24">
        <v>37</v>
      </c>
      <c r="K14" s="5">
        <v>34</v>
      </c>
      <c r="L14" s="24">
        <v>39</v>
      </c>
      <c r="M14" s="5">
        <v>46</v>
      </c>
    </row>
    <row r="15" spans="1:19" x14ac:dyDescent="0.2">
      <c r="A15" s="3" t="s">
        <v>21</v>
      </c>
      <c r="B15" s="15">
        <v>14</v>
      </c>
      <c r="C15" s="21">
        <v>23</v>
      </c>
      <c r="D15" s="15">
        <v>53</v>
      </c>
      <c r="E15" s="21">
        <v>45</v>
      </c>
      <c r="F15" s="15">
        <v>23</v>
      </c>
      <c r="G15" s="21">
        <v>20</v>
      </c>
      <c r="H15" s="24">
        <v>18</v>
      </c>
      <c r="I15" s="5">
        <v>23</v>
      </c>
      <c r="J15" s="24">
        <v>29</v>
      </c>
      <c r="K15" s="5">
        <v>32</v>
      </c>
      <c r="L15" s="24">
        <v>40</v>
      </c>
      <c r="M15" s="5">
        <v>47</v>
      </c>
    </row>
    <row r="16" spans="1:19" x14ac:dyDescent="0.2">
      <c r="A16" s="3" t="s">
        <v>22</v>
      </c>
      <c r="B16" s="15">
        <v>15</v>
      </c>
      <c r="C16" s="21">
        <v>17</v>
      </c>
      <c r="D16" s="15">
        <v>47</v>
      </c>
      <c r="E16" s="21">
        <v>28</v>
      </c>
      <c r="F16" s="15">
        <v>18</v>
      </c>
      <c r="G16" s="21">
        <v>19</v>
      </c>
      <c r="H16" s="24">
        <v>22</v>
      </c>
      <c r="I16" s="5">
        <v>30</v>
      </c>
      <c r="J16" s="24">
        <v>27</v>
      </c>
      <c r="K16" s="5">
        <v>24</v>
      </c>
      <c r="L16" s="24">
        <v>41</v>
      </c>
      <c r="M16" s="5">
        <v>43</v>
      </c>
    </row>
    <row r="17" spans="1:19" ht="16" thickBot="1" x14ac:dyDescent="0.25">
      <c r="A17" s="6" t="s">
        <v>23</v>
      </c>
      <c r="B17" s="16">
        <v>12</v>
      </c>
      <c r="C17" s="22">
        <v>25</v>
      </c>
      <c r="D17" s="16">
        <v>52</v>
      </c>
      <c r="E17" s="22">
        <v>32</v>
      </c>
      <c r="F17" s="15">
        <v>15</v>
      </c>
      <c r="G17" s="22">
        <v>12</v>
      </c>
      <c r="H17" s="25">
        <v>31</v>
      </c>
      <c r="I17" s="7">
        <v>21</v>
      </c>
      <c r="J17" s="25">
        <v>38</v>
      </c>
      <c r="K17" s="7">
        <v>25</v>
      </c>
      <c r="L17" s="25">
        <v>34</v>
      </c>
      <c r="M17" s="7">
        <v>46</v>
      </c>
    </row>
    <row r="18" spans="1:19" ht="16" thickBot="1" x14ac:dyDescent="0.25">
      <c r="A18" s="11" t="s">
        <v>24</v>
      </c>
      <c r="B18" s="17" t="s">
        <v>25</v>
      </c>
      <c r="C18" s="17" t="s">
        <v>25</v>
      </c>
      <c r="D18" s="17" t="s">
        <v>25</v>
      </c>
      <c r="E18" s="17" t="s">
        <v>25</v>
      </c>
      <c r="F18" s="17" t="s">
        <v>25</v>
      </c>
      <c r="G18" s="17" t="s">
        <v>25</v>
      </c>
      <c r="H18" s="17" t="s">
        <v>25</v>
      </c>
      <c r="I18" s="17" t="s">
        <v>25</v>
      </c>
      <c r="J18" s="17" t="s">
        <v>25</v>
      </c>
      <c r="K18" s="17" t="s">
        <v>25</v>
      </c>
      <c r="L18" s="17" t="s">
        <v>25</v>
      </c>
      <c r="M18" s="11" t="s">
        <v>25</v>
      </c>
    </row>
    <row r="19" spans="1:19" ht="16" thickBot="1" x14ac:dyDescent="0.25">
      <c r="A19" s="8" t="s">
        <v>26</v>
      </c>
      <c r="B19" s="18">
        <f t="shared" ref="B19:I19" si="2">AVERAGE(B3:B17)</f>
        <v>15.466666666666667</v>
      </c>
      <c r="C19" s="19">
        <f t="shared" si="2"/>
        <v>19.600000000000001</v>
      </c>
      <c r="D19" s="18">
        <f t="shared" si="2"/>
        <v>42.06666666666667</v>
      </c>
      <c r="E19" s="18">
        <f t="shared" si="2"/>
        <v>40</v>
      </c>
      <c r="F19" s="18">
        <f t="shared" si="2"/>
        <v>20.466666666666665</v>
      </c>
      <c r="G19" s="19">
        <f t="shared" si="2"/>
        <v>22.133333333333333</v>
      </c>
      <c r="H19" s="18">
        <f t="shared" si="2"/>
        <v>28.066666666666666</v>
      </c>
      <c r="I19" s="18">
        <f t="shared" si="2"/>
        <v>27.8</v>
      </c>
      <c r="J19" s="26">
        <f t="shared" ref="J19:M19" si="3">AVERAGE(J3:J17)</f>
        <v>31.133333333333333</v>
      </c>
      <c r="K19" s="19">
        <f t="shared" si="3"/>
        <v>32.266666666666666</v>
      </c>
      <c r="L19" s="18">
        <f t="shared" si="3"/>
        <v>39.866666666666667</v>
      </c>
      <c r="M19" s="26">
        <f t="shared" si="3"/>
        <v>47.133333333333333</v>
      </c>
    </row>
    <row r="20" spans="1:19" ht="17.5" customHeight="1" thickBot="1" x14ac:dyDescent="0.25">
      <c r="A20" s="9" t="s">
        <v>27</v>
      </c>
      <c r="B20" s="28">
        <f>((B19+C19)/2)*242*10^2*(1/0.25)</f>
        <v>1697226.666666667</v>
      </c>
      <c r="C20" s="29"/>
      <c r="D20" s="28">
        <f t="shared" ref="D20" si="4">((D19+E19)/2)*242*10^2*(1/0.25)</f>
        <v>3972026.666666666</v>
      </c>
      <c r="E20" s="29"/>
      <c r="F20" s="28">
        <f t="shared" ref="F20" si="5">((F19+G19)/2)*242*10^2*(1/0.25)</f>
        <v>2061839.9999999998</v>
      </c>
      <c r="G20" s="29"/>
      <c r="H20" s="28">
        <f t="shared" ref="H20" si="6">((H19+I19)/2)*242*10^2*(1/0.25)</f>
        <v>2703946.6666666665</v>
      </c>
      <c r="I20" s="29"/>
      <c r="J20" s="28">
        <f t="shared" ref="J20" si="7">((J19+K19)/2)*242*10^2*(1/0.25)</f>
        <v>3068560</v>
      </c>
      <c r="K20" s="29"/>
      <c r="L20" s="28">
        <f t="shared" ref="L20" si="8">((L19+M19)/2)*242*10^2*(1/0.25)</f>
        <v>4210800</v>
      </c>
      <c r="M20" s="29"/>
    </row>
    <row r="21" spans="1:19" ht="16" thickBot="1" x14ac:dyDescent="0.25"/>
    <row r="22" spans="1:19" ht="16" thickBot="1" x14ac:dyDescent="0.25">
      <c r="A22" s="30" t="s">
        <v>28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9" ht="16" thickBot="1" x14ac:dyDescent="0.25">
      <c r="A23" s="10"/>
      <c r="B23" s="13" t="s">
        <v>1</v>
      </c>
      <c r="C23" s="12" t="s">
        <v>1</v>
      </c>
      <c r="D23" s="13" t="s">
        <v>2</v>
      </c>
      <c r="E23" s="12" t="s">
        <v>2</v>
      </c>
      <c r="F23" s="13" t="s">
        <v>1</v>
      </c>
      <c r="G23" s="12" t="s">
        <v>1</v>
      </c>
      <c r="H23" s="13" t="s">
        <v>2</v>
      </c>
      <c r="I23" s="12" t="s">
        <v>2</v>
      </c>
      <c r="J23" s="13" t="s">
        <v>1</v>
      </c>
      <c r="K23" s="12" t="s">
        <v>1</v>
      </c>
      <c r="L23" s="13" t="s">
        <v>2</v>
      </c>
      <c r="M23" s="12" t="s">
        <v>2</v>
      </c>
      <c r="P23" s="1" t="s">
        <v>3</v>
      </c>
      <c r="Q23" s="1" t="s">
        <v>4</v>
      </c>
      <c r="R23" s="1" t="s">
        <v>3</v>
      </c>
      <c r="S23" s="1" t="s">
        <v>4</v>
      </c>
    </row>
    <row r="24" spans="1:19" ht="16" thickTop="1" x14ac:dyDescent="0.2">
      <c r="A24" s="2" t="s">
        <v>5</v>
      </c>
      <c r="B24" s="14">
        <v>23</v>
      </c>
      <c r="C24" s="20">
        <v>24</v>
      </c>
      <c r="D24" s="14">
        <v>22</v>
      </c>
      <c r="E24" s="20">
        <v>16</v>
      </c>
      <c r="F24" s="14">
        <v>29</v>
      </c>
      <c r="G24" s="20">
        <v>29</v>
      </c>
      <c r="H24" s="23">
        <v>25</v>
      </c>
      <c r="I24" s="4">
        <v>16</v>
      </c>
      <c r="J24" s="23">
        <v>29</v>
      </c>
      <c r="K24" s="4">
        <v>23</v>
      </c>
      <c r="L24" s="23">
        <v>16</v>
      </c>
      <c r="M24" s="4">
        <v>14</v>
      </c>
      <c r="O24" s="1">
        <v>1</v>
      </c>
      <c r="P24" s="27">
        <f>B41</f>
        <v>2565200</v>
      </c>
      <c r="Q24" s="27">
        <f>D41</f>
        <v>1710133.3333333335</v>
      </c>
      <c r="R24" s="1">
        <f>100*P24/P24</f>
        <v>100</v>
      </c>
      <c r="S24" s="1">
        <f>100*Q24/P24</f>
        <v>66.666666666666671</v>
      </c>
    </row>
    <row r="25" spans="1:19" x14ac:dyDescent="0.2">
      <c r="A25" s="3" t="s">
        <v>6</v>
      </c>
      <c r="B25" s="15">
        <v>24</v>
      </c>
      <c r="C25" s="21">
        <v>39</v>
      </c>
      <c r="D25" s="15">
        <v>26</v>
      </c>
      <c r="E25" s="21">
        <v>24</v>
      </c>
      <c r="F25" s="15">
        <v>11</v>
      </c>
      <c r="G25" s="21">
        <v>28</v>
      </c>
      <c r="H25" s="24">
        <v>21</v>
      </c>
      <c r="I25" s="5">
        <v>21</v>
      </c>
      <c r="J25" s="24">
        <v>20</v>
      </c>
      <c r="K25" s="5">
        <v>29</v>
      </c>
      <c r="L25" s="24">
        <v>18</v>
      </c>
      <c r="M25" s="5">
        <v>18</v>
      </c>
      <c r="O25" s="1">
        <v>2</v>
      </c>
      <c r="P25" s="27">
        <f>F41</f>
        <v>2148960</v>
      </c>
      <c r="Q25" s="27">
        <f>H41</f>
        <v>2048933.3333333335</v>
      </c>
      <c r="R25" s="1">
        <f t="shared" ref="R25:R26" si="9">100*P25/P25</f>
        <v>100</v>
      </c>
      <c r="S25" s="1">
        <f t="shared" ref="S25:S26" si="10">100*Q25/P25</f>
        <v>95.345345345345351</v>
      </c>
    </row>
    <row r="26" spans="1:19" x14ac:dyDescent="0.2">
      <c r="A26" s="3" t="s">
        <v>7</v>
      </c>
      <c r="B26" s="15">
        <v>27</v>
      </c>
      <c r="C26" s="21">
        <v>24</v>
      </c>
      <c r="D26" s="15">
        <v>28</v>
      </c>
      <c r="E26" s="21">
        <v>18</v>
      </c>
      <c r="F26" s="15">
        <v>21</v>
      </c>
      <c r="G26" s="21">
        <v>21</v>
      </c>
      <c r="H26" s="24">
        <v>29</v>
      </c>
      <c r="I26" s="5">
        <v>14</v>
      </c>
      <c r="J26" s="24">
        <v>43</v>
      </c>
      <c r="K26" s="5">
        <v>38</v>
      </c>
      <c r="L26" s="24">
        <v>14</v>
      </c>
      <c r="M26" s="5">
        <v>21</v>
      </c>
      <c r="O26" s="1">
        <v>3</v>
      </c>
      <c r="P26" s="27">
        <f>J41</f>
        <v>2694266.666666667</v>
      </c>
      <c r="Q26" s="27">
        <f>L41</f>
        <v>1642373.3333333333</v>
      </c>
      <c r="R26" s="1">
        <f t="shared" si="9"/>
        <v>100</v>
      </c>
      <c r="S26" s="1">
        <f t="shared" si="10"/>
        <v>60.958083832335312</v>
      </c>
    </row>
    <row r="27" spans="1:19" x14ac:dyDescent="0.2">
      <c r="A27" s="3" t="s">
        <v>8</v>
      </c>
      <c r="B27" s="15">
        <v>28</v>
      </c>
      <c r="C27" s="21">
        <v>38</v>
      </c>
      <c r="D27" s="15">
        <v>21</v>
      </c>
      <c r="E27" s="21">
        <v>26</v>
      </c>
      <c r="F27" s="15">
        <v>14</v>
      </c>
      <c r="G27" s="21">
        <v>20</v>
      </c>
      <c r="H27" s="24">
        <v>19</v>
      </c>
      <c r="I27" s="5">
        <v>16</v>
      </c>
      <c r="J27" s="24">
        <v>30</v>
      </c>
      <c r="K27" s="5">
        <v>33</v>
      </c>
      <c r="L27" s="24">
        <v>21</v>
      </c>
      <c r="M27" s="5">
        <v>14</v>
      </c>
      <c r="O27" s="1" t="s">
        <v>9</v>
      </c>
      <c r="P27" s="27">
        <f>AVERAGE(P24:P26)</f>
        <v>2469475.5555555555</v>
      </c>
      <c r="Q27" s="27">
        <f>AVERAGE(Q24:Q26)</f>
        <v>1800480</v>
      </c>
      <c r="R27" s="27">
        <f>AVERAGE(R24:R26)</f>
        <v>100</v>
      </c>
      <c r="S27" s="27">
        <f>AVERAGE(S24:S26)</f>
        <v>74.323365281449114</v>
      </c>
    </row>
    <row r="28" spans="1:19" x14ac:dyDescent="0.2">
      <c r="A28" s="3" t="s">
        <v>10</v>
      </c>
      <c r="B28" s="15">
        <v>19</v>
      </c>
      <c r="C28" s="21">
        <v>33</v>
      </c>
      <c r="D28" s="15">
        <v>22</v>
      </c>
      <c r="E28" s="21">
        <v>19</v>
      </c>
      <c r="F28" s="15">
        <v>16</v>
      </c>
      <c r="G28" s="21">
        <v>20</v>
      </c>
      <c r="H28" s="24">
        <v>25</v>
      </c>
      <c r="I28" s="5">
        <v>21</v>
      </c>
      <c r="J28" s="24">
        <v>32</v>
      </c>
      <c r="K28" s="5">
        <v>28</v>
      </c>
      <c r="L28" s="24">
        <v>15</v>
      </c>
      <c r="M28" s="5">
        <v>16</v>
      </c>
      <c r="O28" s="1" t="s">
        <v>11</v>
      </c>
      <c r="P28" s="1">
        <f>STDEV(P24:P26)</f>
        <v>284977.57302273106</v>
      </c>
      <c r="Q28" s="1">
        <f>STDEV(Q24:Q26)</f>
        <v>217817.92518829429</v>
      </c>
      <c r="R28" s="1">
        <f>STDEV(R24:R26)</f>
        <v>0</v>
      </c>
      <c r="S28" s="1">
        <f>STDEV(S24:S26)</f>
        <v>18.427960110908742</v>
      </c>
    </row>
    <row r="29" spans="1:19" x14ac:dyDescent="0.2">
      <c r="A29" s="3" t="s">
        <v>12</v>
      </c>
      <c r="B29" s="15">
        <v>20</v>
      </c>
      <c r="C29" s="21">
        <v>25</v>
      </c>
      <c r="D29" s="15">
        <v>17</v>
      </c>
      <c r="E29" s="21">
        <v>18</v>
      </c>
      <c r="F29" s="15">
        <v>18</v>
      </c>
      <c r="G29" s="21">
        <v>29</v>
      </c>
      <c r="H29" s="24">
        <v>21</v>
      </c>
      <c r="I29" s="5">
        <v>17</v>
      </c>
      <c r="J29" s="24">
        <v>23</v>
      </c>
      <c r="K29" s="5">
        <v>27</v>
      </c>
      <c r="L29" s="24">
        <v>20</v>
      </c>
      <c r="M29" s="5">
        <v>10</v>
      </c>
      <c r="O29" s="1" t="s">
        <v>13</v>
      </c>
      <c r="P29" s="1">
        <f>_xlfn.T.TEST(P24:P26,Q24:Q26,2,2)</f>
        <v>3.1960915558820968E-2</v>
      </c>
      <c r="R29" s="1">
        <f>_xlfn.T.TEST(R24:R26,S24:S26,2,2)</f>
        <v>7.3287968596327871E-2</v>
      </c>
    </row>
    <row r="30" spans="1:19" x14ac:dyDescent="0.2">
      <c r="A30" s="3" t="s">
        <v>14</v>
      </c>
      <c r="B30" s="15">
        <v>21</v>
      </c>
      <c r="C30" s="21">
        <v>32</v>
      </c>
      <c r="D30" s="15">
        <v>15</v>
      </c>
      <c r="E30" s="21">
        <v>17</v>
      </c>
      <c r="F30" s="15">
        <v>21</v>
      </c>
      <c r="G30" s="21">
        <v>16</v>
      </c>
      <c r="H30" s="24">
        <v>13</v>
      </c>
      <c r="I30" s="5">
        <v>25</v>
      </c>
      <c r="J30" s="24">
        <v>37</v>
      </c>
      <c r="K30" s="5">
        <v>29</v>
      </c>
      <c r="L30" s="24">
        <v>13</v>
      </c>
      <c r="M30" s="5">
        <v>18</v>
      </c>
      <c r="O30" s="1" t="s">
        <v>15</v>
      </c>
      <c r="P30" s="1">
        <f>P27/P27*100</f>
        <v>100</v>
      </c>
      <c r="Q30" s="1">
        <f>Q27/P27*100</f>
        <v>72.909407665505228</v>
      </c>
    </row>
    <row r="31" spans="1:19" x14ac:dyDescent="0.2">
      <c r="A31" s="3" t="s">
        <v>16</v>
      </c>
      <c r="B31" s="15">
        <v>30</v>
      </c>
      <c r="C31" s="21">
        <v>32</v>
      </c>
      <c r="D31" s="15">
        <v>14</v>
      </c>
      <c r="E31" s="21">
        <v>13</v>
      </c>
      <c r="F31" s="15">
        <v>28</v>
      </c>
      <c r="G31" s="21">
        <v>20</v>
      </c>
      <c r="H31" s="24">
        <v>17</v>
      </c>
      <c r="I31" s="5">
        <v>25</v>
      </c>
      <c r="J31" s="24">
        <v>25</v>
      </c>
      <c r="K31" s="5">
        <v>23</v>
      </c>
      <c r="L31" s="24">
        <v>11</v>
      </c>
      <c r="M31" s="5">
        <v>17</v>
      </c>
    </row>
    <row r="32" spans="1:19" x14ac:dyDescent="0.2">
      <c r="A32" s="3" t="s">
        <v>17</v>
      </c>
      <c r="B32" s="15">
        <v>26</v>
      </c>
      <c r="C32" s="21">
        <v>31</v>
      </c>
      <c r="D32" s="15">
        <v>11</v>
      </c>
      <c r="E32" s="21">
        <v>16</v>
      </c>
      <c r="F32" s="15">
        <v>22</v>
      </c>
      <c r="G32" s="21">
        <v>21</v>
      </c>
      <c r="H32" s="24">
        <v>24</v>
      </c>
      <c r="I32" s="5">
        <v>27</v>
      </c>
      <c r="J32" s="24">
        <v>35</v>
      </c>
      <c r="K32" s="5">
        <v>25</v>
      </c>
      <c r="L32" s="24">
        <v>16</v>
      </c>
      <c r="M32" s="5">
        <v>19</v>
      </c>
    </row>
    <row r="33" spans="1:13" x14ac:dyDescent="0.2">
      <c r="A33" s="3" t="s">
        <v>18</v>
      </c>
      <c r="B33" s="15">
        <v>28</v>
      </c>
      <c r="C33" s="21">
        <v>36</v>
      </c>
      <c r="D33" s="15">
        <v>13</v>
      </c>
      <c r="E33" s="21">
        <v>22</v>
      </c>
      <c r="F33" s="15">
        <v>25</v>
      </c>
      <c r="G33" s="21">
        <v>19</v>
      </c>
      <c r="H33" s="24">
        <v>11</v>
      </c>
      <c r="I33" s="5">
        <v>22</v>
      </c>
      <c r="J33" s="24">
        <v>32</v>
      </c>
      <c r="K33" s="5">
        <v>17</v>
      </c>
      <c r="L33" s="24">
        <v>20</v>
      </c>
      <c r="M33" s="5">
        <v>11</v>
      </c>
    </row>
    <row r="34" spans="1:13" x14ac:dyDescent="0.2">
      <c r="A34" s="3" t="s">
        <v>19</v>
      </c>
      <c r="B34" s="15">
        <v>21</v>
      </c>
      <c r="C34" s="21">
        <v>31</v>
      </c>
      <c r="D34" s="15">
        <v>14</v>
      </c>
      <c r="E34" s="21">
        <v>25</v>
      </c>
      <c r="F34" s="15">
        <v>31</v>
      </c>
      <c r="G34" s="21">
        <v>28</v>
      </c>
      <c r="H34" s="24">
        <v>18</v>
      </c>
      <c r="I34" s="5">
        <v>23</v>
      </c>
      <c r="J34" s="24">
        <v>32</v>
      </c>
      <c r="K34" s="5">
        <v>25</v>
      </c>
      <c r="L34" s="24">
        <v>24</v>
      </c>
      <c r="M34" s="5">
        <v>12</v>
      </c>
    </row>
    <row r="35" spans="1:13" x14ac:dyDescent="0.2">
      <c r="A35" s="3" t="s">
        <v>20</v>
      </c>
      <c r="B35" s="15">
        <v>14</v>
      </c>
      <c r="C35" s="21">
        <v>30</v>
      </c>
      <c r="D35" s="15">
        <v>12</v>
      </c>
      <c r="E35" s="21">
        <v>21</v>
      </c>
      <c r="F35" s="15">
        <v>20</v>
      </c>
      <c r="G35" s="21">
        <v>20</v>
      </c>
      <c r="H35" s="24">
        <v>19</v>
      </c>
      <c r="I35" s="5">
        <v>27</v>
      </c>
      <c r="J35" s="24">
        <v>26</v>
      </c>
      <c r="K35" s="5">
        <v>29</v>
      </c>
      <c r="L35" s="24">
        <v>18</v>
      </c>
      <c r="M35" s="5">
        <v>15</v>
      </c>
    </row>
    <row r="36" spans="1:13" x14ac:dyDescent="0.2">
      <c r="A36" s="3" t="s">
        <v>21</v>
      </c>
      <c r="B36" s="15">
        <v>18</v>
      </c>
      <c r="C36" s="21">
        <v>33</v>
      </c>
      <c r="D36" s="15">
        <v>11</v>
      </c>
      <c r="E36" s="21">
        <v>11</v>
      </c>
      <c r="F36" s="15">
        <v>14</v>
      </c>
      <c r="G36" s="21">
        <v>18</v>
      </c>
      <c r="H36" s="24">
        <v>24</v>
      </c>
      <c r="I36" s="5">
        <v>17</v>
      </c>
      <c r="J36" s="24">
        <v>30</v>
      </c>
      <c r="K36" s="5">
        <v>19</v>
      </c>
      <c r="L36" s="24">
        <v>11</v>
      </c>
      <c r="M36" s="5">
        <v>22</v>
      </c>
    </row>
    <row r="37" spans="1:13" x14ac:dyDescent="0.2">
      <c r="A37" s="3" t="s">
        <v>22</v>
      </c>
      <c r="B37" s="15">
        <v>15</v>
      </c>
      <c r="C37" s="21">
        <v>25</v>
      </c>
      <c r="D37" s="15">
        <v>10</v>
      </c>
      <c r="E37" s="21">
        <v>12</v>
      </c>
      <c r="F37" s="15">
        <v>28</v>
      </c>
      <c r="G37" s="21">
        <v>23</v>
      </c>
      <c r="H37" s="24">
        <v>22</v>
      </c>
      <c r="I37" s="5">
        <v>28</v>
      </c>
      <c r="J37" s="24">
        <v>33</v>
      </c>
      <c r="K37" s="5">
        <v>23</v>
      </c>
      <c r="L37" s="24">
        <v>19</v>
      </c>
      <c r="M37" s="5">
        <v>22</v>
      </c>
    </row>
    <row r="38" spans="1:13" ht="16" thickBot="1" x14ac:dyDescent="0.25">
      <c r="A38" s="6" t="s">
        <v>23</v>
      </c>
      <c r="B38" s="16">
        <v>21</v>
      </c>
      <c r="C38" s="22">
        <v>27</v>
      </c>
      <c r="D38" s="16">
        <v>16</v>
      </c>
      <c r="E38" s="22">
        <v>20</v>
      </c>
      <c r="F38" s="15">
        <v>21</v>
      </c>
      <c r="G38" s="22">
        <v>35</v>
      </c>
      <c r="H38" s="25">
        <v>22</v>
      </c>
      <c r="I38" s="7">
        <v>26</v>
      </c>
      <c r="J38" s="25">
        <v>20</v>
      </c>
      <c r="K38" s="7">
        <v>20</v>
      </c>
      <c r="L38" s="25">
        <v>22</v>
      </c>
      <c r="M38" s="7">
        <v>22</v>
      </c>
    </row>
    <row r="39" spans="1:13" ht="16" thickBot="1" x14ac:dyDescent="0.25">
      <c r="A39" s="11" t="s">
        <v>24</v>
      </c>
      <c r="B39" s="17" t="s">
        <v>25</v>
      </c>
      <c r="C39" s="17" t="s">
        <v>25</v>
      </c>
      <c r="D39" s="17" t="s">
        <v>25</v>
      </c>
      <c r="E39" s="17" t="s">
        <v>25</v>
      </c>
      <c r="F39" s="17" t="s">
        <v>25</v>
      </c>
      <c r="G39" s="17" t="s">
        <v>25</v>
      </c>
      <c r="H39" s="17" t="s">
        <v>25</v>
      </c>
      <c r="I39" s="17" t="s">
        <v>25</v>
      </c>
      <c r="J39" s="17" t="s">
        <v>25</v>
      </c>
      <c r="K39" s="17" t="s">
        <v>25</v>
      </c>
      <c r="L39" s="17" t="s">
        <v>25</v>
      </c>
      <c r="M39" s="11" t="s">
        <v>25</v>
      </c>
    </row>
    <row r="40" spans="1:13" ht="16" thickBot="1" x14ac:dyDescent="0.25">
      <c r="A40" s="8" t="s">
        <v>26</v>
      </c>
      <c r="B40" s="18">
        <f t="shared" ref="B40:M40" si="11">AVERAGE(B24:B38)</f>
        <v>22.333333333333332</v>
      </c>
      <c r="C40" s="19">
        <f t="shared" si="11"/>
        <v>30.666666666666668</v>
      </c>
      <c r="D40" s="18">
        <f t="shared" si="11"/>
        <v>16.8</v>
      </c>
      <c r="E40" s="18">
        <f t="shared" si="11"/>
        <v>18.533333333333335</v>
      </c>
      <c r="F40" s="18">
        <f t="shared" si="11"/>
        <v>21.266666666666666</v>
      </c>
      <c r="G40" s="19">
        <f t="shared" si="11"/>
        <v>23.133333333333333</v>
      </c>
      <c r="H40" s="18">
        <f t="shared" si="11"/>
        <v>20.666666666666668</v>
      </c>
      <c r="I40" s="18">
        <f t="shared" si="11"/>
        <v>21.666666666666668</v>
      </c>
      <c r="J40" s="26">
        <f t="shared" si="11"/>
        <v>29.8</v>
      </c>
      <c r="K40" s="19">
        <f t="shared" si="11"/>
        <v>25.866666666666667</v>
      </c>
      <c r="L40" s="18">
        <f t="shared" si="11"/>
        <v>17.2</v>
      </c>
      <c r="M40" s="26">
        <f t="shared" si="11"/>
        <v>16.733333333333334</v>
      </c>
    </row>
    <row r="41" spans="1:13" ht="16" thickBot="1" x14ac:dyDescent="0.25">
      <c r="A41" s="9" t="s">
        <v>27</v>
      </c>
      <c r="B41" s="28">
        <f t="shared" ref="B41" si="12">((B40+C40)/2)*242*10^2*(1/0.25)</f>
        <v>2565200</v>
      </c>
      <c r="C41" s="29"/>
      <c r="D41" s="28">
        <f t="shared" ref="D41" si="13">((D40+E40)/2)*242*10^2*(1/0.25)</f>
        <v>1710133.3333333335</v>
      </c>
      <c r="E41" s="29"/>
      <c r="F41" s="28">
        <f t="shared" ref="F41" si="14">((F40+G40)/2)*242*10^2*(1/0.25)</f>
        <v>2148960</v>
      </c>
      <c r="G41" s="29"/>
      <c r="H41" s="28">
        <f t="shared" ref="H41" si="15">((H40+I40)/2)*242*10^2*(1/0.25)</f>
        <v>2048933.3333333335</v>
      </c>
      <c r="I41" s="29"/>
      <c r="J41" s="28">
        <f t="shared" ref="J41" si="16">((J40+K40)/2)*242*10^2*(1/0.25)</f>
        <v>2694266.666666667</v>
      </c>
      <c r="K41" s="29"/>
      <c r="L41" s="28">
        <f t="shared" ref="L41" si="17">((L40+M40)/2)*242*10^2*(1/0.25)</f>
        <v>1642373.3333333333</v>
      </c>
      <c r="M41" s="29"/>
    </row>
  </sheetData>
  <mergeCells count="14">
    <mergeCell ref="A22:M22"/>
    <mergeCell ref="B41:C41"/>
    <mergeCell ref="D41:E41"/>
    <mergeCell ref="F41:G41"/>
    <mergeCell ref="H41:I41"/>
    <mergeCell ref="J41:K41"/>
    <mergeCell ref="L41:M41"/>
    <mergeCell ref="J20:K20"/>
    <mergeCell ref="L20:M20"/>
    <mergeCell ref="A1:M1"/>
    <mergeCell ref="B20:C20"/>
    <mergeCell ref="D20:E20"/>
    <mergeCell ref="F20:G20"/>
    <mergeCell ref="H20:I20"/>
  </mergeCells>
  <phoneticPr fontId="1" type="noConversion"/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B316-82AC-4245-A091-735259D6DF17}">
  <dimension ref="A1:M155"/>
  <sheetViews>
    <sheetView tabSelected="1" zoomScale="115" zoomScaleNormal="115" workbookViewId="0">
      <selection activeCell="L10" sqref="L10"/>
    </sheetView>
  </sheetViews>
  <sheetFormatPr baseColWidth="10" defaultColWidth="8.83203125" defaultRowHeight="15" x14ac:dyDescent="0.2"/>
  <cols>
    <col min="1" max="5" width="8.83203125" style="33"/>
    <col min="6" max="6" width="13.33203125" style="33" customWidth="1"/>
    <col min="7" max="7" width="12.5" style="33" customWidth="1"/>
    <col min="8" max="8" width="11.5" style="33" customWidth="1"/>
    <col min="9" max="16384" width="8.83203125" style="33"/>
  </cols>
  <sheetData>
    <row r="1" spans="1:8" x14ac:dyDescent="0.2">
      <c r="A1" s="33" t="s">
        <v>53</v>
      </c>
    </row>
    <row r="2" spans="1:8" x14ac:dyDescent="0.2">
      <c r="A2" s="34" t="s">
        <v>47</v>
      </c>
      <c r="E2" s="34" t="s">
        <v>40</v>
      </c>
    </row>
    <row r="3" spans="1:8" x14ac:dyDescent="0.2">
      <c r="B3" s="33">
        <v>10</v>
      </c>
      <c r="C3" s="33">
        <v>14</v>
      </c>
      <c r="D3" s="33">
        <v>24</v>
      </c>
      <c r="F3" s="33">
        <v>10</v>
      </c>
      <c r="G3" s="33">
        <v>14</v>
      </c>
      <c r="H3" s="33">
        <v>24</v>
      </c>
    </row>
    <row r="4" spans="1:8" x14ac:dyDescent="0.2">
      <c r="A4" s="34" t="s">
        <v>52</v>
      </c>
      <c r="B4" s="33">
        <v>1.1167211735271639E-2</v>
      </c>
      <c r="C4" s="33">
        <v>7.0131919045350989E-3</v>
      </c>
      <c r="D4" s="33">
        <v>1.8694846137138942E-3</v>
      </c>
      <c r="E4" s="34" t="s">
        <v>38</v>
      </c>
      <c r="F4" s="33">
        <f>AVERAGE(B4:B6)</f>
        <v>1.0959606295558895E-2</v>
      </c>
      <c r="G4" s="33">
        <f>AVERAGE(C4:C6)</f>
        <v>1.1552476560800169E-2</v>
      </c>
      <c r="H4" s="33">
        <f>AVERAGE(D4:D6)</f>
        <v>3.2745481388418616E-3</v>
      </c>
    </row>
    <row r="5" spans="1:8" x14ac:dyDescent="0.2">
      <c r="A5" s="34" t="s">
        <v>51</v>
      </c>
      <c r="B5" s="33">
        <v>1.4682495614512242E-2</v>
      </c>
      <c r="C5" s="33">
        <v>1.6045663216200313E-2</v>
      </c>
      <c r="D5" s="33">
        <v>3.3552152659970663E-3</v>
      </c>
      <c r="E5" s="34" t="s">
        <v>30</v>
      </c>
      <c r="F5" s="33">
        <f>AVERAGE(B7:B9)</f>
        <v>1.0959606295558895E-2</v>
      </c>
      <c r="G5" s="33">
        <f>AVERAGE(C7:C9)</f>
        <v>5.3879043377937884E-2</v>
      </c>
      <c r="H5" s="33">
        <f>AVERAGE(D7:D9)</f>
        <v>3.73417269115787E-2</v>
      </c>
    </row>
    <row r="6" spans="1:8" x14ac:dyDescent="0.2">
      <c r="A6" s="34" t="s">
        <v>37</v>
      </c>
      <c r="B6" s="33">
        <v>7.029111536892803E-3</v>
      </c>
      <c r="C6" s="33">
        <v>1.1598574561665097E-2</v>
      </c>
      <c r="D6" s="33">
        <v>4.5989445368146238E-3</v>
      </c>
      <c r="E6" s="34" t="s">
        <v>35</v>
      </c>
    </row>
    <row r="7" spans="1:8" x14ac:dyDescent="0.2">
      <c r="A7" s="34" t="s">
        <v>50</v>
      </c>
      <c r="B7" s="33">
        <v>1.1167211735271639E-2</v>
      </c>
      <c r="C7" s="33">
        <v>4.990113097313853E-2</v>
      </c>
      <c r="D7" s="33">
        <v>2.2008817069899711E-2</v>
      </c>
      <c r="F7" s="33">
        <v>10</v>
      </c>
      <c r="G7" s="33">
        <v>14</v>
      </c>
      <c r="H7" s="33">
        <v>24</v>
      </c>
    </row>
    <row r="8" spans="1:8" x14ac:dyDescent="0.2">
      <c r="A8" s="34" t="s">
        <v>49</v>
      </c>
      <c r="B8" s="33">
        <v>1.4682495614512242E-2</v>
      </c>
      <c r="C8" s="33">
        <v>3.4377000795236194E-2</v>
      </c>
      <c r="D8" s="33">
        <v>3.9520559867197831E-2</v>
      </c>
      <c r="E8" s="34" t="s">
        <v>32</v>
      </c>
      <c r="F8" s="33">
        <f>STDEV(B4:B6)</f>
        <v>3.8309133341591535E-3</v>
      </c>
      <c r="G8" s="33">
        <f>STDEV(C4:C6)</f>
        <v>4.5164121012454782E-3</v>
      </c>
      <c r="H8" s="33">
        <f>STDEV(D4:D6)</f>
        <v>1.3665168337806401E-3</v>
      </c>
    </row>
    <row r="9" spans="1:8" x14ac:dyDescent="0.2">
      <c r="A9" s="34" t="s">
        <v>33</v>
      </c>
      <c r="B9" s="33">
        <v>7.029111536892803E-3</v>
      </c>
      <c r="C9" s="33">
        <v>7.7358998365438927E-2</v>
      </c>
      <c r="D9" s="33">
        <v>5.0495803797638565E-2</v>
      </c>
      <c r="E9" s="34" t="s">
        <v>30</v>
      </c>
      <c r="F9" s="33">
        <f>STDEV(B7:B9)</f>
        <v>3.8309133341591535E-3</v>
      </c>
      <c r="G9" s="33">
        <f>STDEV(C7:C9)</f>
        <v>2.1765359383810339E-2</v>
      </c>
      <c r="H9" s="33">
        <f>STDEV(D7:D9)</f>
        <v>1.4367936107630819E-2</v>
      </c>
    </row>
    <row r="10" spans="1:8" x14ac:dyDescent="0.2">
      <c r="E10" s="34" t="s">
        <v>29</v>
      </c>
      <c r="F10" s="33">
        <v>10</v>
      </c>
      <c r="G10" s="33">
        <v>14</v>
      </c>
      <c r="H10" s="33">
        <v>24</v>
      </c>
    </row>
    <row r="11" spans="1:8" x14ac:dyDescent="0.2">
      <c r="E11" s="34"/>
      <c r="F11" s="33">
        <f>_xlfn.T.TEST(B4:B6,B7:B9,2,2)</f>
        <v>1</v>
      </c>
      <c r="G11" s="33">
        <f>_xlfn.T.TEST(C4:C6,C7:C9,2,2)</f>
        <v>2.9988965303118866E-2</v>
      </c>
      <c r="H11" s="33">
        <f>_xlfn.T.TEST(D4:D6,D7:D9,2,2)</f>
        <v>1.4995512273031053E-2</v>
      </c>
    </row>
    <row r="13" spans="1:8" x14ac:dyDescent="0.2">
      <c r="A13" s="34" t="s">
        <v>46</v>
      </c>
      <c r="E13" s="34" t="s">
        <v>40</v>
      </c>
    </row>
    <row r="14" spans="1:8" x14ac:dyDescent="0.2">
      <c r="B14" s="33">
        <v>10</v>
      </c>
      <c r="C14" s="33">
        <v>14</v>
      </c>
      <c r="D14" s="33">
        <v>24</v>
      </c>
      <c r="F14" s="33">
        <v>10</v>
      </c>
      <c r="G14" s="33">
        <v>14</v>
      </c>
      <c r="H14" s="33">
        <v>24</v>
      </c>
    </row>
    <row r="15" spans="1:8" x14ac:dyDescent="0.2">
      <c r="A15" s="34" t="s">
        <v>52</v>
      </c>
      <c r="B15" s="33">
        <v>2.90664318901101E-3</v>
      </c>
      <c r="C15" s="33">
        <v>1.5086470727452813E-3</v>
      </c>
      <c r="D15" s="33">
        <v>4.746929151013117E-4</v>
      </c>
      <c r="E15" s="34" t="s">
        <v>38</v>
      </c>
      <c r="F15" s="33">
        <f>AVERAGE(B15:B17)</f>
        <v>3.1675955035707255E-3</v>
      </c>
      <c r="G15" s="33">
        <f>AVERAGE(C15:C17)</f>
        <v>2.7152602497813386E-3</v>
      </c>
      <c r="H15" s="33">
        <f>AVERAGE(D15:D17)</f>
        <v>1.0276649050298271E-3</v>
      </c>
    </row>
    <row r="16" spans="1:8" x14ac:dyDescent="0.2">
      <c r="A16" s="34" t="s">
        <v>51</v>
      </c>
      <c r="B16" s="33">
        <v>4.4116279408791675E-3</v>
      </c>
      <c r="C16" s="33">
        <v>4.0709084524032657E-3</v>
      </c>
      <c r="D16" s="33">
        <v>1.5174190498622245E-3</v>
      </c>
      <c r="E16" s="34" t="s">
        <v>30</v>
      </c>
      <c r="F16" s="33">
        <f>AVERAGE(B18:B20)</f>
        <v>3.1675955035707255E-3</v>
      </c>
      <c r="G16" s="33">
        <f>AVERAGE(C18:C20)</f>
        <v>2.3249632520273354E-3</v>
      </c>
      <c r="H16" s="33">
        <f>AVERAGE(D18:D20)</f>
        <v>1.2638636134428734E-3</v>
      </c>
    </row>
    <row r="17" spans="1:8" x14ac:dyDescent="0.2">
      <c r="A17" s="34" t="s">
        <v>37</v>
      </c>
      <c r="B17" s="33">
        <v>2.1845153808219987E-3</v>
      </c>
      <c r="C17" s="33">
        <v>2.5662252241954692E-3</v>
      </c>
      <c r="D17" s="33">
        <v>1.0908827501259453E-3</v>
      </c>
      <c r="E17" s="34" t="s">
        <v>35</v>
      </c>
    </row>
    <row r="18" spans="1:8" x14ac:dyDescent="0.2">
      <c r="A18" s="34" t="s">
        <v>50</v>
      </c>
      <c r="B18" s="33">
        <v>2.90664318901101E-3</v>
      </c>
      <c r="C18" s="33">
        <v>1.8402091953744865E-3</v>
      </c>
      <c r="D18" s="33">
        <v>6.5210396259557911E-4</v>
      </c>
      <c r="F18" s="33">
        <v>10</v>
      </c>
      <c r="G18" s="33">
        <v>14</v>
      </c>
      <c r="H18" s="33">
        <v>24</v>
      </c>
    </row>
    <row r="19" spans="1:8" x14ac:dyDescent="0.2">
      <c r="A19" s="34" t="s">
        <v>49</v>
      </c>
      <c r="B19" s="33">
        <v>4.4116279408791675E-3</v>
      </c>
      <c r="C19" s="33">
        <v>2.1725961885908905E-3</v>
      </c>
      <c r="D19" s="33">
        <v>1.5091201268000499E-3</v>
      </c>
      <c r="E19" s="34" t="s">
        <v>32</v>
      </c>
      <c r="F19" s="33">
        <f>STDEV(B15:B17)</f>
        <v>1.1362568686906379E-3</v>
      </c>
      <c r="G19" s="33">
        <f>STDEV(C15:C17)</f>
        <v>1.2876157903506174E-3</v>
      </c>
      <c r="H19" s="33">
        <f>STDEV(D15:D17)</f>
        <v>5.2422973969654368E-4</v>
      </c>
    </row>
    <row r="20" spans="1:8" x14ac:dyDescent="0.2">
      <c r="A20" s="34" t="s">
        <v>33</v>
      </c>
      <c r="B20" s="33">
        <v>2.1845153808219987E-3</v>
      </c>
      <c r="C20" s="33">
        <v>2.9620843721166281E-3</v>
      </c>
      <c r="D20" s="33">
        <v>1.6303667509329912E-3</v>
      </c>
      <c r="E20" s="34" t="s">
        <v>30</v>
      </c>
      <c r="F20" s="33">
        <f>STDEV(B18:B20)</f>
        <v>1.1362568686906379E-3</v>
      </c>
      <c r="G20" s="33">
        <f>STDEV(C18:C20)</f>
        <v>5.7624887814444986E-4</v>
      </c>
      <c r="H20" s="33">
        <f>STDEV(D18:D20)</f>
        <v>5.3325658811636948E-4</v>
      </c>
    </row>
    <row r="21" spans="1:8" x14ac:dyDescent="0.2">
      <c r="E21" s="34" t="s">
        <v>29</v>
      </c>
      <c r="F21" s="33">
        <v>10</v>
      </c>
      <c r="G21" s="33">
        <v>14</v>
      </c>
      <c r="H21" s="33">
        <v>24</v>
      </c>
    </row>
    <row r="22" spans="1:8" x14ac:dyDescent="0.2">
      <c r="E22" s="34"/>
      <c r="F22" s="33">
        <f>_xlfn.T.TEST(B15:B17,B18:B20,2,2)</f>
        <v>1</v>
      </c>
      <c r="G22" s="33">
        <f>_xlfn.T.TEST(C15:C17,C18:C20,2,2)</f>
        <v>0.65680974986450091</v>
      </c>
      <c r="H22" s="33">
        <f>_xlfn.T.TEST(D15:D17,D18:D20,2,2)</f>
        <v>0.61340415784346247</v>
      </c>
    </row>
    <row r="23" spans="1:8" x14ac:dyDescent="0.2">
      <c r="E23" s="34"/>
    </row>
    <row r="24" spans="1:8" x14ac:dyDescent="0.2">
      <c r="A24" s="34" t="s">
        <v>45</v>
      </c>
      <c r="E24" s="34" t="s">
        <v>40</v>
      </c>
    </row>
    <row r="25" spans="1:8" x14ac:dyDescent="0.2">
      <c r="B25" s="33">
        <v>10</v>
      </c>
      <c r="C25" s="33">
        <v>14</v>
      </c>
      <c r="D25" s="33">
        <v>24</v>
      </c>
      <c r="F25" s="33">
        <v>10</v>
      </c>
      <c r="G25" s="33">
        <v>14</v>
      </c>
      <c r="H25" s="33">
        <v>24</v>
      </c>
    </row>
    <row r="26" spans="1:8" x14ac:dyDescent="0.2">
      <c r="A26" s="34" t="s">
        <v>52</v>
      </c>
      <c r="B26" s="33">
        <v>4.4795924775870081E-4</v>
      </c>
      <c r="C26" s="33">
        <v>2.4926779912419494E-4</v>
      </c>
      <c r="D26" s="33">
        <v>1.124024281439806E-2</v>
      </c>
      <c r="E26" s="34" t="s">
        <v>38</v>
      </c>
      <c r="F26" s="33">
        <f>AVERAGE(B26:B28)</f>
        <v>1.1804306389563387E-3</v>
      </c>
      <c r="G26" s="33">
        <f>AVERAGE(C26:C28)</f>
        <v>6.9588819623899237E-4</v>
      </c>
      <c r="H26" s="33">
        <f>AVERAGE(D26:D28)</f>
        <v>2.9070318962835198E-2</v>
      </c>
    </row>
    <row r="27" spans="1:8" x14ac:dyDescent="0.2">
      <c r="A27" s="34" t="s">
        <v>51</v>
      </c>
      <c r="B27" s="33">
        <v>2.2642696410343876E-3</v>
      </c>
      <c r="C27" s="33">
        <v>1.2881287983846435E-3</v>
      </c>
      <c r="D27" s="33">
        <v>3.3504658557586671E-2</v>
      </c>
      <c r="E27" s="34" t="s">
        <v>30</v>
      </c>
      <c r="F27" s="33">
        <f>AVERAGE(B29:B31)</f>
        <v>1.1804306389563387E-3</v>
      </c>
      <c r="G27" s="33">
        <f>AVERAGE(C29:C31)</f>
        <v>5.3392826386644218E-4</v>
      </c>
      <c r="H27" s="33">
        <f>AVERAGE(D29:D31)</f>
        <v>3.0489254180286248E-2</v>
      </c>
    </row>
    <row r="28" spans="1:8" x14ac:dyDescent="0.2">
      <c r="A28" s="34" t="s">
        <v>37</v>
      </c>
      <c r="B28" s="33">
        <v>8.2906302807592743E-4</v>
      </c>
      <c r="C28" s="33">
        <v>5.5026799120813858E-4</v>
      </c>
      <c r="D28" s="33">
        <v>4.2466055516520863E-2</v>
      </c>
      <c r="E28" s="34" t="s">
        <v>35</v>
      </c>
    </row>
    <row r="29" spans="1:8" x14ac:dyDescent="0.2">
      <c r="A29" s="34" t="s">
        <v>50</v>
      </c>
      <c r="B29" s="33">
        <v>4.4795924775870081E-4</v>
      </c>
      <c r="C29" s="33">
        <v>3.5568352188033423E-4</v>
      </c>
      <c r="D29" s="33">
        <v>2.0551715724974145E-2</v>
      </c>
      <c r="F29" s="33">
        <v>10</v>
      </c>
      <c r="G29" s="33">
        <v>14</v>
      </c>
      <c r="H29" s="33">
        <v>24</v>
      </c>
    </row>
    <row r="30" spans="1:8" x14ac:dyDescent="0.2">
      <c r="A30" s="34" t="s">
        <v>49</v>
      </c>
      <c r="B30" s="33">
        <v>2.2642696410343876E-3</v>
      </c>
      <c r="C30" s="33">
        <v>7.1556278205461615E-4</v>
      </c>
      <c r="D30" s="33">
        <v>4.0979106560428143E-2</v>
      </c>
      <c r="E30" s="34" t="s">
        <v>32</v>
      </c>
      <c r="F30" s="33">
        <f>STDEV(B26:B28)</f>
        <v>9.577788156261215E-4</v>
      </c>
      <c r="G30" s="33">
        <f>STDEV(C26:C28)</f>
        <v>5.3452032424504252E-4</v>
      </c>
      <c r="H30" s="33">
        <f>STDEV(D26:D28)</f>
        <v>1.6078257693487783E-2</v>
      </c>
    </row>
    <row r="31" spans="1:8" x14ac:dyDescent="0.2">
      <c r="A31" s="34" t="s">
        <v>33</v>
      </c>
      <c r="B31" s="33">
        <v>8.2906302807592743E-4</v>
      </c>
      <c r="C31" s="33">
        <v>5.3053848766437632E-4</v>
      </c>
      <c r="D31" s="33">
        <v>2.9936940255456457E-2</v>
      </c>
      <c r="E31" s="34" t="s">
        <v>30</v>
      </c>
      <c r="F31" s="33">
        <f>STDEV(B29:B31)</f>
        <v>9.577788156261215E-4</v>
      </c>
      <c r="G31" s="33">
        <f>STDEV(C29:C31)</f>
        <v>1.7996357523933059E-4</v>
      </c>
      <c r="H31" s="33">
        <f>STDEV(D29:D31)</f>
        <v>1.0224889343644175E-2</v>
      </c>
    </row>
    <row r="32" spans="1:8" x14ac:dyDescent="0.2">
      <c r="E32" s="34" t="s">
        <v>29</v>
      </c>
      <c r="F32" s="33">
        <v>10</v>
      </c>
      <c r="G32" s="33">
        <v>14</v>
      </c>
      <c r="H32" s="33">
        <v>24</v>
      </c>
    </row>
    <row r="33" spans="1:8" x14ac:dyDescent="0.2">
      <c r="E33" s="34"/>
      <c r="F33" s="33">
        <f>_xlfn.T.TEST(B26:B28,B29:B31,2,2)</f>
        <v>1</v>
      </c>
      <c r="G33" s="33">
        <f>_xlfn.T.TEST(C26:C28,C29:C31,2,2)</f>
        <v>0.64502077577275752</v>
      </c>
      <c r="H33" s="33">
        <f>_xlfn.T.TEST(D26:D28,D29:D31,2,2)</f>
        <v>0.90359607770750405</v>
      </c>
    </row>
    <row r="34" spans="1:8" x14ac:dyDescent="0.2">
      <c r="A34" s="34"/>
      <c r="E34" s="34"/>
    </row>
    <row r="35" spans="1:8" x14ac:dyDescent="0.2">
      <c r="A35" s="34" t="s">
        <v>44</v>
      </c>
      <c r="E35" s="34" t="s">
        <v>40</v>
      </c>
    </row>
    <row r="36" spans="1:8" x14ac:dyDescent="0.2">
      <c r="B36" s="33">
        <v>10</v>
      </c>
      <c r="C36" s="33">
        <v>14</v>
      </c>
      <c r="D36" s="33">
        <v>24</v>
      </c>
      <c r="F36" s="33">
        <v>10</v>
      </c>
      <c r="G36" s="33">
        <v>14</v>
      </c>
      <c r="H36" s="33">
        <v>24</v>
      </c>
    </row>
    <row r="37" spans="1:8" x14ac:dyDescent="0.2">
      <c r="A37" s="34" t="s">
        <v>52</v>
      </c>
      <c r="B37" s="33">
        <v>2.0084652705944285E-4</v>
      </c>
      <c r="C37" s="33">
        <v>3.333269218435859E-4</v>
      </c>
      <c r="D37" s="33">
        <v>2.1431555249448661E-3</v>
      </c>
      <c r="E37" s="34" t="s">
        <v>38</v>
      </c>
      <c r="F37" s="33">
        <f>AVERAGE(B37:B39)</f>
        <v>2.6137610200722354E-4</v>
      </c>
      <c r="G37" s="33">
        <f>AVERAGE(C37:C39)</f>
        <v>4.3668036733368018E-4</v>
      </c>
      <c r="H37" s="33">
        <f>AVERAGE(D37:D39)</f>
        <v>5.206855751221779E-3</v>
      </c>
    </row>
    <row r="38" spans="1:8" x14ac:dyDescent="0.2">
      <c r="A38" s="34" t="s">
        <v>51</v>
      </c>
      <c r="B38" s="33">
        <v>5.3545200543005491E-4</v>
      </c>
      <c r="C38" s="33">
        <v>7.0266053514619344E-4</v>
      </c>
      <c r="D38" s="33">
        <v>6.8805544322495292E-3</v>
      </c>
      <c r="E38" s="34" t="s">
        <v>30</v>
      </c>
      <c r="F38" s="33">
        <f>AVERAGE(B40:B42)</f>
        <v>2.6137610200722354E-4</v>
      </c>
      <c r="G38" s="33">
        <f>AVERAGE(C40:C42)</f>
        <v>3.3900992489151508E-4</v>
      </c>
      <c r="H38" s="33">
        <f>AVERAGE(D40:D42)</f>
        <v>4.6399244872302702E-3</v>
      </c>
    </row>
    <row r="39" spans="1:8" x14ac:dyDescent="0.2">
      <c r="A39" s="34" t="s">
        <v>37</v>
      </c>
      <c r="B39" s="33">
        <v>4.7829773532172851E-5</v>
      </c>
      <c r="C39" s="33">
        <v>2.7405364501126127E-4</v>
      </c>
      <c r="D39" s="33">
        <v>6.5968572964709418E-3</v>
      </c>
      <c r="E39" s="34" t="s">
        <v>35</v>
      </c>
    </row>
    <row r="40" spans="1:8" x14ac:dyDescent="0.2">
      <c r="A40" s="34" t="s">
        <v>50</v>
      </c>
      <c r="B40" s="33">
        <v>2.0084652705944285E-4</v>
      </c>
      <c r="C40" s="33">
        <v>3.1078345607359487E-4</v>
      </c>
      <c r="D40" s="33">
        <v>3.3769447085076499E-3</v>
      </c>
      <c r="F40" s="33">
        <v>10</v>
      </c>
      <c r="G40" s="33">
        <v>14</v>
      </c>
      <c r="H40" s="33">
        <v>24</v>
      </c>
    </row>
    <row r="41" spans="1:8" x14ac:dyDescent="0.2">
      <c r="A41" s="34" t="s">
        <v>49</v>
      </c>
      <c r="B41" s="33">
        <v>5.3545200543005491E-4</v>
      </c>
      <c r="C41" s="33">
        <v>2.7302784375687298E-4</v>
      </c>
      <c r="D41" s="33">
        <v>6.5456841006921694E-3</v>
      </c>
      <c r="E41" s="34" t="s">
        <v>32</v>
      </c>
      <c r="F41" s="33">
        <f>STDEV(B37:B41)</f>
        <v>2.2025240525641243E-4</v>
      </c>
      <c r="G41" s="33">
        <f>STDEV(C37:C39)</f>
        <v>2.3224430582640746E-4</v>
      </c>
      <c r="H41" s="33">
        <f>STDEV(D37:D39)</f>
        <v>2.6570312989460886E-3</v>
      </c>
    </row>
    <row r="42" spans="1:8" x14ac:dyDescent="0.2">
      <c r="A42" s="34" t="s">
        <v>33</v>
      </c>
      <c r="B42" s="33">
        <v>4.7829773532172851E-5</v>
      </c>
      <c r="C42" s="33">
        <v>4.3321847484407739E-4</v>
      </c>
      <c r="D42" s="33">
        <v>3.997144652490992E-3</v>
      </c>
      <c r="E42" s="34" t="s">
        <v>30</v>
      </c>
      <c r="F42" s="33">
        <f>STDEV(B40:B42)</f>
        <v>2.4938270257334854E-4</v>
      </c>
      <c r="G42" s="33">
        <f>STDEV(C40:C42)</f>
        <v>8.3742520433027157E-5</v>
      </c>
      <c r="H42" s="33">
        <f>STDEV(D40:D42)</f>
        <v>1.6793158639327118E-3</v>
      </c>
    </row>
    <row r="43" spans="1:8" x14ac:dyDescent="0.2">
      <c r="E43" s="34" t="s">
        <v>29</v>
      </c>
      <c r="F43" s="33">
        <v>10</v>
      </c>
      <c r="G43" s="33">
        <v>14</v>
      </c>
      <c r="H43" s="33">
        <v>24</v>
      </c>
    </row>
    <row r="44" spans="1:8" x14ac:dyDescent="0.2">
      <c r="E44" s="34"/>
      <c r="F44" s="33">
        <f>_xlfn.T.TEST(B37:B39,B40:B42,2,2)</f>
        <v>1</v>
      </c>
      <c r="G44" s="33">
        <f>_xlfn.T.TEST(C37:C39,C40:C42,2,2)</f>
        <v>0.53084612464023051</v>
      </c>
      <c r="H44" s="33">
        <f>_xlfn.T.TEST(D37:D39,D40:D42,2,2)</f>
        <v>0.77034315760260086</v>
      </c>
    </row>
    <row r="45" spans="1:8" x14ac:dyDescent="0.2">
      <c r="A45" s="34"/>
      <c r="E45" s="34"/>
    </row>
    <row r="46" spans="1:8" x14ac:dyDescent="0.2">
      <c r="A46" s="34" t="s">
        <v>43</v>
      </c>
      <c r="E46" s="34" t="s">
        <v>40</v>
      </c>
    </row>
    <row r="47" spans="1:8" x14ac:dyDescent="0.2">
      <c r="B47" s="33">
        <v>10</v>
      </c>
      <c r="C47" s="33">
        <v>14</v>
      </c>
      <c r="D47" s="33">
        <v>24</v>
      </c>
      <c r="F47" s="33">
        <v>10</v>
      </c>
      <c r="G47" s="33">
        <v>14</v>
      </c>
      <c r="H47" s="33">
        <v>24</v>
      </c>
    </row>
    <row r="48" spans="1:8" x14ac:dyDescent="0.2">
      <c r="A48" s="34" t="s">
        <v>52</v>
      </c>
      <c r="B48" s="33">
        <v>5.3923504875696597E-3</v>
      </c>
      <c r="C48" s="33">
        <v>2.7043622957593251E-3</v>
      </c>
      <c r="D48" s="33">
        <v>4.8168023971163651E-4</v>
      </c>
      <c r="E48" s="34" t="s">
        <v>38</v>
      </c>
      <c r="F48" s="33">
        <f>AVERAGE(B48:B50)</f>
        <v>6.154452995858462E-3</v>
      </c>
      <c r="G48" s="33">
        <f>AVERAGE(C48:C50)</f>
        <v>5.4615996326500072E-3</v>
      </c>
      <c r="H48" s="33">
        <f>AVERAGE(D48:D50)</f>
        <v>1.3387432026453689E-3</v>
      </c>
    </row>
    <row r="49" spans="1:13" x14ac:dyDescent="0.2">
      <c r="A49" s="34" t="s">
        <v>51</v>
      </c>
      <c r="B49" s="33">
        <v>9.0753990148640749E-3</v>
      </c>
      <c r="C49" s="33">
        <v>7.5950502081452318E-3</v>
      </c>
      <c r="D49" s="33">
        <v>1.3275209712583049E-3</v>
      </c>
      <c r="E49" s="34" t="s">
        <v>30</v>
      </c>
      <c r="F49" s="33">
        <f>AVERAGE(B51:B53)</f>
        <v>6.154452995858462E-3</v>
      </c>
      <c r="G49" s="33">
        <f>AVERAGE(C51:C53)</f>
        <v>4.1241698307755295E-3</v>
      </c>
      <c r="H49" s="33">
        <f>AVERAGE(D51:D53)</f>
        <v>1.4923761320567018E-3</v>
      </c>
    </row>
    <row r="50" spans="1:13" x14ac:dyDescent="0.2">
      <c r="A50" s="34" t="s">
        <v>37</v>
      </c>
      <c r="B50" s="33">
        <v>3.9956094851416489E-3</v>
      </c>
      <c r="C50" s="33">
        <v>6.0853863940454654E-3</v>
      </c>
      <c r="D50" s="33">
        <v>2.207028396966165E-3</v>
      </c>
      <c r="E50" s="34" t="s">
        <v>35</v>
      </c>
    </row>
    <row r="51" spans="1:13" x14ac:dyDescent="0.2">
      <c r="A51" s="34" t="s">
        <v>50</v>
      </c>
      <c r="B51" s="33">
        <v>5.3923504875696597E-3</v>
      </c>
      <c r="C51" s="33">
        <v>3.3620075935875317E-3</v>
      </c>
      <c r="D51" s="33">
        <v>7.6628680640039375E-4</v>
      </c>
      <c r="F51" s="33">
        <v>10</v>
      </c>
      <c r="G51" s="33">
        <v>14</v>
      </c>
      <c r="H51" s="33">
        <v>24</v>
      </c>
    </row>
    <row r="52" spans="1:13" x14ac:dyDescent="0.2">
      <c r="A52" s="34" t="s">
        <v>49</v>
      </c>
      <c r="B52" s="33">
        <v>9.0753990148640749E-3</v>
      </c>
      <c r="C52" s="33">
        <v>3.2463729896702645E-3</v>
      </c>
      <c r="D52" s="33">
        <v>1.6212220664097346E-3</v>
      </c>
      <c r="E52" s="34" t="s">
        <v>32</v>
      </c>
      <c r="F52" s="33">
        <f>STDEV(B48:B50)</f>
        <v>2.6242457185683748E-3</v>
      </c>
      <c r="G52" s="33">
        <f>STDEV(C48:C50)</f>
        <v>2.5043041961508141E-3</v>
      </c>
      <c r="H52" s="33">
        <f>STDEV(D48:D50)</f>
        <v>8.6272882170087368E-4</v>
      </c>
    </row>
    <row r="53" spans="1:13" x14ac:dyDescent="0.2">
      <c r="A53" s="34" t="s">
        <v>33</v>
      </c>
      <c r="B53" s="33">
        <v>3.9956094851416489E-3</v>
      </c>
      <c r="C53" s="33">
        <v>5.7641289090687919E-3</v>
      </c>
      <c r="D53" s="33">
        <v>2.0896195233599773E-3</v>
      </c>
      <c r="E53" s="34" t="s">
        <v>30</v>
      </c>
      <c r="F53" s="33">
        <f>STDEV(B51:B53)</f>
        <v>2.6242457185683748E-3</v>
      </c>
      <c r="G53" s="33">
        <f>STDEV(C51:C53)</f>
        <v>1.4214225882063156E-3</v>
      </c>
      <c r="H53" s="33">
        <f>STDEV(D51:D53)</f>
        <v>6.7100918476827704E-4</v>
      </c>
    </row>
    <row r="54" spans="1:13" x14ac:dyDescent="0.2">
      <c r="E54" s="34" t="s">
        <v>29</v>
      </c>
      <c r="F54" s="33">
        <v>10</v>
      </c>
      <c r="G54" s="33">
        <v>14</v>
      </c>
      <c r="H54" s="33">
        <v>24</v>
      </c>
    </row>
    <row r="55" spans="1:13" x14ac:dyDescent="0.2">
      <c r="E55" s="34"/>
      <c r="F55" s="33">
        <f>_xlfn.T.TEST(B48:B50,B51:B53,2,2)</f>
        <v>1</v>
      </c>
      <c r="G55" s="33">
        <f>_xlfn.T.TEST(C48:C50,C51:C53,2,2)</f>
        <v>0.46622539921101736</v>
      </c>
      <c r="H55" s="33">
        <f>_xlfn.T.TEST(D48:D50,D51:D53,2,2)</f>
        <v>0.81961941769123647</v>
      </c>
    </row>
    <row r="56" spans="1:13" x14ac:dyDescent="0.2">
      <c r="A56" s="34"/>
      <c r="B56" s="35"/>
      <c r="C56" s="35"/>
      <c r="D56" s="35"/>
    </row>
    <row r="57" spans="1:13" x14ac:dyDescent="0.2">
      <c r="A57" s="34" t="s">
        <v>42</v>
      </c>
      <c r="E57" s="34" t="s">
        <v>40</v>
      </c>
      <c r="I57" s="34"/>
      <c r="M57" s="34"/>
    </row>
    <row r="58" spans="1:13" x14ac:dyDescent="0.2">
      <c r="B58" s="33">
        <v>10</v>
      </c>
      <c r="C58" s="33">
        <v>14</v>
      </c>
      <c r="D58" s="33">
        <v>24</v>
      </c>
      <c r="F58" s="33">
        <v>10</v>
      </c>
      <c r="G58" s="33">
        <v>14</v>
      </c>
      <c r="H58" s="33">
        <v>24</v>
      </c>
    </row>
    <row r="59" spans="1:13" x14ac:dyDescent="0.2">
      <c r="A59" s="34" t="s">
        <v>52</v>
      </c>
      <c r="B59" s="33">
        <v>1.7968706536330283E-2</v>
      </c>
      <c r="C59" s="33">
        <v>5.2166333098188043E-2</v>
      </c>
      <c r="D59" s="33">
        <v>2.5594703295850754</v>
      </c>
      <c r="E59" s="34" t="s">
        <v>38</v>
      </c>
      <c r="F59" s="33">
        <f>AVERAGE(B59:B61)</f>
        <v>1.1315362239194411E-2</v>
      </c>
      <c r="G59" s="33">
        <f>AVERAGE(C59:C61)</f>
        <v>2.9229257718821369E-2</v>
      </c>
      <c r="H59" s="33">
        <f>AVERAGE(D59:D61)</f>
        <v>1.2845928592000404</v>
      </c>
      <c r="I59" s="34"/>
      <c r="M59" s="34"/>
    </row>
    <row r="60" spans="1:13" x14ac:dyDescent="0.2">
      <c r="A60" s="34" t="s">
        <v>51</v>
      </c>
      <c r="B60" s="33">
        <v>6.6432275360822687E-3</v>
      </c>
      <c r="C60" s="33">
        <v>1.7733835211023691E-2</v>
      </c>
      <c r="D60" s="33">
        <v>0.49414791763305671</v>
      </c>
      <c r="E60" s="34" t="s">
        <v>30</v>
      </c>
      <c r="F60" s="33">
        <f>AVERAGE(B62:B64)</f>
        <v>1.1315362239194411E-2</v>
      </c>
      <c r="G60" s="33">
        <f>AVERAGE(C62:C64)</f>
        <v>3.7549804916527749E-2</v>
      </c>
      <c r="H60" s="33">
        <f>AVERAGE(D62:D64)</f>
        <v>1.1497300748030346</v>
      </c>
      <c r="I60" s="34"/>
      <c r="M60" s="34"/>
    </row>
    <row r="61" spans="1:13" x14ac:dyDescent="0.2">
      <c r="A61" s="34" t="s">
        <v>37</v>
      </c>
      <c r="B61" s="33">
        <v>9.3341526451706878E-3</v>
      </c>
      <c r="C61" s="33">
        <v>1.7787604847252367E-2</v>
      </c>
      <c r="D61" s="33">
        <v>0.80016033038198942</v>
      </c>
      <c r="E61" s="34" t="s">
        <v>35</v>
      </c>
      <c r="I61" s="34"/>
      <c r="M61" s="34"/>
    </row>
    <row r="62" spans="1:13" x14ac:dyDescent="0.2">
      <c r="A62" s="34" t="s">
        <v>50</v>
      </c>
      <c r="B62" s="33">
        <v>1.7968706536330283E-2</v>
      </c>
      <c r="C62" s="33">
        <v>7.6017187648415571E-2</v>
      </c>
      <c r="D62" s="33">
        <v>2.3166027861356735</v>
      </c>
      <c r="F62" s="33">
        <v>10</v>
      </c>
      <c r="G62" s="33">
        <v>14</v>
      </c>
      <c r="H62" s="33">
        <v>24</v>
      </c>
      <c r="I62" s="34"/>
    </row>
    <row r="63" spans="1:13" x14ac:dyDescent="0.2">
      <c r="A63" s="34" t="s">
        <v>49</v>
      </c>
      <c r="B63" s="33">
        <v>6.6432275360822687E-3</v>
      </c>
      <c r="C63" s="33">
        <v>2.4084152295365931E-2</v>
      </c>
      <c r="D63" s="33">
        <v>0.56302634655237205</v>
      </c>
      <c r="E63" s="34" t="s">
        <v>32</v>
      </c>
      <c r="F63" s="36">
        <f>STDEV(B59:B61)</f>
        <v>5.9169681626533585E-3</v>
      </c>
      <c r="G63" s="36">
        <f>STDEV(C59:C61)</f>
        <v>1.9864108160511686E-2</v>
      </c>
      <c r="H63" s="36">
        <f>STDEV(D59:D61)</f>
        <v>1.1146278852427007</v>
      </c>
      <c r="I63" s="34"/>
      <c r="M63" s="34"/>
    </row>
    <row r="64" spans="1:13" x14ac:dyDescent="0.2">
      <c r="A64" s="34" t="s">
        <v>33</v>
      </c>
      <c r="B64" s="33">
        <v>9.3341526451706878E-3</v>
      </c>
      <c r="C64" s="33">
        <v>1.2548074805801734E-2</v>
      </c>
      <c r="D64" s="33">
        <v>0.56956109172105784</v>
      </c>
      <c r="E64" s="34" t="s">
        <v>30</v>
      </c>
      <c r="F64" s="36">
        <f>STDEV(B62:B64)</f>
        <v>5.9169681626533585E-3</v>
      </c>
      <c r="G64" s="36">
        <f>STDEV(C62:C64)</f>
        <v>3.380939102738266E-2</v>
      </c>
      <c r="H64" s="36">
        <f>STDEV(D62:D64)</f>
        <v>1.0105466931632567</v>
      </c>
      <c r="I64" s="34"/>
      <c r="M64" s="34"/>
    </row>
    <row r="65" spans="1:13" x14ac:dyDescent="0.2">
      <c r="E65" s="34" t="s">
        <v>29</v>
      </c>
      <c r="F65" s="33">
        <v>10</v>
      </c>
      <c r="G65" s="33">
        <v>14</v>
      </c>
      <c r="H65" s="33">
        <v>24</v>
      </c>
      <c r="M65" s="34"/>
    </row>
    <row r="66" spans="1:13" x14ac:dyDescent="0.2">
      <c r="E66" s="34"/>
      <c r="F66" s="33">
        <f>_xlfn.T.TEST(B59:B61,B62:B64,2,2)</f>
        <v>1</v>
      </c>
      <c r="G66" s="33">
        <f>_xlfn.T.TEST(C59:C61,C62:C64,2,2)</f>
        <v>0.73185004446154345</v>
      </c>
      <c r="H66" s="33">
        <f>_xlfn.T.TEST(D59:D61,D62:D64,2,2)</f>
        <v>0.88413787338034</v>
      </c>
      <c r="M66" s="34"/>
    </row>
    <row r="67" spans="1:13" x14ac:dyDescent="0.2">
      <c r="A67" s="34"/>
    </row>
    <row r="68" spans="1:13" x14ac:dyDescent="0.2">
      <c r="A68" s="34" t="s">
        <v>41</v>
      </c>
      <c r="E68" s="34" t="s">
        <v>40</v>
      </c>
    </row>
    <row r="69" spans="1:13" x14ac:dyDescent="0.2">
      <c r="B69" s="33">
        <v>10</v>
      </c>
      <c r="C69" s="33">
        <v>14</v>
      </c>
      <c r="D69" s="33">
        <v>24</v>
      </c>
      <c r="F69" s="33">
        <v>10</v>
      </c>
      <c r="G69" s="33">
        <v>14</v>
      </c>
      <c r="H69" s="33">
        <v>24</v>
      </c>
    </row>
    <row r="70" spans="1:13" x14ac:dyDescent="0.2">
      <c r="A70" s="34" t="s">
        <v>52</v>
      </c>
      <c r="B70" s="33">
        <f>B59*890828</f>
        <v>16007.026906346033</v>
      </c>
      <c r="C70" s="33">
        <f>C59*890828</f>
        <v>46471.230181192659</v>
      </c>
      <c r="D70" s="33">
        <f>D59*890828</f>
        <v>2280047.8347636135</v>
      </c>
      <c r="E70" s="34" t="s">
        <v>38</v>
      </c>
      <c r="F70" s="33">
        <f>AVERAGE(B70:B72)</f>
        <v>10080.041512817081</v>
      </c>
      <c r="G70" s="33">
        <f>AVERAGE(C70:C72)</f>
        <v>26038.2411951422</v>
      </c>
      <c r="H70" s="33">
        <f>AVERAGE(D70:D72)</f>
        <v>1144351.2875754538</v>
      </c>
    </row>
    <row r="71" spans="1:13" x14ac:dyDescent="0.2">
      <c r="A71" s="34" t="s">
        <v>51</v>
      </c>
      <c r="B71" s="33">
        <f>B60*890828</f>
        <v>5917.9730995130949</v>
      </c>
      <c r="C71" s="33">
        <f>C60*890828</f>
        <v>15797.796953365812</v>
      </c>
      <c r="D71" s="33">
        <f>D60*890828</f>
        <v>440200.80116922065</v>
      </c>
      <c r="E71" s="34" t="s">
        <v>30</v>
      </c>
      <c r="F71" s="33">
        <f>AVERAGE(B73:B75)</f>
        <v>10080.041512817081</v>
      </c>
      <c r="G71" s="33">
        <f>AVERAGE(C73:C75)</f>
        <v>33450.41761418058</v>
      </c>
      <c r="H71" s="33">
        <f>AVERAGE(D73:D75)</f>
        <v>1024211.7430766377</v>
      </c>
    </row>
    <row r="72" spans="1:13" x14ac:dyDescent="0.2">
      <c r="A72" s="34" t="s">
        <v>37</v>
      </c>
      <c r="B72" s="33">
        <f>B61*890828</f>
        <v>8315.1245325921136</v>
      </c>
      <c r="C72" s="33">
        <f>C61*890828</f>
        <v>15845.696450868132</v>
      </c>
      <c r="D72" s="33">
        <f>D61*890828</f>
        <v>712805.2267935269</v>
      </c>
      <c r="E72" s="34" t="s">
        <v>35</v>
      </c>
    </row>
    <row r="73" spans="1:13" x14ac:dyDescent="0.2">
      <c r="A73" s="34" t="s">
        <v>50</v>
      </c>
      <c r="B73" s="33">
        <f>B62*890828</f>
        <v>16007.026906346033</v>
      </c>
      <c r="C73" s="33">
        <f>C62*890828</f>
        <v>67718.239238462746</v>
      </c>
      <c r="D73" s="33">
        <f>D62*890828</f>
        <v>2063694.6267676698</v>
      </c>
      <c r="F73" s="33">
        <v>10</v>
      </c>
      <c r="G73" s="33">
        <v>14</v>
      </c>
      <c r="H73" s="33">
        <v>24</v>
      </c>
    </row>
    <row r="74" spans="1:13" x14ac:dyDescent="0.2">
      <c r="A74" s="34" t="s">
        <v>49</v>
      </c>
      <c r="B74" s="33">
        <f>B63*890828</f>
        <v>5917.9730995130949</v>
      </c>
      <c r="C74" s="33">
        <f>C63*890828</f>
        <v>21454.837220976242</v>
      </c>
      <c r="D74" s="33">
        <f>D63*890828</f>
        <v>501559.6342465565</v>
      </c>
      <c r="E74" s="34" t="s">
        <v>32</v>
      </c>
      <c r="F74" s="33">
        <f>STDEV(B70:B72)</f>
        <v>5271.0009144001615</v>
      </c>
      <c r="G74" s="33">
        <f>STDEV(C70:C72)</f>
        <v>17695.503744412294</v>
      </c>
      <c r="H74" s="33">
        <f>STDEV(D70:D72)</f>
        <v>992941.72975498403</v>
      </c>
    </row>
    <row r="75" spans="1:13" x14ac:dyDescent="0.2">
      <c r="A75" s="34" t="s">
        <v>33</v>
      </c>
      <c r="B75" s="33">
        <f>B64*890828</f>
        <v>8315.1245325921136</v>
      </c>
      <c r="C75" s="33">
        <f>C64*890828</f>
        <v>11178.176383102747</v>
      </c>
      <c r="D75" s="33">
        <f>D64*890828</f>
        <v>507380.9682156865</v>
      </c>
      <c r="E75" s="34" t="s">
        <v>30</v>
      </c>
      <c r="F75" s="33">
        <f>STDEV(B73:B75)</f>
        <v>5271.0009144001615</v>
      </c>
      <c r="G75" s="33">
        <f>STDEV(C73:C75)</f>
        <v>30118.352190141246</v>
      </c>
      <c r="H75" s="33">
        <f>STDEV(D73:D75)</f>
        <v>900223.28957723733</v>
      </c>
    </row>
    <row r="76" spans="1:13" x14ac:dyDescent="0.2">
      <c r="E76" s="34" t="s">
        <v>29</v>
      </c>
      <c r="F76" s="33">
        <v>10</v>
      </c>
      <c r="G76" s="33">
        <v>14</v>
      </c>
      <c r="H76" s="33">
        <v>24</v>
      </c>
    </row>
    <row r="77" spans="1:13" x14ac:dyDescent="0.2">
      <c r="E77" s="34"/>
      <c r="F77" s="33">
        <f>_xlfn.T.TEST(B70:B72,B73:B75,2,2)</f>
        <v>1</v>
      </c>
      <c r="G77" s="33">
        <f>_xlfn.T.TEST(C70:C72,C73:C75,2,2)</f>
        <v>0.73185004446154345</v>
      </c>
      <c r="H77" s="33">
        <f>_xlfn.T.TEST(D70:D72,D73:D75,2,2)</f>
        <v>0.88413787338034</v>
      </c>
    </row>
    <row r="79" spans="1:13" x14ac:dyDescent="0.2">
      <c r="A79" s="33" t="s">
        <v>48</v>
      </c>
    </row>
    <row r="80" spans="1:13" x14ac:dyDescent="0.2">
      <c r="A80" s="34" t="s">
        <v>47</v>
      </c>
      <c r="E80" s="34" t="s">
        <v>40</v>
      </c>
    </row>
    <row r="81" spans="1:8" x14ac:dyDescent="0.2">
      <c r="B81" s="33">
        <v>10</v>
      </c>
      <c r="C81" s="33">
        <v>14</v>
      </c>
      <c r="D81" s="33">
        <v>24</v>
      </c>
      <c r="F81" s="33">
        <v>10</v>
      </c>
      <c r="G81" s="33">
        <v>14</v>
      </c>
      <c r="H81" s="33">
        <v>24</v>
      </c>
    </row>
    <row r="82" spans="1:8" x14ac:dyDescent="0.2">
      <c r="A82" s="34" t="s">
        <v>39</v>
      </c>
      <c r="B82" s="33">
        <v>1.9064789209724927E-2</v>
      </c>
      <c r="C82" s="33">
        <v>9.4616938424522574E-3</v>
      </c>
      <c r="D82" s="33">
        <v>5.081989880636989E-3</v>
      </c>
      <c r="E82" s="34" t="s">
        <v>38</v>
      </c>
      <c r="F82" s="33">
        <f>AVERAGE(B82:B84)</f>
        <v>1.0929778187861479E-2</v>
      </c>
      <c r="G82" s="33">
        <f>AVERAGE(C82:C84)</f>
        <v>8.0757860977118401E-3</v>
      </c>
      <c r="H82" s="33">
        <f>AVERAGE(D82:D84)</f>
        <v>5.0727173897389061E-3</v>
      </c>
    </row>
    <row r="83" spans="1:8" x14ac:dyDescent="0.2">
      <c r="A83" s="34" t="s">
        <v>37</v>
      </c>
      <c r="B83" s="33">
        <v>8.8686739441430299E-3</v>
      </c>
      <c r="C83" s="33">
        <v>6.3624824271277082E-3</v>
      </c>
      <c r="D83" s="33">
        <v>3.5736990418596473E-3</v>
      </c>
      <c r="E83" s="34" t="s">
        <v>30</v>
      </c>
      <c r="F83" s="33">
        <f>AVERAGE(B85:B87)</f>
        <v>1.0929778187861479E-2</v>
      </c>
      <c r="G83" s="33">
        <f>AVERAGE(C85:C87)</f>
        <v>9.5431077340340079E-2</v>
      </c>
      <c r="H83" s="33">
        <f>AVERAGE(D85:D87)</f>
        <v>4.2880516605568471E-2</v>
      </c>
    </row>
    <row r="84" spans="1:8" x14ac:dyDescent="0.2">
      <c r="A84" s="34" t="s">
        <v>36</v>
      </c>
      <c r="B84" s="33">
        <v>4.8558714097164807E-3</v>
      </c>
      <c r="C84" s="33">
        <v>8.4031820235555537E-3</v>
      </c>
      <c r="D84" s="33">
        <v>6.5624632467200837E-3</v>
      </c>
      <c r="E84" s="34" t="s">
        <v>35</v>
      </c>
    </row>
    <row r="85" spans="1:8" x14ac:dyDescent="0.2">
      <c r="A85" s="34" t="s">
        <v>34</v>
      </c>
      <c r="B85" s="33">
        <v>1.9064789209724927E-2</v>
      </c>
      <c r="C85" s="33">
        <v>0.12691330476450255</v>
      </c>
      <c r="D85" s="33">
        <v>4.2898491182831872E-2</v>
      </c>
      <c r="F85" s="33">
        <v>10</v>
      </c>
      <c r="G85" s="33">
        <v>14</v>
      </c>
      <c r="H85" s="33">
        <v>24</v>
      </c>
    </row>
    <row r="86" spans="1:8" x14ac:dyDescent="0.2">
      <c r="A86" s="34" t="s">
        <v>33</v>
      </c>
      <c r="B86" s="33">
        <v>8.8686739441430299E-3</v>
      </c>
      <c r="C86" s="33">
        <v>4.0532607331850157E-2</v>
      </c>
      <c r="D86" s="33">
        <v>2.6152182426012083E-2</v>
      </c>
      <c r="E86" s="34" t="s">
        <v>32</v>
      </c>
      <c r="F86" s="33">
        <f>STDEV(B82:B84)</f>
        <v>7.3252610389975079E-3</v>
      </c>
      <c r="G86" s="33">
        <f>STDEV(C82:C84)</f>
        <v>1.5753313678124345E-3</v>
      </c>
      <c r="H86" s="33">
        <f>STDEV(D82:D84)</f>
        <v>1.4944036778525912E-3</v>
      </c>
    </row>
    <row r="87" spans="1:8" x14ac:dyDescent="0.2">
      <c r="A87" s="34" t="s">
        <v>31</v>
      </c>
      <c r="B87" s="33">
        <v>4.8558714097164807E-3</v>
      </c>
      <c r="C87" s="33">
        <v>0.11884731992466756</v>
      </c>
      <c r="D87" s="33">
        <v>5.9590876207861458E-2</v>
      </c>
      <c r="E87" s="34" t="s">
        <v>30</v>
      </c>
      <c r="F87" s="33">
        <f>STDEV(B85:B87)</f>
        <v>7.3252610389975079E-3</v>
      </c>
      <c r="G87" s="33">
        <f>STDEV(C85:C87)</f>
        <v>4.771421732370671E-2</v>
      </c>
      <c r="H87" s="33">
        <f>STDEV(D85:D87)</f>
        <v>1.6719354137440329E-2</v>
      </c>
    </row>
    <row r="88" spans="1:8" x14ac:dyDescent="0.2">
      <c r="E88" s="34" t="s">
        <v>29</v>
      </c>
      <c r="F88" s="33">
        <v>10</v>
      </c>
      <c r="G88" s="33">
        <v>14</v>
      </c>
      <c r="H88" s="33">
        <v>24</v>
      </c>
    </row>
    <row r="89" spans="1:8" x14ac:dyDescent="0.2">
      <c r="E89" s="34"/>
      <c r="F89" s="33">
        <f>_xlfn.T.TEST(B82:B84,B85:B87,2,2)</f>
        <v>1</v>
      </c>
      <c r="G89" s="33">
        <f>_xlfn.T.TEST(C82:C84,C85:C87,2,2)</f>
        <v>3.3880018523630477E-2</v>
      </c>
      <c r="H89" s="33">
        <f>_xlfn.T.TEST(D82:D84,D85:D87,2,2)</f>
        <v>1.7524152639762352E-2</v>
      </c>
    </row>
    <row r="91" spans="1:8" x14ac:dyDescent="0.2">
      <c r="A91" s="34" t="s">
        <v>46</v>
      </c>
      <c r="E91" s="34" t="s">
        <v>40</v>
      </c>
    </row>
    <row r="92" spans="1:8" x14ac:dyDescent="0.2">
      <c r="B92" s="33">
        <v>10</v>
      </c>
      <c r="C92" s="33">
        <v>14</v>
      </c>
      <c r="D92" s="33">
        <v>24</v>
      </c>
      <c r="F92" s="33">
        <v>10</v>
      </c>
      <c r="G92" s="33">
        <v>14</v>
      </c>
      <c r="H92" s="33">
        <v>24</v>
      </c>
    </row>
    <row r="93" spans="1:8" x14ac:dyDescent="0.2">
      <c r="A93" s="34" t="s">
        <v>39</v>
      </c>
      <c r="B93" s="33">
        <v>5.5468232770737131E-3</v>
      </c>
      <c r="C93" s="33">
        <v>2.7672981085995942E-3</v>
      </c>
      <c r="D93" s="33">
        <v>1.2077263113649394E-3</v>
      </c>
      <c r="E93" s="34" t="s">
        <v>38</v>
      </c>
      <c r="F93" s="33">
        <f>AVERAGE(B93:B95)</f>
        <v>2.7813677580541727E-3</v>
      </c>
      <c r="G93" s="33">
        <f>AVERAGE(C93:C95)</f>
        <v>2.0976261707248423E-3</v>
      </c>
      <c r="H93" s="33">
        <f>AVERAGE(D93:D95)</f>
        <v>1.218882404707607E-3</v>
      </c>
    </row>
    <row r="94" spans="1:8" x14ac:dyDescent="0.2">
      <c r="A94" s="34" t="s">
        <v>37</v>
      </c>
      <c r="B94" s="33">
        <v>9.3666345093742489E-4</v>
      </c>
      <c r="C94" s="33">
        <v>1.8188969942917494E-3</v>
      </c>
      <c r="D94" s="33">
        <v>8.908199295095242E-4</v>
      </c>
      <c r="E94" s="34" t="s">
        <v>30</v>
      </c>
      <c r="F94" s="33">
        <f>AVERAGE(B96:B98)</f>
        <v>2.7813677580541727E-3</v>
      </c>
      <c r="G94" s="33">
        <f>AVERAGE(C96:C98)</f>
        <v>3.9372821480329672E-3</v>
      </c>
      <c r="H94" s="33">
        <f>AVERAGE(D96:D98)</f>
        <v>1.3248629970788394E-3</v>
      </c>
    </row>
    <row r="95" spans="1:8" x14ac:dyDescent="0.2">
      <c r="A95" s="34" t="s">
        <v>36</v>
      </c>
      <c r="B95" s="33">
        <v>1.8606165461513807E-3</v>
      </c>
      <c r="C95" s="33">
        <v>1.7066834092831832E-3</v>
      </c>
      <c r="D95" s="33">
        <v>1.5581009732483578E-3</v>
      </c>
      <c r="E95" s="34" t="s">
        <v>35</v>
      </c>
    </row>
    <row r="96" spans="1:8" x14ac:dyDescent="0.2">
      <c r="A96" s="34" t="s">
        <v>34</v>
      </c>
      <c r="B96" s="33">
        <v>5.5468232770737131E-3</v>
      </c>
      <c r="C96" s="33">
        <v>5.64494283075977E-3</v>
      </c>
      <c r="D96" s="33">
        <v>1.3975119680721241E-3</v>
      </c>
      <c r="F96" s="33">
        <v>10</v>
      </c>
      <c r="G96" s="33">
        <v>14</v>
      </c>
      <c r="H96" s="33">
        <v>24</v>
      </c>
    </row>
    <row r="97" spans="1:8" x14ac:dyDescent="0.2">
      <c r="A97" s="34" t="s">
        <v>33</v>
      </c>
      <c r="B97" s="33">
        <v>9.3666345093742489E-4</v>
      </c>
      <c r="C97" s="33">
        <v>2.3353640281805967E-3</v>
      </c>
      <c r="D97" s="33">
        <v>9.8730498024575549E-4</v>
      </c>
      <c r="E97" s="34" t="s">
        <v>32</v>
      </c>
      <c r="F97" s="33">
        <f>STDEV(B93:B95)</f>
        <v>2.4391044465736996E-3</v>
      </c>
      <c r="G97" s="33">
        <f>STDEV(C93:C95)</f>
        <v>5.8266057910915249E-4</v>
      </c>
      <c r="H97" s="33">
        <f>STDEV(D93:D95)</f>
        <v>3.337803793623878E-4</v>
      </c>
    </row>
    <row r="98" spans="1:8" x14ac:dyDescent="0.2">
      <c r="A98" s="34" t="s">
        <v>31</v>
      </c>
      <c r="B98" s="33">
        <v>1.8606165461513807E-3</v>
      </c>
      <c r="C98" s="33">
        <v>3.831539585158535E-3</v>
      </c>
      <c r="D98" s="33">
        <v>1.5897720429186391E-3</v>
      </c>
      <c r="E98" s="34" t="s">
        <v>30</v>
      </c>
      <c r="F98" s="33">
        <f>STDEV(B96:B98)</f>
        <v>2.4391044465736996E-3</v>
      </c>
      <c r="G98" s="33">
        <f>STDEV(C96:C98)</f>
        <v>1.6573213568354173E-3</v>
      </c>
      <c r="H98" s="33">
        <f>STDEV(D96:D98)</f>
        <v>3.077337244131855E-4</v>
      </c>
    </row>
    <row r="99" spans="1:8" x14ac:dyDescent="0.2">
      <c r="E99" s="34" t="s">
        <v>29</v>
      </c>
      <c r="F99" s="33">
        <v>10</v>
      </c>
      <c r="G99" s="33">
        <v>14</v>
      </c>
      <c r="H99" s="33">
        <v>24</v>
      </c>
    </row>
    <row r="100" spans="1:8" x14ac:dyDescent="0.2">
      <c r="E100" s="34"/>
      <c r="F100" s="33">
        <f>_xlfn.T.TEST(B93:B95,B96:B98,2,2)</f>
        <v>1</v>
      </c>
      <c r="G100" s="33">
        <f>_xlfn.T.TEST(C93:C95,C96:C98,2,2)</f>
        <v>0.1439134564849866</v>
      </c>
      <c r="H100" s="33">
        <f>_xlfn.T.TEST(D93:D95,D96:D98,2,2)</f>
        <v>0.70665480578375517</v>
      </c>
    </row>
    <row r="101" spans="1:8" x14ac:dyDescent="0.2">
      <c r="E101" s="34"/>
    </row>
    <row r="102" spans="1:8" x14ac:dyDescent="0.2">
      <c r="A102" s="34" t="s">
        <v>45</v>
      </c>
      <c r="E102" s="34" t="s">
        <v>40</v>
      </c>
    </row>
    <row r="103" spans="1:8" x14ac:dyDescent="0.2">
      <c r="B103" s="33">
        <v>10</v>
      </c>
      <c r="C103" s="33">
        <v>14</v>
      </c>
      <c r="D103" s="33">
        <v>24</v>
      </c>
      <c r="F103" s="33">
        <v>10</v>
      </c>
      <c r="G103" s="33">
        <v>14</v>
      </c>
      <c r="H103" s="33">
        <v>24</v>
      </c>
    </row>
    <row r="104" spans="1:8" x14ac:dyDescent="0.2">
      <c r="A104" s="34" t="s">
        <v>39</v>
      </c>
      <c r="B104" s="33">
        <v>2.4506126592124628E-3</v>
      </c>
      <c r="C104" s="33">
        <v>1.2580182482968471E-3</v>
      </c>
      <c r="D104" s="33">
        <v>6.6492379209727046E-2</v>
      </c>
      <c r="E104" s="34" t="s">
        <v>38</v>
      </c>
      <c r="F104" s="33">
        <f>AVERAGE(B104:B106)</f>
        <v>9.4648910436102407E-4</v>
      </c>
      <c r="G104" s="33">
        <f>AVERAGE(C104:C106)</f>
        <v>6.3700483626305874E-4</v>
      </c>
      <c r="H104" s="33">
        <f>AVERAGE(D104:D106)</f>
        <v>6.2243460434616364E-2</v>
      </c>
    </row>
    <row r="105" spans="1:8" x14ac:dyDescent="0.2">
      <c r="A105" s="34" t="s">
        <v>37</v>
      </c>
      <c r="B105" s="33">
        <v>3.2617676275590457E-4</v>
      </c>
      <c r="C105" s="33">
        <v>3.4162402115750235E-4</v>
      </c>
      <c r="D105" s="33">
        <v>4.8781946813838607E-2</v>
      </c>
      <c r="E105" s="34" t="s">
        <v>30</v>
      </c>
      <c r="F105" s="33">
        <f>AVERAGE(B107:B109)</f>
        <v>9.4648910436102407E-4</v>
      </c>
      <c r="G105" s="33">
        <f>AVERAGE(C107:C109)</f>
        <v>7.8972360120007875E-4</v>
      </c>
      <c r="H105" s="33">
        <f>AVERAGE(D107:D109)</f>
        <v>4.0909513391230765E-2</v>
      </c>
    </row>
    <row r="106" spans="1:8" x14ac:dyDescent="0.2">
      <c r="A106" s="34" t="s">
        <v>36</v>
      </c>
      <c r="B106" s="33">
        <v>6.2677891114704647E-5</v>
      </c>
      <c r="C106" s="33">
        <v>3.1137223933482683E-4</v>
      </c>
      <c r="D106" s="33">
        <v>7.1456055280283426E-2</v>
      </c>
      <c r="E106" s="34" t="s">
        <v>35</v>
      </c>
    </row>
    <row r="107" spans="1:8" x14ac:dyDescent="0.2">
      <c r="A107" s="34" t="s">
        <v>34</v>
      </c>
      <c r="B107" s="33">
        <v>2.4506126592124628E-3</v>
      </c>
      <c r="C107" s="33">
        <v>1.0730613372854107E-3</v>
      </c>
      <c r="D107" s="33">
        <v>5.6655840978756179E-2</v>
      </c>
      <c r="F107" s="33">
        <v>10</v>
      </c>
      <c r="G107" s="33">
        <v>14</v>
      </c>
      <c r="H107" s="33">
        <v>24</v>
      </c>
    </row>
    <row r="108" spans="1:8" x14ac:dyDescent="0.2">
      <c r="A108" s="34" t="s">
        <v>33</v>
      </c>
      <c r="B108" s="33">
        <v>3.2617676275590457E-4</v>
      </c>
      <c r="C108" s="33">
        <v>6.3624845319492534E-4</v>
      </c>
      <c r="D108" s="33">
        <v>3.0500005878110758E-2</v>
      </c>
      <c r="E108" s="34" t="s">
        <v>32</v>
      </c>
      <c r="F108" s="33">
        <f>STDEV(B104:B106)</f>
        <v>1.3092550038221137E-3</v>
      </c>
      <c r="G108" s="33">
        <f>STDEV(C104:C106)</f>
        <v>5.3802605514997827E-4</v>
      </c>
      <c r="H108" s="33">
        <f>STDEV(D104:D106)</f>
        <v>1.1919260956751589E-2</v>
      </c>
    </row>
    <row r="109" spans="1:8" x14ac:dyDescent="0.2">
      <c r="A109" s="34" t="s">
        <v>31</v>
      </c>
      <c r="B109" s="33">
        <v>6.2677891114704647E-5</v>
      </c>
      <c r="C109" s="33">
        <v>6.5986101311989989E-4</v>
      </c>
      <c r="D109" s="33">
        <v>3.557269331682536E-2</v>
      </c>
      <c r="E109" s="34" t="s">
        <v>30</v>
      </c>
      <c r="F109" s="33">
        <f>STDEV(B107:B109)</f>
        <v>1.3092550038221137E-3</v>
      </c>
      <c r="G109" s="33">
        <f>STDEV(C107:C109)</f>
        <v>2.4566154107638334E-4</v>
      </c>
      <c r="H109" s="33">
        <f>STDEV(D107:D109)</f>
        <v>1.387058628295758E-2</v>
      </c>
    </row>
    <row r="110" spans="1:8" x14ac:dyDescent="0.2">
      <c r="E110" s="34" t="s">
        <v>29</v>
      </c>
      <c r="F110" s="33">
        <v>10</v>
      </c>
      <c r="G110" s="33">
        <v>14</v>
      </c>
      <c r="H110" s="33">
        <v>24</v>
      </c>
    </row>
    <row r="111" spans="1:8" x14ac:dyDescent="0.2">
      <c r="E111" s="34"/>
      <c r="F111" s="33">
        <f>_xlfn.T.TEST(B104:B106,B107:B109,2,2)</f>
        <v>1</v>
      </c>
      <c r="G111" s="33">
        <f>_xlfn.T.TEST(C104:C106,C107:C109,2,2)</f>
        <v>0.6778587765712476</v>
      </c>
      <c r="H111" s="33">
        <f>_xlfn.T.TEST(D104:D106,D107:D109,2,2)</f>
        <v>0.11343333239951567</v>
      </c>
    </row>
    <row r="112" spans="1:8" x14ac:dyDescent="0.2">
      <c r="A112" s="34"/>
      <c r="E112" s="34"/>
    </row>
    <row r="113" spans="1:8" x14ac:dyDescent="0.2">
      <c r="A113" s="34" t="s">
        <v>44</v>
      </c>
      <c r="E113" s="34" t="s">
        <v>40</v>
      </c>
    </row>
    <row r="114" spans="1:8" x14ac:dyDescent="0.2">
      <c r="B114" s="33">
        <v>10</v>
      </c>
      <c r="C114" s="33">
        <v>14</v>
      </c>
      <c r="D114" s="33">
        <v>24</v>
      </c>
      <c r="F114" s="33">
        <v>10</v>
      </c>
      <c r="G114" s="33">
        <v>14</v>
      </c>
      <c r="H114" s="33">
        <v>24</v>
      </c>
    </row>
    <row r="115" spans="1:8" x14ac:dyDescent="0.2">
      <c r="A115" s="34" t="s">
        <v>39</v>
      </c>
      <c r="B115" s="33">
        <v>1.0118275952958739E-3</v>
      </c>
      <c r="C115" s="33">
        <v>6.0622855239581236E-4</v>
      </c>
      <c r="D115" s="33">
        <v>7.2050962028727761E-3</v>
      </c>
      <c r="E115" s="34" t="s">
        <v>38</v>
      </c>
      <c r="F115" s="33">
        <f>AVERAGE(B115:B117)</f>
        <v>3.9638069398373007E-4</v>
      </c>
      <c r="G115" s="33">
        <f>AVERAGE(C115:C117)</f>
        <v>3.3923883454051201E-4</v>
      </c>
      <c r="H115" s="33">
        <f>AVERAGE(D115:D117)</f>
        <v>6.6916480821796881E-3</v>
      </c>
    </row>
    <row r="116" spans="1:8" x14ac:dyDescent="0.2">
      <c r="A116" s="34" t="s">
        <v>37</v>
      </c>
      <c r="B116" s="33">
        <v>8.0902385331763126E-5</v>
      </c>
      <c r="C116" s="33">
        <v>1.7147188229064831E-4</v>
      </c>
      <c r="D116" s="33">
        <v>4.5794185039181841E-3</v>
      </c>
      <c r="E116" s="34" t="s">
        <v>30</v>
      </c>
      <c r="F116" s="33">
        <f>AVERAGE(B118:B120)</f>
        <v>3.9638069398373007E-4</v>
      </c>
      <c r="G116" s="33">
        <f>AVERAGE(C118:C120)</f>
        <v>4.5108817315443837E-4</v>
      </c>
      <c r="H116" s="33">
        <f>AVERAGE(D118:D120)</f>
        <v>4.3060198910177452E-3</v>
      </c>
    </row>
    <row r="117" spans="1:8" x14ac:dyDescent="0.2">
      <c r="A117" s="34" t="s">
        <v>36</v>
      </c>
      <c r="B117" s="33">
        <v>9.6412101323553224E-5</v>
      </c>
      <c r="C117" s="33">
        <v>2.4001606893507546E-4</v>
      </c>
      <c r="D117" s="33">
        <v>8.2904295397481023E-3</v>
      </c>
      <c r="E117" s="34" t="s">
        <v>35</v>
      </c>
    </row>
    <row r="118" spans="1:8" x14ac:dyDescent="0.2">
      <c r="A118" s="34" t="s">
        <v>34</v>
      </c>
      <c r="B118" s="33">
        <v>1.0118275952958739E-3</v>
      </c>
      <c r="C118" s="33">
        <v>3.2146700784784572E-4</v>
      </c>
      <c r="D118" s="33">
        <v>5.6352326680105839E-3</v>
      </c>
      <c r="F118" s="33">
        <v>10</v>
      </c>
      <c r="G118" s="33">
        <v>14</v>
      </c>
      <c r="H118" s="33">
        <v>24</v>
      </c>
    </row>
    <row r="119" spans="1:8" x14ac:dyDescent="0.2">
      <c r="A119" s="34" t="s">
        <v>33</v>
      </c>
      <c r="B119" s="33">
        <v>8.0902385331763126E-5</v>
      </c>
      <c r="C119" s="33">
        <v>3.6394624051140303E-4</v>
      </c>
      <c r="D119" s="33">
        <v>3.2886900178389811E-3</v>
      </c>
      <c r="E119" s="34" t="s">
        <v>32</v>
      </c>
      <c r="F119" s="33">
        <f>STDEV(B115:B119)</f>
        <v>5.0709659543209129E-4</v>
      </c>
      <c r="G119" s="33">
        <f>STDEV(C115:C117)</f>
        <v>2.3374603410758902E-4</v>
      </c>
      <c r="H119" s="33">
        <f>STDEV(D115:D117)</f>
        <v>1.9080415237869718E-3</v>
      </c>
    </row>
    <row r="120" spans="1:8" x14ac:dyDescent="0.2">
      <c r="A120" s="34" t="s">
        <v>31</v>
      </c>
      <c r="B120" s="33">
        <v>9.6412101323553224E-5</v>
      </c>
      <c r="C120" s="33">
        <v>6.678512711040664E-4</v>
      </c>
      <c r="D120" s="33">
        <v>3.9941369872036701E-3</v>
      </c>
      <c r="E120" s="34" t="s">
        <v>30</v>
      </c>
      <c r="F120" s="33">
        <f>STDEV(B118:B120)</f>
        <v>5.3304906347687757E-4</v>
      </c>
      <c r="G120" s="33">
        <f>STDEV(C118:C120)</f>
        <v>1.8892009362812942E-4</v>
      </c>
      <c r="H120" s="33">
        <f>STDEV(D118:D120)</f>
        <v>1.2039596386661875E-3</v>
      </c>
    </row>
    <row r="121" spans="1:8" x14ac:dyDescent="0.2">
      <c r="E121" s="34" t="s">
        <v>29</v>
      </c>
      <c r="F121" s="33">
        <v>10</v>
      </c>
      <c r="G121" s="33">
        <v>14</v>
      </c>
      <c r="H121" s="33">
        <v>24</v>
      </c>
    </row>
    <row r="122" spans="1:8" x14ac:dyDescent="0.2">
      <c r="E122" s="34"/>
      <c r="F122" s="33">
        <f>_xlfn.T.TEST(B115:B117,B118:B120,2,2)</f>
        <v>1</v>
      </c>
      <c r="G122" s="33">
        <f>_xlfn.T.TEST(C115:C117,C118:C120,2,2)</f>
        <v>0.55429868826346484</v>
      </c>
      <c r="H122" s="33">
        <f>_xlfn.T.TEST(D115:D117,D118:D120,2,2)</f>
        <v>0.14098773256792407</v>
      </c>
    </row>
    <row r="123" spans="1:8" x14ac:dyDescent="0.2">
      <c r="A123" s="34"/>
      <c r="E123" s="34"/>
    </row>
    <row r="124" spans="1:8" x14ac:dyDescent="0.2">
      <c r="A124" s="34" t="s">
        <v>43</v>
      </c>
      <c r="E124" s="34" t="s">
        <v>40</v>
      </c>
    </row>
    <row r="125" spans="1:8" x14ac:dyDescent="0.2">
      <c r="B125" s="33">
        <v>10</v>
      </c>
      <c r="C125" s="33">
        <v>14</v>
      </c>
      <c r="D125" s="33">
        <v>24</v>
      </c>
      <c r="F125" s="33">
        <v>10</v>
      </c>
      <c r="G125" s="33">
        <v>14</v>
      </c>
      <c r="H125" s="33">
        <v>24</v>
      </c>
    </row>
    <row r="126" spans="1:8" x14ac:dyDescent="0.2">
      <c r="A126" s="34" t="s">
        <v>39</v>
      </c>
      <c r="B126" s="33">
        <v>7.6307338877270496E-3</v>
      </c>
      <c r="C126" s="33">
        <v>2.7440828577553317E-3</v>
      </c>
      <c r="D126" s="33">
        <v>1.4405097659939501E-3</v>
      </c>
      <c r="E126" s="34" t="s">
        <v>38</v>
      </c>
      <c r="F126" s="33">
        <f>AVERAGE(B126:B128)</f>
        <v>4.2235533127002308E-3</v>
      </c>
      <c r="G126" s="33">
        <f>AVERAGE(C126:C128)</f>
        <v>2.7653049313844085E-3</v>
      </c>
      <c r="H126" s="33">
        <f>AVERAGE(D126:D128)</f>
        <v>2.0251211903787808E-3</v>
      </c>
    </row>
    <row r="127" spans="1:8" x14ac:dyDescent="0.2">
      <c r="A127" s="34" t="s">
        <v>37</v>
      </c>
      <c r="B127" s="33">
        <v>1.2046409579800424E-3</v>
      </c>
      <c r="C127" s="33">
        <v>3.1365491743611169E-3</v>
      </c>
      <c r="D127" s="33">
        <v>1.1971594932123134E-3</v>
      </c>
      <c r="E127" s="34" t="s">
        <v>30</v>
      </c>
      <c r="F127" s="33">
        <f>AVERAGE(B129:B131)</f>
        <v>4.2235533127002308E-3</v>
      </c>
      <c r="G127" s="33">
        <f>AVERAGE(C129:C131)</f>
        <v>6.127685753849108E-3</v>
      </c>
      <c r="H127" s="33">
        <f>AVERAGE(D129:D131)</f>
        <v>1.3727662103629951E-3</v>
      </c>
    </row>
    <row r="128" spans="1:8" x14ac:dyDescent="0.2">
      <c r="A128" s="34" t="s">
        <v>36</v>
      </c>
      <c r="B128" s="33">
        <v>3.8352850923936018E-3</v>
      </c>
      <c r="C128" s="33">
        <v>2.4152827620367769E-3</v>
      </c>
      <c r="D128" s="33">
        <v>3.4376943119300788E-3</v>
      </c>
      <c r="E128" s="34" t="s">
        <v>35</v>
      </c>
    </row>
    <row r="129" spans="1:8" x14ac:dyDescent="0.2">
      <c r="A129" s="34" t="s">
        <v>34</v>
      </c>
      <c r="B129" s="33">
        <v>7.6307338877270496E-3</v>
      </c>
      <c r="C129" s="33">
        <v>7.4432925524540684E-3</v>
      </c>
      <c r="D129" s="33">
        <v>1.1734774112582213E-3</v>
      </c>
      <c r="F129" s="33">
        <v>10</v>
      </c>
      <c r="G129" s="33">
        <v>14</v>
      </c>
      <c r="H129" s="33">
        <v>24</v>
      </c>
    </row>
    <row r="130" spans="1:8" x14ac:dyDescent="0.2">
      <c r="A130" s="34" t="s">
        <v>33</v>
      </c>
      <c r="B130" s="33">
        <v>1.2046409579800424E-3</v>
      </c>
      <c r="C130" s="33">
        <v>3.2614629971639778E-3</v>
      </c>
      <c r="D130" s="33">
        <v>9.2281577405918178E-4</v>
      </c>
      <c r="E130" s="34" t="s">
        <v>32</v>
      </c>
      <c r="F130" s="33">
        <f>STDEV(B126:B128)</f>
        <v>3.230593094713598E-3</v>
      </c>
      <c r="G130" s="33">
        <f>STDEV(C126:C128)</f>
        <v>3.6110122084208557E-4</v>
      </c>
      <c r="H130" s="33">
        <f>STDEV(D126:D128)</f>
        <v>1.2293603851648255E-3</v>
      </c>
    </row>
    <row r="131" spans="1:8" x14ac:dyDescent="0.2">
      <c r="A131" s="34" t="s">
        <v>31</v>
      </c>
      <c r="B131" s="33">
        <v>3.8352850923936018E-3</v>
      </c>
      <c r="C131" s="33">
        <v>7.6783017119292779E-3</v>
      </c>
      <c r="D131" s="33">
        <v>2.0220054457715823E-3</v>
      </c>
      <c r="E131" s="34" t="s">
        <v>30</v>
      </c>
      <c r="F131" s="33">
        <f>STDEV(B129:B131)</f>
        <v>3.230593094713598E-3</v>
      </c>
      <c r="G131" s="33">
        <f>STDEV(C129:C131)</f>
        <v>2.4850014073364399E-3</v>
      </c>
      <c r="H131" s="33">
        <f>STDEV(D129:D131)</f>
        <v>5.760568571645258E-4</v>
      </c>
    </row>
    <row r="132" spans="1:8" x14ac:dyDescent="0.2">
      <c r="E132" s="34" t="s">
        <v>29</v>
      </c>
      <c r="F132" s="33">
        <v>10</v>
      </c>
      <c r="G132" s="33">
        <v>14</v>
      </c>
      <c r="H132" s="33">
        <v>24</v>
      </c>
    </row>
    <row r="133" spans="1:8" x14ac:dyDescent="0.2">
      <c r="E133" s="34"/>
      <c r="F133" s="33">
        <f>_xlfn.T.TEST(B126:B128,B129:B131,2,2)</f>
        <v>1</v>
      </c>
      <c r="G133" s="33">
        <f>_xlfn.T.TEST(C126:C128,C129:C131,2,2)</f>
        <v>8.1205445727912204E-2</v>
      </c>
      <c r="H133" s="33">
        <f>_xlfn.T.TEST(D126:D128,D129:D131,2,2)</f>
        <v>0.45206159382674388</v>
      </c>
    </row>
    <row r="134" spans="1:8" x14ac:dyDescent="0.2">
      <c r="A134" s="34"/>
      <c r="B134" s="35"/>
      <c r="C134" s="35"/>
      <c r="D134" s="35"/>
    </row>
    <row r="135" spans="1:8" x14ac:dyDescent="0.2">
      <c r="A135" s="34" t="s">
        <v>42</v>
      </c>
      <c r="E135" s="34" t="s">
        <v>40</v>
      </c>
    </row>
    <row r="136" spans="1:8" x14ac:dyDescent="0.2">
      <c r="B136" s="33">
        <v>10</v>
      </c>
      <c r="C136" s="33">
        <v>14</v>
      </c>
      <c r="D136" s="33">
        <v>24</v>
      </c>
      <c r="F136" s="33">
        <v>10</v>
      </c>
      <c r="G136" s="33">
        <v>14</v>
      </c>
      <c r="H136" s="33">
        <v>24</v>
      </c>
    </row>
    <row r="137" spans="1:8" x14ac:dyDescent="0.2">
      <c r="A137" s="34" t="s">
        <v>39</v>
      </c>
      <c r="B137" s="33">
        <v>2.3215698353759944E-3</v>
      </c>
      <c r="C137" s="33">
        <v>8.0898453985899683E-3</v>
      </c>
      <c r="D137" s="33">
        <v>0.38607935946464539</v>
      </c>
      <c r="E137" s="34" t="s">
        <v>38</v>
      </c>
      <c r="F137" s="33">
        <f>AVERAGE(B137:B139)</f>
        <v>5.8666498016736778E-3</v>
      </c>
      <c r="G137" s="33">
        <f>AVERAGE(C137:C139)</f>
        <v>1.0308939697062598E-2</v>
      </c>
      <c r="H137" s="33">
        <f>AVERAGE(D137:D139)</f>
        <v>0.3307182734719416</v>
      </c>
    </row>
    <row r="138" spans="1:8" x14ac:dyDescent="0.2">
      <c r="A138" s="34" t="s">
        <v>37</v>
      </c>
      <c r="B138" s="33">
        <v>8.374701047092677E-3</v>
      </c>
      <c r="C138" s="33">
        <v>1.167350854277611E-2</v>
      </c>
      <c r="D138" s="33">
        <v>0.37459994334220892</v>
      </c>
      <c r="E138" s="34" t="s">
        <v>30</v>
      </c>
      <c r="F138" s="33">
        <f>AVERAGE(B140:B142)</f>
        <v>5.8666498016736778E-3</v>
      </c>
      <c r="G138" s="33">
        <f>AVERAGE(C140:C142)</f>
        <v>1.1309806788871064E-2</v>
      </c>
      <c r="H138" s="33">
        <f>AVERAGE(D140:D142)</f>
        <v>0.41432816090971231</v>
      </c>
    </row>
    <row r="139" spans="1:8" x14ac:dyDescent="0.2">
      <c r="A139" s="34" t="s">
        <v>36</v>
      </c>
      <c r="B139" s="33">
        <v>6.9036785225523633E-3</v>
      </c>
      <c r="C139" s="33">
        <v>1.1163465149821713E-2</v>
      </c>
      <c r="D139" s="33">
        <v>0.23147551760897039</v>
      </c>
      <c r="E139" s="34" t="s">
        <v>35</v>
      </c>
    </row>
    <row r="140" spans="1:8" x14ac:dyDescent="0.2">
      <c r="A140" s="34" t="s">
        <v>34</v>
      </c>
      <c r="B140" s="33">
        <v>2.3215698353759944E-3</v>
      </c>
      <c r="C140" s="33">
        <v>7.496138538867235E-3</v>
      </c>
      <c r="D140" s="33">
        <v>0.34957116016626355</v>
      </c>
      <c r="F140" s="33">
        <v>10</v>
      </c>
      <c r="G140" s="33">
        <v>14</v>
      </c>
      <c r="H140" s="33">
        <v>24</v>
      </c>
    </row>
    <row r="141" spans="1:8" x14ac:dyDescent="0.2">
      <c r="A141" s="34" t="s">
        <v>33</v>
      </c>
      <c r="B141" s="33">
        <v>8.374701047092677E-3</v>
      </c>
      <c r="C141" s="33">
        <v>1.6948664973750711E-2</v>
      </c>
      <c r="D141" s="33">
        <v>0.48669165336847309</v>
      </c>
      <c r="E141" s="34" t="s">
        <v>32</v>
      </c>
      <c r="F141" s="33">
        <f>STDEV(B137:B139)</f>
        <v>3.1570034514567975E-3</v>
      </c>
      <c r="G141" s="33">
        <f>STDEV(C137:C139)</f>
        <v>1.9386388768435974E-3</v>
      </c>
      <c r="H141" s="33">
        <f>STDEV(D137:D139)</f>
        <v>8.6138189510146582E-2</v>
      </c>
    </row>
    <row r="142" spans="1:8" x14ac:dyDescent="0.2">
      <c r="A142" s="34" t="s">
        <v>31</v>
      </c>
      <c r="B142" s="33">
        <v>6.9036785225523633E-3</v>
      </c>
      <c r="C142" s="33">
        <v>9.4846168539952473E-3</v>
      </c>
      <c r="D142" s="33">
        <v>0.40672166919440028</v>
      </c>
      <c r="E142" s="34" t="s">
        <v>30</v>
      </c>
      <c r="F142" s="33">
        <f>STDEV(B140:B142)</f>
        <v>3.1570034514567975E-3</v>
      </c>
      <c r="G142" s="33">
        <f>STDEV(C140:C142)</f>
        <v>4.9835783052262494E-3</v>
      </c>
      <c r="H142" s="33">
        <f>STDEV(D140:D142)</f>
        <v>6.8875986026811983E-2</v>
      </c>
    </row>
    <row r="143" spans="1:8" x14ac:dyDescent="0.2">
      <c r="E143" s="34" t="s">
        <v>29</v>
      </c>
      <c r="F143" s="33">
        <v>10</v>
      </c>
      <c r="G143" s="33">
        <v>14</v>
      </c>
      <c r="H143" s="33">
        <v>24</v>
      </c>
    </row>
    <row r="144" spans="1:8" x14ac:dyDescent="0.2">
      <c r="E144" s="34"/>
      <c r="F144" s="33">
        <f>_xlfn.T.TEST(B137:B139,B140:B142,2,2)</f>
        <v>1</v>
      </c>
      <c r="G144" s="33">
        <f>_xlfn.T.TEST(C137:C139,C140:C142,2,2)</f>
        <v>0.76203991731187914</v>
      </c>
      <c r="H144" s="33">
        <f>_xlfn.T.TEST(D137:D139,D140:D142,2,2)</f>
        <v>0.25942222452031821</v>
      </c>
    </row>
    <row r="145" spans="1:8" x14ac:dyDescent="0.2">
      <c r="A145" s="34"/>
    </row>
    <row r="146" spans="1:8" x14ac:dyDescent="0.2">
      <c r="A146" s="34" t="s">
        <v>41</v>
      </c>
      <c r="E146" s="34" t="s">
        <v>40</v>
      </c>
    </row>
    <row r="147" spans="1:8" x14ac:dyDescent="0.2">
      <c r="B147" s="33">
        <v>10</v>
      </c>
      <c r="C147" s="33">
        <v>14</v>
      </c>
      <c r="D147" s="33">
        <v>24</v>
      </c>
      <c r="F147" s="33">
        <v>10</v>
      </c>
      <c r="G147" s="33">
        <v>14</v>
      </c>
      <c r="H147" s="33">
        <v>24</v>
      </c>
    </row>
    <row r="148" spans="1:8" x14ac:dyDescent="0.2">
      <c r="A148" s="34" t="s">
        <v>39</v>
      </c>
      <c r="B148" s="33">
        <f>B137*890828</f>
        <v>2068.1194133083263</v>
      </c>
      <c r="C148" s="33">
        <f>C137*890828</f>
        <v>7206.6607967351047</v>
      </c>
      <c r="D148" s="33">
        <f>D137*890828</f>
        <v>343930.30363317113</v>
      </c>
      <c r="E148" s="34" t="s">
        <v>38</v>
      </c>
      <c r="F148" s="33">
        <f>AVERAGE(B148:B150)</f>
        <v>5226.1759095253592</v>
      </c>
      <c r="G148" s="33">
        <f>AVERAGE(C148:C150)</f>
        <v>9183.4921324548795</v>
      </c>
      <c r="H148" s="33">
        <f>AVERAGE(D148:D150)</f>
        <v>294613.09812046279</v>
      </c>
    </row>
    <row r="149" spans="1:8" x14ac:dyDescent="0.2">
      <c r="A149" s="34" t="s">
        <v>37</v>
      </c>
      <c r="B149" s="33">
        <f>B138*890828</f>
        <v>7460.418184379475</v>
      </c>
      <c r="C149" s="33">
        <f>C138*890828</f>
        <v>10399.088268144156</v>
      </c>
      <c r="D149" s="33">
        <f>D138*890828</f>
        <v>333704.11832765327</v>
      </c>
      <c r="E149" s="34" t="s">
        <v>30</v>
      </c>
      <c r="F149" s="33">
        <f>AVERAGE(B151:B153)</f>
        <v>5226.1759095253592</v>
      </c>
      <c r="G149" s="33">
        <f>AVERAGE(C151:C153)</f>
        <v>10075.092562116433</v>
      </c>
      <c r="H149" s="33">
        <f>AVERAGE(D151:D153)</f>
        <v>369095.12692687724</v>
      </c>
    </row>
    <row r="150" spans="1:8" x14ac:dyDescent="0.2">
      <c r="A150" s="34" t="s">
        <v>36</v>
      </c>
      <c r="B150" s="33">
        <f>B139*890828</f>
        <v>6149.9901308882763</v>
      </c>
      <c r="C150" s="33">
        <f>C139*890828</f>
        <v>9944.7273324853777</v>
      </c>
      <c r="D150" s="33">
        <f>D139*890828</f>
        <v>206204.87240056388</v>
      </c>
      <c r="E150" s="34" t="s">
        <v>35</v>
      </c>
    </row>
    <row r="151" spans="1:8" x14ac:dyDescent="0.2">
      <c r="A151" s="34" t="s">
        <v>34</v>
      </c>
      <c r="B151" s="33">
        <f>B140*890828</f>
        <v>2068.1194133083263</v>
      </c>
      <c r="C151" s="33">
        <f>C140*890828</f>
        <v>6677.7701023020209</v>
      </c>
      <c r="D151" s="33">
        <f>D140*890828</f>
        <v>311407.77746859222</v>
      </c>
      <c r="F151" s="33">
        <v>10</v>
      </c>
      <c r="G151" s="33">
        <v>14</v>
      </c>
      <c r="H151" s="33">
        <v>24</v>
      </c>
    </row>
    <row r="152" spans="1:8" x14ac:dyDescent="0.2">
      <c r="A152" s="34" t="s">
        <v>33</v>
      </c>
      <c r="B152" s="33">
        <f>B141*890828</f>
        <v>7460.418184379475</v>
      </c>
      <c r="C152" s="33">
        <f>C141*890828</f>
        <v>15098.345321236398</v>
      </c>
      <c r="D152" s="33">
        <f>D141*890828</f>
        <v>433558.55218693014</v>
      </c>
      <c r="E152" s="34" t="s">
        <v>32</v>
      </c>
      <c r="F152" s="33">
        <f>STDEV(B148:B150)</f>
        <v>2812.3470706543544</v>
      </c>
      <c r="G152" s="33">
        <f>STDEV(C148:C150)</f>
        <v>1726.9937933808326</v>
      </c>
      <c r="H152" s="33">
        <f>STDEV(D148:D150)</f>
        <v>76734.311084945162</v>
      </c>
    </row>
    <row r="153" spans="1:8" x14ac:dyDescent="0.2">
      <c r="A153" s="34" t="s">
        <v>31</v>
      </c>
      <c r="B153" s="33">
        <f>B142*890828</f>
        <v>6149.9901308882763</v>
      </c>
      <c r="C153" s="33">
        <f>C142*890828</f>
        <v>8449.162262810878</v>
      </c>
      <c r="D153" s="33">
        <f>D142*890828</f>
        <v>362319.0511251092</v>
      </c>
      <c r="E153" s="34" t="s">
        <v>30</v>
      </c>
      <c r="F153" s="33">
        <f>STDEV(B151:B153)</f>
        <v>2812.3470706543544</v>
      </c>
      <c r="G153" s="33">
        <f>STDEV(C151:C153)</f>
        <v>4439.5110944880835</v>
      </c>
      <c r="H153" s="33">
        <f>STDEV(D151:D153)</f>
        <v>61356.656880292707</v>
      </c>
    </row>
    <row r="154" spans="1:8" x14ac:dyDescent="0.2">
      <c r="E154" s="34" t="s">
        <v>29</v>
      </c>
      <c r="F154" s="33">
        <v>10</v>
      </c>
      <c r="G154" s="33">
        <v>14</v>
      </c>
      <c r="H154" s="33">
        <v>24</v>
      </c>
    </row>
    <row r="155" spans="1:8" x14ac:dyDescent="0.2">
      <c r="E155" s="34"/>
      <c r="F155" s="33">
        <f>_xlfn.T.TEST(B148:B150,B151:B153,2,2)</f>
        <v>1</v>
      </c>
      <c r="G155" s="33">
        <f>_xlfn.T.TEST(C148:C150,C151:C153,2,2)</f>
        <v>0.76203991731187914</v>
      </c>
      <c r="H155" s="33">
        <f>_xlfn.T.TEST(D148:D150,D151:D153,2,2)</f>
        <v>0.25942222452031777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 IFU</vt:lpstr>
      <vt:lpstr>RT-qPCR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Ouellette, Scot</cp:lastModifiedBy>
  <cp:revision/>
  <dcterms:created xsi:type="dcterms:W3CDTF">2018-02-14T21:42:30Z</dcterms:created>
  <dcterms:modified xsi:type="dcterms:W3CDTF">2025-08-22T13:31:27Z</dcterms:modified>
  <cp:category/>
  <cp:contentStatus/>
</cp:coreProperties>
</file>