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17958BA2-4A89-8744-AE6C-36056B294A80}" xr6:coauthVersionLast="47" xr6:coauthVersionMax="47" xr10:uidLastSave="{00000000-0000-0000-0000-000000000000}"/>
  <bookViews>
    <workbookView xWindow="0" yWindow="500" windowWidth="19420" windowHeight="11500" xr2:uid="{00000000-000D-0000-FFFF-FFFF00000000}"/>
  </bookViews>
  <sheets>
    <sheet name="IFU Summary Data" sheetId="1" r:id="rId1"/>
    <sheet name="dacAKD_IFU rep 1" sheetId="2" r:id="rId2"/>
    <sheet name="dacAKD_IFU reps 2&amp;3" sheetId="3" r:id="rId3"/>
    <sheet name="dacAKDcom_IFU" sheetId="4" r:id="rId4"/>
    <sheet name="dacAKD - RT-qPCR" sheetId="5" r:id="rId5"/>
    <sheet name="dacAKDcom - RT-qPCR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G4" i="6"/>
  <c r="H4" i="6"/>
  <c r="F5" i="6"/>
  <c r="G5" i="6"/>
  <c r="H5" i="6"/>
  <c r="F9" i="6"/>
  <c r="G9" i="6"/>
  <c r="H9" i="6"/>
  <c r="F10" i="6"/>
  <c r="G10" i="6"/>
  <c r="H10" i="6"/>
  <c r="F12" i="6"/>
  <c r="G12" i="6"/>
  <c r="H12" i="6"/>
  <c r="F16" i="6"/>
  <c r="G16" i="6"/>
  <c r="H16" i="6"/>
  <c r="F17" i="6"/>
  <c r="G17" i="6"/>
  <c r="H17" i="6"/>
  <c r="F21" i="6"/>
  <c r="G21" i="6"/>
  <c r="H21" i="6"/>
  <c r="F22" i="6"/>
  <c r="G22" i="6"/>
  <c r="H22" i="6"/>
  <c r="F24" i="6"/>
  <c r="G24" i="6"/>
  <c r="H24" i="6"/>
  <c r="F28" i="6"/>
  <c r="G28" i="6"/>
  <c r="H28" i="6"/>
  <c r="F29" i="6"/>
  <c r="G29" i="6"/>
  <c r="H29" i="6"/>
  <c r="F33" i="6"/>
  <c r="G33" i="6"/>
  <c r="H33" i="6"/>
  <c r="F34" i="6"/>
  <c r="G34" i="6"/>
  <c r="H34" i="6"/>
  <c r="F36" i="6"/>
  <c r="G36" i="6"/>
  <c r="H36" i="6"/>
  <c r="F39" i="6"/>
  <c r="G39" i="6"/>
  <c r="H39" i="6"/>
  <c r="F40" i="6"/>
  <c r="G40" i="6"/>
  <c r="H40" i="6"/>
  <c r="F44" i="6"/>
  <c r="G44" i="6"/>
  <c r="H44" i="6"/>
  <c r="F45" i="6"/>
  <c r="G45" i="6"/>
  <c r="H45" i="6"/>
  <c r="F47" i="6"/>
  <c r="G47" i="6"/>
  <c r="H47" i="6"/>
  <c r="F50" i="6"/>
  <c r="G50" i="6"/>
  <c r="H50" i="6"/>
  <c r="F51" i="6"/>
  <c r="G51" i="6"/>
  <c r="H51" i="6"/>
  <c r="F55" i="6"/>
  <c r="G55" i="6"/>
  <c r="H55" i="6"/>
  <c r="F56" i="6"/>
  <c r="G56" i="6"/>
  <c r="H56" i="6"/>
  <c r="F58" i="6"/>
  <c r="G58" i="6"/>
  <c r="H58" i="6"/>
  <c r="F61" i="6"/>
  <c r="G61" i="6"/>
  <c r="H61" i="6"/>
  <c r="F62" i="6"/>
  <c r="G62" i="6"/>
  <c r="H62" i="6"/>
  <c r="F66" i="6"/>
  <c r="G66" i="6"/>
  <c r="H66" i="6"/>
  <c r="F67" i="6"/>
  <c r="G67" i="6"/>
  <c r="H67" i="6"/>
  <c r="F69" i="6"/>
  <c r="G69" i="6"/>
  <c r="H69" i="6"/>
  <c r="B72" i="6"/>
  <c r="C72" i="6"/>
  <c r="D72" i="6"/>
  <c r="B73" i="6"/>
  <c r="C73" i="6"/>
  <c r="G72" i="6" s="1"/>
  <c r="D73" i="6"/>
  <c r="H72" i="6" s="1"/>
  <c r="B74" i="6"/>
  <c r="C74" i="6"/>
  <c r="D74" i="6"/>
  <c r="B75" i="6"/>
  <c r="C75" i="6"/>
  <c r="D75" i="6"/>
  <c r="B76" i="6"/>
  <c r="C76" i="6"/>
  <c r="D76" i="6"/>
  <c r="B77" i="6"/>
  <c r="C77" i="6"/>
  <c r="D77" i="6"/>
  <c r="B78" i="6"/>
  <c r="C78" i="6"/>
  <c r="D78" i="6"/>
  <c r="B79" i="6"/>
  <c r="C79" i="6"/>
  <c r="D79" i="6"/>
  <c r="F4" i="5"/>
  <c r="G4" i="5"/>
  <c r="H4" i="5"/>
  <c r="F5" i="5"/>
  <c r="G5" i="5"/>
  <c r="H5" i="5"/>
  <c r="F9" i="5"/>
  <c r="G9" i="5"/>
  <c r="H9" i="5"/>
  <c r="F10" i="5"/>
  <c r="G10" i="5"/>
  <c r="H10" i="5"/>
  <c r="F12" i="5"/>
  <c r="G12" i="5"/>
  <c r="H12" i="5"/>
  <c r="F16" i="5"/>
  <c r="G16" i="5"/>
  <c r="H16" i="5"/>
  <c r="F17" i="5"/>
  <c r="G17" i="5"/>
  <c r="H17" i="5"/>
  <c r="F21" i="5"/>
  <c r="G21" i="5"/>
  <c r="H21" i="5"/>
  <c r="F22" i="5"/>
  <c r="G22" i="5"/>
  <c r="H22" i="5"/>
  <c r="F24" i="5"/>
  <c r="G24" i="5"/>
  <c r="H24" i="5"/>
  <c r="F28" i="5"/>
  <c r="G28" i="5"/>
  <c r="H28" i="5"/>
  <c r="F29" i="5"/>
  <c r="G29" i="5"/>
  <c r="H29" i="5"/>
  <c r="F33" i="5"/>
  <c r="G33" i="5"/>
  <c r="H33" i="5"/>
  <c r="F34" i="5"/>
  <c r="G34" i="5"/>
  <c r="H34" i="5"/>
  <c r="F36" i="5"/>
  <c r="G36" i="5"/>
  <c r="H36" i="5"/>
  <c r="F39" i="5"/>
  <c r="G39" i="5"/>
  <c r="H39" i="5"/>
  <c r="F40" i="5"/>
  <c r="G40" i="5"/>
  <c r="H40" i="5"/>
  <c r="F44" i="5"/>
  <c r="G44" i="5"/>
  <c r="H44" i="5"/>
  <c r="F45" i="5"/>
  <c r="G45" i="5"/>
  <c r="H45" i="5"/>
  <c r="F47" i="5"/>
  <c r="G47" i="5"/>
  <c r="H47" i="5"/>
  <c r="F52" i="5"/>
  <c r="G52" i="5"/>
  <c r="H52" i="5"/>
  <c r="F53" i="5"/>
  <c r="G53" i="5"/>
  <c r="H53" i="5"/>
  <c r="F57" i="5"/>
  <c r="G57" i="5"/>
  <c r="H57" i="5"/>
  <c r="F58" i="5"/>
  <c r="G58" i="5"/>
  <c r="H58" i="5"/>
  <c r="F60" i="5"/>
  <c r="G60" i="5"/>
  <c r="H60" i="5"/>
  <c r="F63" i="5"/>
  <c r="G63" i="5"/>
  <c r="H63" i="5"/>
  <c r="F64" i="5"/>
  <c r="G64" i="5"/>
  <c r="H64" i="5"/>
  <c r="F68" i="5"/>
  <c r="G68" i="5"/>
  <c r="H68" i="5"/>
  <c r="F69" i="5"/>
  <c r="G69" i="5"/>
  <c r="H69" i="5"/>
  <c r="F71" i="5"/>
  <c r="G71" i="5"/>
  <c r="H71" i="5"/>
  <c r="B76" i="5"/>
  <c r="F75" i="5" s="1"/>
  <c r="C76" i="5"/>
  <c r="G75" i="5" s="1"/>
  <c r="D76" i="5"/>
  <c r="H75" i="5" s="1"/>
  <c r="G76" i="5"/>
  <c r="B77" i="5"/>
  <c r="C77" i="5"/>
  <c r="D77" i="5"/>
  <c r="B78" i="5"/>
  <c r="C78" i="5"/>
  <c r="D78" i="5"/>
  <c r="B80" i="5"/>
  <c r="F81" i="5" s="1"/>
  <c r="C80" i="5"/>
  <c r="G81" i="5" s="1"/>
  <c r="D80" i="5"/>
  <c r="H76" i="5" s="1"/>
  <c r="F80" i="5"/>
  <c r="G80" i="5"/>
  <c r="H80" i="5"/>
  <c r="B81" i="5"/>
  <c r="F76" i="5" s="1"/>
  <c r="C81" i="5"/>
  <c r="D81" i="5"/>
  <c r="B82" i="5"/>
  <c r="C82" i="5"/>
  <c r="D82" i="5"/>
  <c r="F80" i="6" l="1"/>
  <c r="H77" i="6"/>
  <c r="H73" i="6"/>
  <c r="F73" i="6"/>
  <c r="F72" i="6"/>
  <c r="G80" i="6"/>
  <c r="G73" i="6"/>
  <c r="H78" i="6"/>
  <c r="G78" i="6"/>
  <c r="G77" i="6"/>
  <c r="H80" i="6"/>
  <c r="F77" i="6"/>
  <c r="F78" i="6"/>
  <c r="F83" i="5"/>
  <c r="H83" i="5"/>
  <c r="G83" i="5"/>
  <c r="H81" i="5"/>
  <c r="M20" i="4" l="1"/>
  <c r="L20" i="4"/>
  <c r="K20" i="4"/>
  <c r="J20" i="4"/>
  <c r="I20" i="4"/>
  <c r="H20" i="4"/>
  <c r="G20" i="4"/>
  <c r="F20" i="4"/>
  <c r="E20" i="4"/>
  <c r="D20" i="4"/>
  <c r="C20" i="4"/>
  <c r="B20" i="4"/>
  <c r="D9" i="1" l="1"/>
  <c r="D8" i="1"/>
  <c r="E5" i="1"/>
  <c r="E6" i="1"/>
  <c r="E4" i="1"/>
  <c r="E10" i="1" l="1"/>
  <c r="E8" i="1"/>
  <c r="E9" i="1"/>
</calcChain>
</file>

<file path=xl/sharedStrings.xml><?xml version="1.0" encoding="utf-8"?>
<sst xmlns="http://schemas.openxmlformats.org/spreadsheetml/2006/main" count="374" uniqueCount="90">
  <si>
    <t>Raw</t>
  </si>
  <si>
    <t>Relative</t>
  </si>
  <si>
    <t>UI</t>
  </si>
  <si>
    <t>I</t>
  </si>
  <si>
    <t>IFU-1</t>
  </si>
  <si>
    <t>IFU-2</t>
  </si>
  <si>
    <t>IFU-3</t>
  </si>
  <si>
    <t>IFU-4</t>
  </si>
  <si>
    <t>Average</t>
  </si>
  <si>
    <t>STDEV</t>
  </si>
  <si>
    <t>P-value</t>
  </si>
  <si>
    <t>DacA-KD</t>
    <phoneticPr fontId="1" type="noConversion"/>
  </si>
  <si>
    <t>　</t>
  </si>
  <si>
    <t>UI-MOMP_1</t>
  </si>
  <si>
    <t>UI-MOMP_2</t>
  </si>
  <si>
    <t>I-MOMP_2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</si>
  <si>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</si>
  <si>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</si>
  <si>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</si>
  <si>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</si>
  <si>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</si>
  <si>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</si>
  <si>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</si>
  <si>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</si>
  <si>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</si>
  <si>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</si>
  <si>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</si>
  <si>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</si>
  <si>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</si>
  <si>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</si>
  <si>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</si>
  <si>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</si>
  <si>
    <t>10^-1</t>
  </si>
  <si>
    <t>10^0</t>
  </si>
  <si>
    <t>average (inclusions/FOV)</t>
  </si>
  <si>
    <t>IFU (/ml/well)</t>
  </si>
  <si>
    <t>Ratio</t>
  </si>
  <si>
    <t>UI-MOMP-3</t>
  </si>
  <si>
    <t>I-MOMP-3</t>
  </si>
  <si>
    <t>#16</t>
  </si>
  <si>
    <t>I-MOMP</t>
  </si>
  <si>
    <t>pBOMBL12CRia-dacA-IGR IFU</t>
  </si>
  <si>
    <t>#1</t>
    <phoneticPr fontId="1" type="noConversion"/>
  </si>
  <si>
    <t>#2</t>
    <phoneticPr fontId="1" type="noConversion"/>
  </si>
  <si>
    <t>Relative Ratio</t>
  </si>
  <si>
    <t>p-value</t>
  </si>
  <si>
    <t>dacAKDcom</t>
  </si>
  <si>
    <t>MOMP</t>
    <phoneticPr fontId="1" type="noConversion"/>
  </si>
  <si>
    <t>Dilution</t>
    <phoneticPr fontId="1" type="noConversion"/>
  </si>
  <si>
    <t>10^-3</t>
    <phoneticPr fontId="1" type="noConversion"/>
  </si>
  <si>
    <t>average (inclusions/FOV)</t>
    <phoneticPr fontId="1" type="noConversion"/>
  </si>
  <si>
    <t>10^-2</t>
    <phoneticPr fontId="1" type="noConversion"/>
  </si>
  <si>
    <t>10^-2</t>
  </si>
  <si>
    <t>UI (10^-3)</t>
  </si>
  <si>
    <t>I(10^-2)</t>
  </si>
  <si>
    <r>
      <t>P</t>
    </r>
    <r>
      <rPr>
        <sz val="11"/>
        <color theme="1"/>
        <rFont val="Calibri"/>
        <family val="2"/>
        <charset val="129"/>
        <scheme val="minor"/>
      </rPr>
      <t>-value</t>
    </r>
  </si>
  <si>
    <r>
      <t>I-</t>
    </r>
    <r>
      <rPr>
        <sz val="11"/>
        <color theme="1"/>
        <rFont val="Calibri"/>
        <family val="2"/>
        <charset val="129"/>
        <scheme val="minor"/>
      </rPr>
      <t>5</t>
    </r>
  </si>
  <si>
    <t>I</t>
    <phoneticPr fontId="3" type="noConversion"/>
  </si>
  <si>
    <t>I-3</t>
    <phoneticPr fontId="3" type="noConversion"/>
  </si>
  <si>
    <t>UI</t>
    <phoneticPr fontId="3" type="noConversion"/>
  </si>
  <si>
    <t>I-2</t>
    <phoneticPr fontId="3" type="noConversion"/>
  </si>
  <si>
    <t>I-1</t>
    <phoneticPr fontId="3" type="noConversion"/>
  </si>
  <si>
    <r>
      <t>S</t>
    </r>
    <r>
      <rPr>
        <sz val="11"/>
        <color theme="1"/>
        <rFont val="Calibri"/>
        <family val="2"/>
        <charset val="129"/>
        <scheme val="minor"/>
      </rPr>
      <t>TDEV</t>
    </r>
  </si>
  <si>
    <r>
      <t>UI-</t>
    </r>
    <r>
      <rPr>
        <sz val="11"/>
        <color theme="1"/>
        <rFont val="Calibri"/>
        <family val="2"/>
        <charset val="129"/>
        <scheme val="minor"/>
      </rPr>
      <t>5</t>
    </r>
  </si>
  <si>
    <t>UI-3</t>
    <phoneticPr fontId="3" type="noConversion"/>
  </si>
  <si>
    <r>
      <t>U</t>
    </r>
    <r>
      <rPr>
        <sz val="11"/>
        <color theme="1"/>
        <rFont val="Calibri"/>
        <family val="2"/>
        <charset val="129"/>
        <scheme val="minor"/>
      </rPr>
      <t>I-2</t>
    </r>
  </si>
  <si>
    <r>
      <t>U</t>
    </r>
    <r>
      <rPr>
        <sz val="11"/>
        <color theme="1"/>
        <rFont val="Calibri"/>
        <family val="2"/>
        <charset val="129"/>
        <scheme val="minor"/>
      </rPr>
      <t>I</t>
    </r>
  </si>
  <si>
    <t>UI-1</t>
    <phoneticPr fontId="3" type="noConversion"/>
  </si>
  <si>
    <r>
      <t>A</t>
    </r>
    <r>
      <rPr>
        <sz val="11"/>
        <color theme="1"/>
        <rFont val="Calibri"/>
        <family val="2"/>
        <charset val="129"/>
        <scheme val="minor"/>
      </rPr>
      <t>verage</t>
    </r>
  </si>
  <si>
    <t>Copy number</t>
  </si>
  <si>
    <r>
      <t>h</t>
    </r>
    <r>
      <rPr>
        <sz val="11"/>
        <color theme="1"/>
        <rFont val="Calibri"/>
        <family val="2"/>
        <charset val="129"/>
        <scheme val="minor"/>
      </rPr>
      <t>ctA</t>
    </r>
  </si>
  <si>
    <t>gDNA</t>
    <phoneticPr fontId="3" type="noConversion"/>
  </si>
  <si>
    <t>ct011</t>
    <phoneticPr fontId="3" type="noConversion"/>
  </si>
  <si>
    <t>euo</t>
    <phoneticPr fontId="3" type="noConversion"/>
  </si>
  <si>
    <t>omcB</t>
    <phoneticPr fontId="3" type="noConversion"/>
  </si>
  <si>
    <r>
      <t>d</t>
    </r>
    <r>
      <rPr>
        <sz val="11"/>
        <color theme="1"/>
        <rFont val="Calibri"/>
        <family val="2"/>
        <charset val="129"/>
        <scheme val="minor"/>
      </rPr>
      <t>acA</t>
    </r>
  </si>
  <si>
    <r>
      <t>I-</t>
    </r>
    <r>
      <rPr>
        <sz val="11"/>
        <color theme="1"/>
        <rFont val="Calibri"/>
        <family val="2"/>
        <charset val="129"/>
        <scheme val="minor"/>
      </rPr>
      <t>4</t>
    </r>
  </si>
  <si>
    <t>I</t>
    <phoneticPr fontId="2" type="noConversion"/>
  </si>
  <si>
    <t>I-3</t>
    <phoneticPr fontId="2" type="noConversion"/>
  </si>
  <si>
    <t>UI</t>
    <phoneticPr fontId="2" type="noConversion"/>
  </si>
  <si>
    <t>I-2</t>
    <phoneticPr fontId="2" type="noConversion"/>
  </si>
  <si>
    <t>I-1</t>
    <phoneticPr fontId="2" type="noConversion"/>
  </si>
  <si>
    <r>
      <t>UI-</t>
    </r>
    <r>
      <rPr>
        <sz val="11"/>
        <color theme="1"/>
        <rFont val="Calibri"/>
        <family val="2"/>
        <charset val="129"/>
        <scheme val="minor"/>
      </rPr>
      <t>4</t>
    </r>
  </si>
  <si>
    <t>UI-3</t>
    <phoneticPr fontId="2" type="noConversion"/>
  </si>
  <si>
    <t>UI-1</t>
    <phoneticPr fontId="2" type="noConversion"/>
  </si>
  <si>
    <t>gDNA</t>
    <phoneticPr fontId="2" type="noConversion"/>
  </si>
  <si>
    <r>
      <t>e</t>
    </r>
    <r>
      <rPr>
        <sz val="11"/>
        <color theme="1"/>
        <rFont val="Calibri"/>
        <family val="2"/>
        <charset val="129"/>
        <scheme val="minor"/>
      </rPr>
      <t>uo</t>
    </r>
  </si>
  <si>
    <t>ct011</t>
    <phoneticPr fontId="2" type="noConversion"/>
  </si>
  <si>
    <t>hctA</t>
    <phoneticPr fontId="2" type="noConversion"/>
  </si>
  <si>
    <t>omcB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</si>
</sst>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&quot;월&quot;\ dd&quot;일&quot;"/>
    <numFmt numFmtId="166" formatCode="#,##0.000"/>
    <numFmt numFmtId="167" formatCode="0.000"/>
  </numFmts>
  <fonts count="9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7"/>
      <color rgb="FF000000"/>
      <name val="Calibri"/>
      <family val="2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3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0" xfId="1"/>
    <xf numFmtId="166" fontId="8" fillId="0" borderId="0" xfId="1" applyNumberFormat="1"/>
    <xf numFmtId="167" fontId="8" fillId="0" borderId="0" xfId="1" applyNumberFormat="1"/>
  </cellXfs>
  <cellStyles count="2">
    <cellStyle name="Normal" xfId="0" builtinId="0"/>
    <cellStyle name="Normal 2" xfId="1" xr:uid="{3EE879CF-AFC5-4F4D-9A03-43F3B4841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dacA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RT-qPCR'!$E$4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4DA-AD4F-9149-FFFB8C986E08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4DA-AD4F-9149-FFFB8C986E08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RT-qPCR'!$F$9:$H$9</c:f>
                <c:numCache>
                  <c:formatCode>General</c:formatCode>
                  <c:ptCount val="3"/>
                  <c:pt idx="0">
                    <c:v>4.2740425916478621E-2</c:v>
                  </c:pt>
                  <c:pt idx="1">
                    <c:v>3.4320201098780825E-2</c:v>
                  </c:pt>
                  <c:pt idx="2">
                    <c:v>1.5604697874781177E-2</c:v>
                  </c:pt>
                </c:numCache>
              </c:numRef>
            </c:pl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RT-qPCR'!$F$4:$H$4</c:f>
              <c:numCache>
                <c:formatCode>General</c:formatCode>
                <c:ptCount val="3"/>
                <c:pt idx="0">
                  <c:v>6.658941214032954E-2</c:v>
                </c:pt>
                <c:pt idx="1">
                  <c:v>0.10778704004346605</c:v>
                </c:pt>
                <c:pt idx="2">
                  <c:v>7.7887192142828451E-2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DA-AD4F-9149-FFFB8C986E08}"/>
            </c:ext>
          </c:extLst>
        </c:ser>
        <c:ser>
          <c:idx val="1"/>
          <c:order val="1"/>
          <c:tx>
            <c:strRef>
              <c:f>'dacAKDcom - RT-qPCR'!$E$5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RT-qPCR'!$F$10:$H$10</c:f>
                <c:numCache>
                  <c:formatCode>General</c:formatCode>
                  <c:ptCount val="3"/>
                  <c:pt idx="0">
                    <c:v>3.8535290601412378E-2</c:v>
                  </c:pt>
                  <c:pt idx="1">
                    <c:v>7.3553723401850984E-2</c:v>
                  </c:pt>
                  <c:pt idx="2">
                    <c:v>0.1925754907464329</c:v>
                  </c:pt>
                </c:numCache>
              </c:numRef>
            </c:pl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RT-qPCR'!$F$5:$H$5</c:f>
              <c:numCache>
                <c:formatCode>General</c:formatCode>
                <c:ptCount val="3"/>
                <c:pt idx="0">
                  <c:v>5.567848942779207E-2</c:v>
                </c:pt>
                <c:pt idx="1">
                  <c:v>0.51111925187092266</c:v>
                </c:pt>
                <c:pt idx="2">
                  <c:v>0.32864871017034342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DA-AD4F-9149-FFFB8C98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ax val="1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ybbR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RT-qPCR'!$E$39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C79-DC44-845C-E64192AF9B85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C79-DC44-845C-E64192AF9B85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RT-qPCR'!$F$44:$H$44</c:f>
                <c:numCache>
                  <c:formatCode>General</c:formatCode>
                  <c:ptCount val="3"/>
                  <c:pt idx="0">
                    <c:v>3.5725835786539845E-2</c:v>
                  </c:pt>
                  <c:pt idx="1">
                    <c:v>4.0558564097438722E-2</c:v>
                  </c:pt>
                  <c:pt idx="2">
                    <c:v>1.184271410129667E-2</c:v>
                  </c:pt>
                </c:numCache>
              </c:numRef>
            </c:plus>
            <c:minus>
              <c:numRef>
                <c:f>'dacAKDcom - RT-qPCR'!$F$44:$H$44</c:f>
                <c:numCache>
                  <c:formatCode>General</c:formatCode>
                  <c:ptCount val="3"/>
                  <c:pt idx="0">
                    <c:v>3.5725835786539845E-2</c:v>
                  </c:pt>
                  <c:pt idx="1">
                    <c:v>4.0558564097438722E-2</c:v>
                  </c:pt>
                  <c:pt idx="2">
                    <c:v>1.184271410129667E-2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RT-qPCR'!$F$39:$H$39</c:f>
              <c:numCache>
                <c:formatCode>General</c:formatCode>
                <c:ptCount val="3"/>
                <c:pt idx="0">
                  <c:v>4.9273450840308118E-2</c:v>
                </c:pt>
                <c:pt idx="1">
                  <c:v>0.11945657732261243</c:v>
                </c:pt>
                <c:pt idx="2">
                  <c:v>8.4176478774823149E-2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C79-DC44-845C-E64192AF9B85}"/>
            </c:ext>
          </c:extLst>
        </c:ser>
        <c:ser>
          <c:idx val="1"/>
          <c:order val="1"/>
          <c:tx>
            <c:strRef>
              <c:f>'dacAKDcom - RT-qPCR'!$E$40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RT-qPCR'!$F$45:$H$45</c:f>
                <c:numCache>
                  <c:formatCode>General</c:formatCode>
                  <c:ptCount val="3"/>
                  <c:pt idx="0">
                    <c:v>3.5725835786539845E-2</c:v>
                  </c:pt>
                  <c:pt idx="1">
                    <c:v>4.8002659913117786E-2</c:v>
                  </c:pt>
                  <c:pt idx="2">
                    <c:v>9.9448646908745081E-2</c:v>
                  </c:pt>
                </c:numCache>
              </c:numRef>
            </c:plus>
            <c:minus>
              <c:numRef>
                <c:f>'dacAKDcom - RT-qPCR'!$F$45:$H$45</c:f>
                <c:numCache>
                  <c:formatCode>General</c:formatCode>
                  <c:ptCount val="3"/>
                  <c:pt idx="0">
                    <c:v>3.5725835786539845E-2</c:v>
                  </c:pt>
                  <c:pt idx="1">
                    <c:v>4.8002659913117786E-2</c:v>
                  </c:pt>
                  <c:pt idx="2">
                    <c:v>9.9448646908745081E-2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RT-qPCR'!$F$40:$H$40</c:f>
              <c:numCache>
                <c:formatCode>General</c:formatCode>
                <c:ptCount val="3"/>
                <c:pt idx="0">
                  <c:v>4.9273450840308118E-2</c:v>
                </c:pt>
                <c:pt idx="1">
                  <c:v>0.26447773715450301</c:v>
                </c:pt>
                <c:pt idx="2">
                  <c:v>0.1871827309440445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79-DC44-845C-E64192AF9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ax val="1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omcB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RT-qPCR'!$E$16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FEF-E442-94D7-5E0BD284CE4D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FEF-E442-94D7-5E0BD284CE4D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RT-qPCR'!$F$21:$H$21</c:f>
                <c:numCache>
                  <c:formatCode>General</c:formatCode>
                  <c:ptCount val="3"/>
                  <c:pt idx="0">
                    <c:v>2.7203681038649643E-3</c:v>
                  </c:pt>
                  <c:pt idx="1">
                    <c:v>9.8737248819183898E-4</c:v>
                  </c:pt>
                  <c:pt idx="2">
                    <c:v>2.4831839882417578E-2</c:v>
                  </c:pt>
                </c:numCache>
              </c:numRef>
            </c:plus>
            <c:minus>
              <c:numRef>
                <c:f>'dacAKDcom - RT-qPCR'!$F$21:$H$21</c:f>
                <c:numCache>
                  <c:formatCode>General</c:formatCode>
                  <c:ptCount val="3"/>
                  <c:pt idx="0">
                    <c:v>2.7203681038649643E-3</c:v>
                  </c:pt>
                  <c:pt idx="1">
                    <c:v>9.8737248819183898E-4</c:v>
                  </c:pt>
                  <c:pt idx="2">
                    <c:v>2.4831839882417578E-2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RT-qPCR'!$F$16:$H$16</c:f>
              <c:numCache>
                <c:formatCode>General</c:formatCode>
                <c:ptCount val="3"/>
                <c:pt idx="0">
                  <c:v>4.1698815842233635E-3</c:v>
                </c:pt>
                <c:pt idx="1">
                  <c:v>5.8438275654997028E-3</c:v>
                </c:pt>
                <c:pt idx="2">
                  <c:v>9.5110333616580237E-2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EF-E442-94D7-5E0BD284CE4D}"/>
            </c:ext>
          </c:extLst>
        </c:ser>
        <c:ser>
          <c:idx val="1"/>
          <c:order val="1"/>
          <c:tx>
            <c:strRef>
              <c:f>'dacAKDcom - RT-qPCR'!$E$17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RT-qPCR'!$F$22:$H$22</c:f>
                <c:numCache>
                  <c:formatCode>General</c:formatCode>
                  <c:ptCount val="3"/>
                  <c:pt idx="0">
                    <c:v>2.7203681038649643E-3</c:v>
                  </c:pt>
                  <c:pt idx="1">
                    <c:v>2.5842286616187746E-3</c:v>
                  </c:pt>
                  <c:pt idx="2">
                    <c:v>7.1182674564141887E-2</c:v>
                  </c:pt>
                </c:numCache>
              </c:numRef>
            </c:plus>
            <c:minus>
              <c:numRef>
                <c:f>'dacAKDcom - RT-qPCR'!$F$22:$H$22</c:f>
                <c:numCache>
                  <c:formatCode>General</c:formatCode>
                  <c:ptCount val="3"/>
                  <c:pt idx="0">
                    <c:v>2.7203681038649643E-3</c:v>
                  </c:pt>
                  <c:pt idx="1">
                    <c:v>2.5842286616187746E-3</c:v>
                  </c:pt>
                  <c:pt idx="2">
                    <c:v>7.1182674564141887E-2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RT-qPCR'!$F$17:$H$17</c:f>
              <c:numCache>
                <c:formatCode>General</c:formatCode>
                <c:ptCount val="3"/>
                <c:pt idx="0">
                  <c:v>4.1698815842233635E-3</c:v>
                </c:pt>
                <c:pt idx="1">
                  <c:v>8.796322593430328E-3</c:v>
                </c:pt>
                <c:pt idx="2">
                  <c:v>0.1791395741558332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EF-E442-94D7-5E0BD284C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hctA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RT-qPCR'!$E$28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48F-2D49-A1CC-65CA79205CAE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48F-2D49-A1CC-65CA79205CAE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RT-qPCR'!$F$33:$H$33</c:f>
                <c:numCache>
                  <c:formatCode>General</c:formatCode>
                  <c:ptCount val="3"/>
                  <c:pt idx="0">
                    <c:v>5.8820667147666305E-3</c:v>
                  </c:pt>
                  <c:pt idx="1">
                    <c:v>1.216014166361395E-3</c:v>
                  </c:pt>
                  <c:pt idx="2">
                    <c:v>4.24330747855476E-2</c:v>
                  </c:pt>
                </c:numCache>
              </c:numRef>
            </c:plus>
            <c:minus>
              <c:numRef>
                <c:f>'dacAKDcom - RT-qPCR'!$F$33:$H$33</c:f>
                <c:numCache>
                  <c:formatCode>General</c:formatCode>
                  <c:ptCount val="3"/>
                  <c:pt idx="0">
                    <c:v>5.8820667147666305E-3</c:v>
                  </c:pt>
                  <c:pt idx="1">
                    <c:v>1.216014166361395E-3</c:v>
                  </c:pt>
                  <c:pt idx="2">
                    <c:v>4.24330747855476E-2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RT-qPCR'!$F$28:$H$28</c:f>
              <c:numCache>
                <c:formatCode>General</c:formatCode>
                <c:ptCount val="3"/>
                <c:pt idx="0">
                  <c:v>7.4320828282128208E-3</c:v>
                </c:pt>
                <c:pt idx="1">
                  <c:v>5.5539392608043962E-3</c:v>
                </c:pt>
                <c:pt idx="2">
                  <c:v>0.21459937952093877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8F-2D49-A1CC-65CA79205CAE}"/>
            </c:ext>
          </c:extLst>
        </c:ser>
        <c:ser>
          <c:idx val="1"/>
          <c:order val="1"/>
          <c:tx>
            <c:strRef>
              <c:f>'dacAKDcom - RT-qPCR'!$E$29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RT-qPCR'!$F$34:$H$34</c:f>
                <c:numCache>
                  <c:formatCode>General</c:formatCode>
                  <c:ptCount val="3"/>
                  <c:pt idx="0">
                    <c:v>5.8820667147666305E-3</c:v>
                  </c:pt>
                  <c:pt idx="1">
                    <c:v>7.0704766556715119E-3</c:v>
                  </c:pt>
                  <c:pt idx="2">
                    <c:v>7.1202106010434807E-2</c:v>
                  </c:pt>
                </c:numCache>
              </c:numRef>
            </c:plus>
            <c:minus>
              <c:numRef>
                <c:f>'dacAKDcom - RT-qPCR'!$F$34:$H$34</c:f>
                <c:numCache>
                  <c:formatCode>General</c:formatCode>
                  <c:ptCount val="3"/>
                  <c:pt idx="0">
                    <c:v>5.8820667147666305E-3</c:v>
                  </c:pt>
                  <c:pt idx="1">
                    <c:v>7.0704766556715119E-3</c:v>
                  </c:pt>
                  <c:pt idx="2">
                    <c:v>7.1202106010434807E-2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RT-qPCR'!$F$29:$H$29</c:f>
              <c:numCache>
                <c:formatCode>General</c:formatCode>
                <c:ptCount val="3"/>
                <c:pt idx="0">
                  <c:v>7.4320828282128208E-3</c:v>
                </c:pt>
                <c:pt idx="1">
                  <c:v>4.2454737458159759E-2</c:v>
                </c:pt>
                <c:pt idx="2">
                  <c:v>0.19927791568094866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8F-2D49-A1CC-65CA79205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euo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RT-qPCR'!$E$50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AC8-DC40-A5C0-58222E5D6C32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AC8-DC40-A5C0-58222E5D6C32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RT-qPCR'!$F$55:$H$55</c:f>
                <c:numCache>
                  <c:formatCode>General</c:formatCode>
                  <c:ptCount val="3"/>
                  <c:pt idx="0">
                    <c:v>3.248647319748476E-2</c:v>
                  </c:pt>
                  <c:pt idx="1">
                    <c:v>2.4417315071282183E-2</c:v>
                  </c:pt>
                  <c:pt idx="2">
                    <c:v>7.2005488695472885E-3</c:v>
                  </c:pt>
                </c:numCache>
              </c:numRef>
            </c:plus>
            <c:minus>
              <c:numRef>
                <c:f>'dacAKDcom - RT-qPCR'!$F$55:$H$55</c:f>
                <c:numCache>
                  <c:formatCode>General</c:formatCode>
                  <c:ptCount val="3"/>
                  <c:pt idx="0">
                    <c:v>3.248647319748476E-2</c:v>
                  </c:pt>
                  <c:pt idx="1">
                    <c:v>2.4417315071282183E-2</c:v>
                  </c:pt>
                  <c:pt idx="2">
                    <c:v>7.2005488695472885E-3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RT-qPCR'!$F$50:$H$50</c:f>
              <c:numCache>
                <c:formatCode>General</c:formatCode>
                <c:ptCount val="3"/>
                <c:pt idx="0">
                  <c:v>7.2281599750974965E-2</c:v>
                </c:pt>
                <c:pt idx="1">
                  <c:v>7.6561101824766012E-2</c:v>
                </c:pt>
                <c:pt idx="2">
                  <c:v>4.6901540117921449E-2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C8-DC40-A5C0-58222E5D6C32}"/>
            </c:ext>
          </c:extLst>
        </c:ser>
        <c:ser>
          <c:idx val="1"/>
          <c:order val="1"/>
          <c:tx>
            <c:strRef>
              <c:f>'dacAKDcom - RT-qPCR'!$E$51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RT-qPCR'!$F$56:$H$56</c:f>
                <c:numCache>
                  <c:formatCode>General</c:formatCode>
                  <c:ptCount val="3"/>
                  <c:pt idx="0">
                    <c:v>3.248647319748476E-2</c:v>
                  </c:pt>
                  <c:pt idx="1">
                    <c:v>2.0212840845943675E-2</c:v>
                  </c:pt>
                  <c:pt idx="2">
                    <c:v>2.3756588583137284E-2</c:v>
                  </c:pt>
                </c:numCache>
              </c:numRef>
            </c:plus>
            <c:minus>
              <c:numRef>
                <c:f>'dacAKDcom - RT-qPCR'!$F$56:$H$56</c:f>
                <c:numCache>
                  <c:formatCode>General</c:formatCode>
                  <c:ptCount val="3"/>
                  <c:pt idx="0">
                    <c:v>3.248647319748476E-2</c:v>
                  </c:pt>
                  <c:pt idx="1">
                    <c:v>2.0212840845943675E-2</c:v>
                  </c:pt>
                  <c:pt idx="2">
                    <c:v>2.3756588583137284E-2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RT-qPCR'!$F$51:$H$51</c:f>
              <c:numCache>
                <c:formatCode>General</c:formatCode>
                <c:ptCount val="3"/>
                <c:pt idx="0">
                  <c:v>7.2281599750974965E-2</c:v>
                </c:pt>
                <c:pt idx="1">
                  <c:v>6.9211652543597263E-2</c:v>
                </c:pt>
                <c:pt idx="2">
                  <c:v>4.8519046684141545E-2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C8-DC40-A5C0-58222E5D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gDNA</a:t>
            </a:r>
            <a:endParaRPr lang="ko-KR" sz="16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RT-qPCR'!$E$61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89A-4448-9E49-F6C7B5A19AEE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89A-4448-9E49-F6C7B5A19AEE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RT-qPCR'!$F$66:$H$66</c:f>
                <c:numCache>
                  <c:formatCode>General</c:formatCode>
                  <c:ptCount val="3"/>
                  <c:pt idx="0">
                    <c:v>3.4627308261267239E-2</c:v>
                  </c:pt>
                  <c:pt idx="1">
                    <c:v>6.1394987012287565E-2</c:v>
                  </c:pt>
                  <c:pt idx="2">
                    <c:v>0.97750329235841471</c:v>
                  </c:pt>
                </c:numCache>
              </c:numRef>
            </c:plus>
            <c:minus>
              <c:numRef>
                <c:f>'dacAKDcom - RT-qPCR'!$F$66:$H$66</c:f>
                <c:numCache>
                  <c:formatCode>General</c:formatCode>
                  <c:ptCount val="3"/>
                  <c:pt idx="0">
                    <c:v>3.4627308261267239E-2</c:v>
                  </c:pt>
                  <c:pt idx="1">
                    <c:v>6.1394987012287565E-2</c:v>
                  </c:pt>
                  <c:pt idx="2">
                    <c:v>0.97750329235841471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RT-qPCR'!$F$61:$H$61</c:f>
              <c:numCache>
                <c:formatCode>General</c:formatCode>
                <c:ptCount val="3"/>
                <c:pt idx="0">
                  <c:v>6.5243917131787177E-2</c:v>
                </c:pt>
                <c:pt idx="1">
                  <c:v>0.15554337288308889</c:v>
                </c:pt>
                <c:pt idx="2">
                  <c:v>2.9872359547907115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9A-4448-9E49-F6C7B5A19AEE}"/>
            </c:ext>
          </c:extLst>
        </c:ser>
        <c:ser>
          <c:idx val="1"/>
          <c:order val="1"/>
          <c:tx>
            <c:strRef>
              <c:f>'dacAKDcom - RT-qPCR'!$E$62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RT-qPCR'!$F$67:$H$67</c:f>
                <c:numCache>
                  <c:formatCode>General</c:formatCode>
                  <c:ptCount val="3"/>
                  <c:pt idx="0">
                    <c:v>3.4627308261267239E-2</c:v>
                  </c:pt>
                  <c:pt idx="1">
                    <c:v>6.4008586402340154E-2</c:v>
                  </c:pt>
                  <c:pt idx="2">
                    <c:v>0.18772512241665359</c:v>
                  </c:pt>
                </c:numCache>
              </c:numRef>
            </c:plus>
            <c:minus>
              <c:numRef>
                <c:f>'dacAKDcom - RT-qPCR'!$F$67:$H$67</c:f>
                <c:numCache>
                  <c:formatCode>General</c:formatCode>
                  <c:ptCount val="3"/>
                  <c:pt idx="0">
                    <c:v>3.4627308261267239E-2</c:v>
                  </c:pt>
                  <c:pt idx="1">
                    <c:v>6.4008586402340154E-2</c:v>
                  </c:pt>
                  <c:pt idx="2">
                    <c:v>0.18772512241665359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RT-qPCR'!$F$62:$H$62</c:f>
              <c:numCache>
                <c:formatCode>General</c:formatCode>
                <c:ptCount val="3"/>
                <c:pt idx="0">
                  <c:v>6.5243917131787177E-2</c:v>
                </c:pt>
                <c:pt idx="1">
                  <c:v>0.14644892568799669</c:v>
                </c:pt>
                <c:pt idx="2">
                  <c:v>0.69517713776193568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9A-4448-9E49-F6C7B5A1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'dacAKDcom - RT-qPCR'!$E$72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F0-A447-8087-E31AD47DEAE2}"/>
              </c:ext>
            </c:extLst>
          </c:dPt>
          <c:dPt>
            <c:idx val="2"/>
            <c:marker>
              <c:spPr>
                <a:solidFill>
                  <a:schemeClr val="accent5">
                    <a:lumMod val="75000"/>
                  </a:schemeClr>
                </a:solidFill>
                <a:ln w="6350">
                  <a:solidFill>
                    <a:schemeClr val="accent5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8F0-A447-8087-E31AD47DEAE2}"/>
              </c:ext>
            </c:extLst>
          </c:dPt>
          <c:errBars>
            <c:errDir val="y"/>
            <c:errBarType val="plus"/>
            <c:errValType val="cust"/>
            <c:noEndCap val="0"/>
            <c:plus>
              <c:numRef>
                <c:f>'dacAKDcom - RT-qPCR'!$F$77:$H$77</c:f>
                <c:numCache>
                  <c:formatCode>General</c:formatCode>
                  <c:ptCount val="3"/>
                  <c:pt idx="0">
                    <c:v>30846.975763768158</c:v>
                  </c:pt>
                  <c:pt idx="1">
                    <c:v>54692.373490182188</c:v>
                  </c:pt>
                  <c:pt idx="2">
                    <c:v>870787.30292506434</c:v>
                  </c:pt>
                </c:numCache>
              </c:numRef>
            </c:plus>
            <c:minus>
              <c:numRef>
                <c:f>'dacAKDcom - RT-qPCR'!$F$77:$H$77</c:f>
                <c:numCache>
                  <c:formatCode>General</c:formatCode>
                  <c:ptCount val="3"/>
                  <c:pt idx="0">
                    <c:v>30846.975763768158</c:v>
                  </c:pt>
                  <c:pt idx="1">
                    <c:v>54692.373490182188</c:v>
                  </c:pt>
                  <c:pt idx="2">
                    <c:v>870787.30292506434</c:v>
                  </c:pt>
                </c:numCache>
              </c:numRef>
            </c:minus>
            <c:spPr>
              <a:ln w="12700" cap="rnd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RT-qPCR'!$F$72:$H$72</c:f>
              <c:numCache>
                <c:formatCode>General</c:formatCode>
                <c:ptCount val="3"/>
                <c:pt idx="0">
                  <c:v>58121.108210675709</c:v>
                </c:pt>
                <c:pt idx="1">
                  <c:v>138562.3917786963</c:v>
                </c:pt>
                <c:pt idx="2">
                  <c:v>2661113.4311342994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F0-A447-8087-E31AD47DEAE2}"/>
            </c:ext>
          </c:extLst>
        </c:ser>
        <c:ser>
          <c:idx val="1"/>
          <c:order val="1"/>
          <c:tx>
            <c:strRef>
              <c:f>'dacAKDcom - RT-qPCR'!$E$73</c:f>
              <c:strCache>
                <c:ptCount val="1"/>
                <c:pt idx="0">
                  <c:v>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'dacAKDcom - RT-qPCR'!$F$78:$H$78</c:f>
                <c:numCache>
                  <c:formatCode>General</c:formatCode>
                  <c:ptCount val="3"/>
                  <c:pt idx="0">
                    <c:v>30846.975763768158</c:v>
                  </c:pt>
                  <c:pt idx="1">
                    <c:v>57020.641007623904</c:v>
                  </c:pt>
                  <c:pt idx="2">
                    <c:v>167230.79535218247</c:v>
                  </c:pt>
                </c:numCache>
              </c:numRef>
            </c:plus>
            <c:minus>
              <c:numRef>
                <c:f>'dacAKDcom - RT-qPCR'!$F$78:$H$78</c:f>
                <c:numCache>
                  <c:formatCode>General</c:formatCode>
                  <c:ptCount val="3"/>
                  <c:pt idx="0">
                    <c:v>30846.975763768158</c:v>
                  </c:pt>
                  <c:pt idx="1">
                    <c:v>57020.641007623904</c:v>
                  </c:pt>
                  <c:pt idx="2">
                    <c:v>167230.79535218247</c:v>
                  </c:pt>
                </c:numCache>
              </c:numRef>
            </c:minus>
            <c:spPr>
              <a:ln w="12700">
                <a:solidFill>
                  <a:schemeClr val="tx1"/>
                </a:solidFill>
                <a:prstDash val="solid"/>
              </a:ln>
            </c:spPr>
          </c:errBars>
          <c:xVal>
            <c:numRef>
              <c:f>'dacAKDcom - 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'dacAKDcom - RT-qPCR'!$F$73:$H$73</c:f>
              <c:numCache>
                <c:formatCode>General</c:formatCode>
                <c:ptCount val="3"/>
                <c:pt idx="0">
                  <c:v>58121.108210675709</c:v>
                </c:pt>
                <c:pt idx="1">
                  <c:v>130460.80357278671</c:v>
                </c:pt>
                <c:pt idx="2">
                  <c:v>619283.25927818962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F0-A447-8087-E31AD47D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962095"/>
        <c:axId val="1"/>
      </c:scatterChart>
      <c:valAx>
        <c:axId val="77496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맑은 고딕"/>
                <a:cs typeface="Arial" panose="020B0604020202020204" pitchFamily="34" charset="0"/>
              </a:defRPr>
            </a:pPr>
            <a:endParaRPr lang="en-US"/>
          </a:p>
        </c:txPr>
        <c:crossAx val="1"/>
        <c:crossesAt val="1E-3"/>
        <c:crossBetween val="midCat"/>
      </c:valAx>
      <c:valAx>
        <c:axId val="1"/>
        <c:scaling>
          <c:logBase val="10"/>
          <c:orientation val="minMax"/>
          <c:min val="1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496209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141561</xdr:colOff>
      <xdr:row>37</xdr:row>
      <xdr:rowOff>6788</xdr:rowOff>
    </xdr:from>
    <xdr:to>
      <xdr:col>12</xdr:col>
      <xdr:colOff>446361</xdr:colOff>
      <xdr:row>54</xdr:row>
      <xdr:rowOff>51238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A893995-2938-6F4C-AAA8-F11FCCB17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9963</xdr:colOff>
      <xdr:row>37</xdr:row>
      <xdr:rowOff>49377</xdr:rowOff>
    </xdr:from>
    <xdr:to>
      <xdr:col>17</xdr:col>
      <xdr:colOff>314763</xdr:colOff>
      <xdr:row>54</xdr:row>
      <xdr:rowOff>93827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91A5C884-BEB4-D745-86F9-813D83120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65690</xdr:colOff>
      <xdr:row>54</xdr:row>
      <xdr:rowOff>144518</xdr:rowOff>
    </xdr:from>
    <xdr:to>
      <xdr:col>12</xdr:col>
      <xdr:colOff>362059</xdr:colOff>
      <xdr:row>71</xdr:row>
      <xdr:rowOff>95907</xdr:rowOff>
    </xdr:to>
    <xdr:graphicFrame macro="">
      <xdr:nvGraphicFramePr>
        <xdr:cNvPr id="4" name="차트 1">
          <a:extLst>
            <a:ext uri="{FF2B5EF4-FFF2-40B4-BE49-F238E27FC236}">
              <a16:creationId xmlns:a16="http://schemas.microsoft.com/office/drawing/2014/main" id="{8CD87DDB-7476-2244-9293-18CB969AF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591207</xdr:colOff>
      <xdr:row>54</xdr:row>
      <xdr:rowOff>59121</xdr:rowOff>
    </xdr:from>
    <xdr:to>
      <xdr:col>17</xdr:col>
      <xdr:colOff>276664</xdr:colOff>
      <xdr:row>71</xdr:row>
      <xdr:rowOff>10510</xdr:rowOff>
    </xdr:to>
    <xdr:graphicFrame macro="">
      <xdr:nvGraphicFramePr>
        <xdr:cNvPr id="5" name="차트 1">
          <a:extLst>
            <a:ext uri="{FF2B5EF4-FFF2-40B4-BE49-F238E27FC236}">
              <a16:creationId xmlns:a16="http://schemas.microsoft.com/office/drawing/2014/main" id="{D8393459-EF79-7447-8BF5-90F755A4E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53</xdr:row>
      <xdr:rowOff>164224</xdr:rowOff>
    </xdr:from>
    <xdr:to>
      <xdr:col>22</xdr:col>
      <xdr:colOff>293195</xdr:colOff>
      <xdr:row>70</xdr:row>
      <xdr:rowOff>112438</xdr:rowOff>
    </xdr:to>
    <xdr:graphicFrame macro="">
      <xdr:nvGraphicFramePr>
        <xdr:cNvPr id="6" name="차트 1">
          <a:extLst>
            <a:ext uri="{FF2B5EF4-FFF2-40B4-BE49-F238E27FC236}">
              <a16:creationId xmlns:a16="http://schemas.microsoft.com/office/drawing/2014/main" id="{B0663BBD-19F7-FE46-A54A-6AA364E90C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545225</xdr:colOff>
      <xdr:row>53</xdr:row>
      <xdr:rowOff>124812</xdr:rowOff>
    </xdr:from>
    <xdr:to>
      <xdr:col>27</xdr:col>
      <xdr:colOff>227506</xdr:colOff>
      <xdr:row>70</xdr:row>
      <xdr:rowOff>76201</xdr:rowOff>
    </xdr:to>
    <xdr:graphicFrame macro="">
      <xdr:nvGraphicFramePr>
        <xdr:cNvPr id="7" name="차트 1">
          <a:extLst>
            <a:ext uri="{FF2B5EF4-FFF2-40B4-BE49-F238E27FC236}">
              <a16:creationId xmlns:a16="http://schemas.microsoft.com/office/drawing/2014/main" id="{2CF41AD4-682B-8D46-8F60-DB806C854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600074</xdr:colOff>
      <xdr:row>37</xdr:row>
      <xdr:rowOff>66675</xdr:rowOff>
    </xdr:from>
    <xdr:to>
      <xdr:col>23</xdr:col>
      <xdr:colOff>225170</xdr:colOff>
      <xdr:row>54</xdr:row>
      <xdr:rowOff>53975</xdr:rowOff>
    </xdr:to>
    <xdr:graphicFrame macro="">
      <xdr:nvGraphicFramePr>
        <xdr:cNvPr id="8" name="차트 1">
          <a:extLst>
            <a:ext uri="{FF2B5EF4-FFF2-40B4-BE49-F238E27FC236}">
              <a16:creationId xmlns:a16="http://schemas.microsoft.com/office/drawing/2014/main" id="{538A0936-4093-9B4F-B82E-EF006A466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6" workbookViewId="0">
      <selection activeCell="I31" sqref="I31"/>
    </sheetView>
  </sheetViews>
  <sheetFormatPr baseColWidth="10" defaultColWidth="8.83203125" defaultRowHeight="15" x14ac:dyDescent="0.2"/>
  <cols>
    <col min="5" max="5" width="11.33203125" bestFit="1" customWidth="1"/>
  </cols>
  <sheetData>
    <row r="1" spans="1:5" x14ac:dyDescent="0.2">
      <c r="A1" t="s">
        <v>11</v>
      </c>
    </row>
    <row r="2" spans="1:5" x14ac:dyDescent="0.2">
      <c r="B2" t="s">
        <v>0</v>
      </c>
      <c r="D2" t="s">
        <v>1</v>
      </c>
    </row>
    <row r="3" spans="1:5" x14ac:dyDescent="0.2">
      <c r="B3" t="s">
        <v>2</v>
      </c>
      <c r="C3" t="s">
        <v>3</v>
      </c>
      <c r="D3" t="s">
        <v>2</v>
      </c>
      <c r="E3" t="s">
        <v>3</v>
      </c>
    </row>
    <row r="4" spans="1:5" x14ac:dyDescent="0.2">
      <c r="A4" t="s">
        <v>4</v>
      </c>
      <c r="B4">
        <v>265232</v>
      </c>
      <c r="C4">
        <v>18746.93333</v>
      </c>
      <c r="D4">
        <v>100</v>
      </c>
      <c r="E4">
        <f>C4/B4*100</f>
        <v>7.0681265194245047</v>
      </c>
    </row>
    <row r="5" spans="1:5" x14ac:dyDescent="0.2">
      <c r="A5" t="s">
        <v>5</v>
      </c>
      <c r="B5">
        <v>118882.5</v>
      </c>
      <c r="C5">
        <v>40081.25</v>
      </c>
      <c r="D5">
        <v>100</v>
      </c>
      <c r="E5">
        <f>C5/B5*100</f>
        <v>33.715012722646307</v>
      </c>
    </row>
    <row r="6" spans="1:5" x14ac:dyDescent="0.2">
      <c r="A6" t="s">
        <v>6</v>
      </c>
      <c r="B6">
        <v>223547.5</v>
      </c>
      <c r="C6">
        <v>37752</v>
      </c>
      <c r="D6">
        <v>100</v>
      </c>
      <c r="E6">
        <f>C6/B6*100</f>
        <v>16.887686062246278</v>
      </c>
    </row>
    <row r="7" spans="1:5" x14ac:dyDescent="0.2">
      <c r="A7" t="s">
        <v>7</v>
      </c>
    </row>
    <row r="8" spans="1:5" x14ac:dyDescent="0.2">
      <c r="A8" t="s">
        <v>8</v>
      </c>
      <c r="D8">
        <f>AVERAGE(D4:D6)</f>
        <v>100</v>
      </c>
      <c r="E8">
        <f>AVERAGE(E4:E6)</f>
        <v>19.223608434772363</v>
      </c>
    </row>
    <row r="9" spans="1:5" x14ac:dyDescent="0.2">
      <c r="A9" t="s">
        <v>9</v>
      </c>
      <c r="D9">
        <f>STDEV(D4:D6)</f>
        <v>0</v>
      </c>
      <c r="E9">
        <f>STDEV(E4:E6)</f>
        <v>13.476146930028406</v>
      </c>
    </row>
    <row r="10" spans="1:5" x14ac:dyDescent="0.2">
      <c r="A10" t="s">
        <v>10</v>
      </c>
      <c r="E10">
        <f>_xlfn.T.TEST(D4:D6,E4:E6,2,2)</f>
        <v>4.860025198770189E-4</v>
      </c>
    </row>
    <row r="16" spans="1:5" x14ac:dyDescent="0.2">
      <c r="A16" t="s">
        <v>11</v>
      </c>
      <c r="C16" t="s">
        <v>2</v>
      </c>
      <c r="D16" t="s">
        <v>3</v>
      </c>
    </row>
    <row r="17" spans="1:4" x14ac:dyDescent="0.2">
      <c r="B17" t="s">
        <v>8</v>
      </c>
      <c r="C17">
        <v>100</v>
      </c>
      <c r="D17">
        <v>19.223608434772363</v>
      </c>
    </row>
    <row r="18" spans="1:4" x14ac:dyDescent="0.2">
      <c r="B18" t="s">
        <v>9</v>
      </c>
      <c r="C18">
        <v>0</v>
      </c>
      <c r="D18">
        <v>13.476146930028406</v>
      </c>
    </row>
    <row r="25" spans="1:4" x14ac:dyDescent="0.2">
      <c r="A25" t="s">
        <v>46</v>
      </c>
    </row>
    <row r="26" spans="1:4" x14ac:dyDescent="0.2">
      <c r="A26" t="s">
        <v>35</v>
      </c>
      <c r="B26" t="s">
        <v>2</v>
      </c>
      <c r="C26" t="s">
        <v>3</v>
      </c>
    </row>
    <row r="27" spans="1:4" x14ac:dyDescent="0.2">
      <c r="A27" t="s">
        <v>16</v>
      </c>
      <c r="B27">
        <v>4646400</v>
      </c>
      <c r="C27">
        <v>2077973.3333333333</v>
      </c>
    </row>
    <row r="28" spans="1:4" x14ac:dyDescent="0.2">
      <c r="A28" t="s">
        <v>17</v>
      </c>
      <c r="B28">
        <v>4452799.9999999991</v>
      </c>
      <c r="C28">
        <v>2771706.6666666665</v>
      </c>
    </row>
    <row r="29" spans="1:4" x14ac:dyDescent="0.2">
      <c r="A29" t="s">
        <v>18</v>
      </c>
      <c r="B29">
        <v>4904533.333333333</v>
      </c>
      <c r="C29">
        <v>1416506.6666666665</v>
      </c>
    </row>
    <row r="30" spans="1:4" x14ac:dyDescent="0.2">
      <c r="A30" t="s">
        <v>44</v>
      </c>
      <c r="B30" t="s">
        <v>2</v>
      </c>
      <c r="C30" t="s">
        <v>3</v>
      </c>
    </row>
    <row r="31" spans="1:4" x14ac:dyDescent="0.2">
      <c r="A31" t="s">
        <v>16</v>
      </c>
      <c r="B31">
        <v>100</v>
      </c>
      <c r="C31">
        <v>44.722222222222221</v>
      </c>
    </row>
    <row r="32" spans="1:4" x14ac:dyDescent="0.2">
      <c r="A32" t="s">
        <v>17</v>
      </c>
      <c r="B32">
        <v>100</v>
      </c>
      <c r="C32">
        <v>62.246376811594217</v>
      </c>
    </row>
    <row r="33" spans="1:3" x14ac:dyDescent="0.2">
      <c r="A33" t="s">
        <v>18</v>
      </c>
      <c r="B33">
        <v>100</v>
      </c>
      <c r="C33">
        <v>28.881578947368418</v>
      </c>
    </row>
    <row r="34" spans="1:3" x14ac:dyDescent="0.2">
      <c r="B34" t="s">
        <v>2</v>
      </c>
      <c r="C34" t="s">
        <v>3</v>
      </c>
    </row>
    <row r="35" spans="1:3" x14ac:dyDescent="0.2">
      <c r="A35" t="s">
        <v>8</v>
      </c>
      <c r="B35">
        <v>100</v>
      </c>
      <c r="C35">
        <v>45.283392660394952</v>
      </c>
    </row>
    <row r="36" spans="1:3" x14ac:dyDescent="0.2">
      <c r="A36" t="s">
        <v>9</v>
      </c>
      <c r="B36">
        <v>0</v>
      </c>
      <c r="C36">
        <v>16.689476274756839</v>
      </c>
    </row>
    <row r="37" spans="1:3" x14ac:dyDescent="0.2">
      <c r="A37" t="s">
        <v>45</v>
      </c>
      <c r="C37">
        <v>4.7462978907020512E-3</v>
      </c>
    </row>
  </sheetData>
  <phoneticPr fontId="1" type="noConversion"/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888B-3CE7-4596-97F6-F7B433573280}">
  <dimension ref="A1:E21"/>
  <sheetViews>
    <sheetView workbookViewId="0">
      <selection activeCell="I20" sqref="I20"/>
    </sheetView>
  </sheetViews>
  <sheetFormatPr baseColWidth="10" defaultColWidth="8.83203125" defaultRowHeight="15" x14ac:dyDescent="0.2"/>
  <sheetData>
    <row r="1" spans="1:5" ht="16" thickBot="1" x14ac:dyDescent="0.25">
      <c r="A1" s="36" t="s">
        <v>41</v>
      </c>
      <c r="B1" s="37"/>
      <c r="C1" s="37"/>
      <c r="D1" s="37"/>
      <c r="E1" s="38"/>
    </row>
    <row r="2" spans="1:5" ht="16" thickBot="1" x14ac:dyDescent="0.25">
      <c r="A2" s="1" t="s">
        <v>12</v>
      </c>
      <c r="B2" s="2" t="s">
        <v>13</v>
      </c>
      <c r="C2" s="2" t="s">
        <v>14</v>
      </c>
      <c r="D2" s="2" t="s">
        <v>40</v>
      </c>
      <c r="E2" s="3" t="s">
        <v>40</v>
      </c>
    </row>
    <row r="3" spans="1:5" ht="16" thickTop="1" x14ac:dyDescent="0.2">
      <c r="A3" s="4" t="s">
        <v>16</v>
      </c>
      <c r="B3" s="5">
        <v>23</v>
      </c>
      <c r="C3" s="5">
        <v>46</v>
      </c>
      <c r="D3" s="5">
        <v>12</v>
      </c>
      <c r="E3" s="24">
        <v>12</v>
      </c>
    </row>
    <row r="4" spans="1:5" x14ac:dyDescent="0.2">
      <c r="A4" s="4" t="s">
        <v>17</v>
      </c>
      <c r="B4" s="5">
        <v>19</v>
      </c>
      <c r="C4" s="5">
        <v>39</v>
      </c>
      <c r="D4" s="5">
        <v>13</v>
      </c>
      <c r="E4" s="24">
        <v>23</v>
      </c>
    </row>
    <row r="5" spans="1:5" x14ac:dyDescent="0.2">
      <c r="A5" s="4" t="s">
        <v>18</v>
      </c>
      <c r="B5" s="5">
        <v>25</v>
      </c>
      <c r="C5" s="5">
        <v>31</v>
      </c>
      <c r="D5" s="5">
        <v>14</v>
      </c>
      <c r="E5" s="24">
        <v>23</v>
      </c>
    </row>
    <row r="6" spans="1:5" x14ac:dyDescent="0.2">
      <c r="A6" s="4" t="s">
        <v>19</v>
      </c>
      <c r="B6" s="5">
        <v>21</v>
      </c>
      <c r="C6" s="5">
        <v>17</v>
      </c>
      <c r="D6" s="5">
        <v>12</v>
      </c>
      <c r="E6" s="24">
        <v>5</v>
      </c>
    </row>
    <row r="7" spans="1:5" x14ac:dyDescent="0.2">
      <c r="A7" s="4" t="s">
        <v>20</v>
      </c>
      <c r="B7" s="5">
        <v>21</v>
      </c>
      <c r="C7" s="5">
        <v>15</v>
      </c>
      <c r="D7" s="5">
        <v>38</v>
      </c>
      <c r="E7" s="24">
        <v>16</v>
      </c>
    </row>
    <row r="8" spans="1:5" x14ac:dyDescent="0.2">
      <c r="A8" s="4" t="s">
        <v>21</v>
      </c>
      <c r="B8" s="5">
        <v>20</v>
      </c>
      <c r="C8" s="5">
        <v>14</v>
      </c>
      <c r="D8" s="5">
        <v>39</v>
      </c>
      <c r="E8" s="24">
        <v>15</v>
      </c>
    </row>
    <row r="9" spans="1:5" x14ac:dyDescent="0.2">
      <c r="A9" s="4" t="s">
        <v>22</v>
      </c>
      <c r="B9" s="5">
        <v>20</v>
      </c>
      <c r="C9" s="5">
        <v>17</v>
      </c>
      <c r="D9" s="5">
        <v>33</v>
      </c>
      <c r="E9" s="24">
        <v>10</v>
      </c>
    </row>
    <row r="10" spans="1:5" x14ac:dyDescent="0.2">
      <c r="A10" s="4" t="s">
        <v>23</v>
      </c>
      <c r="B10" s="5">
        <v>16</v>
      </c>
      <c r="C10" s="5">
        <v>20</v>
      </c>
      <c r="D10" s="5">
        <v>16</v>
      </c>
      <c r="E10" s="24">
        <v>9</v>
      </c>
    </row>
    <row r="11" spans="1:5" x14ac:dyDescent="0.2">
      <c r="A11" s="4" t="s">
        <v>24</v>
      </c>
      <c r="B11" s="5">
        <v>22</v>
      </c>
      <c r="C11" s="5">
        <v>19</v>
      </c>
      <c r="D11" s="5">
        <v>12</v>
      </c>
      <c r="E11" s="24">
        <v>15</v>
      </c>
    </row>
    <row r="12" spans="1:5" x14ac:dyDescent="0.2">
      <c r="A12" s="4" t="s">
        <v>25</v>
      </c>
      <c r="B12" s="5">
        <v>17</v>
      </c>
      <c r="C12" s="5">
        <v>18</v>
      </c>
      <c r="D12" s="5">
        <v>9</v>
      </c>
      <c r="E12" s="24">
        <v>18</v>
      </c>
    </row>
    <row r="13" spans="1:5" x14ac:dyDescent="0.2">
      <c r="A13" s="4" t="s">
        <v>26</v>
      </c>
      <c r="B13" s="5">
        <v>41</v>
      </c>
      <c r="C13" s="5">
        <v>16</v>
      </c>
      <c r="D13" s="5">
        <v>20</v>
      </c>
      <c r="E13" s="24">
        <v>22</v>
      </c>
    </row>
    <row r="14" spans="1:5" x14ac:dyDescent="0.2">
      <c r="A14" s="4" t="s">
        <v>27</v>
      </c>
      <c r="B14" s="5">
        <v>61</v>
      </c>
      <c r="C14" s="5">
        <v>26</v>
      </c>
      <c r="D14" s="5">
        <v>33</v>
      </c>
      <c r="E14" s="24">
        <v>14</v>
      </c>
    </row>
    <row r="15" spans="1:5" x14ac:dyDescent="0.2">
      <c r="A15" s="4" t="s">
        <v>28</v>
      </c>
      <c r="B15" s="5">
        <v>63</v>
      </c>
      <c r="C15" s="5">
        <v>22</v>
      </c>
      <c r="D15" s="5">
        <v>27</v>
      </c>
      <c r="E15" s="24">
        <v>7</v>
      </c>
    </row>
    <row r="16" spans="1:5" x14ac:dyDescent="0.2">
      <c r="A16" s="4" t="s">
        <v>29</v>
      </c>
      <c r="B16" s="5">
        <v>62</v>
      </c>
      <c r="C16" s="5">
        <v>27</v>
      </c>
      <c r="D16" s="5">
        <v>28</v>
      </c>
      <c r="E16" s="24">
        <v>32</v>
      </c>
    </row>
    <row r="17" spans="1:5" ht="16" thickBot="1" x14ac:dyDescent="0.25">
      <c r="A17" s="9" t="s">
        <v>30</v>
      </c>
      <c r="B17" s="10">
        <v>41</v>
      </c>
      <c r="C17" s="10">
        <v>23</v>
      </c>
      <c r="D17" s="11">
        <v>33</v>
      </c>
      <c r="E17" s="25">
        <v>21</v>
      </c>
    </row>
    <row r="18" spans="1:5" ht="16" thickBot="1" x14ac:dyDescent="0.25">
      <c r="A18" s="15" t="s">
        <v>31</v>
      </c>
      <c r="B18" s="16" t="s">
        <v>32</v>
      </c>
      <c r="C18" s="16" t="s">
        <v>32</v>
      </c>
      <c r="D18" s="11" t="s">
        <v>33</v>
      </c>
      <c r="E18" s="17" t="s">
        <v>33</v>
      </c>
    </row>
    <row r="19" spans="1:5" ht="16" thickBot="1" x14ac:dyDescent="0.25">
      <c r="A19" s="18" t="s">
        <v>34</v>
      </c>
      <c r="B19" s="11">
        <v>31.5</v>
      </c>
      <c r="C19" s="11">
        <v>23.3</v>
      </c>
      <c r="D19" s="11">
        <v>22.6</v>
      </c>
      <c r="E19" s="19">
        <v>16.100000000000001</v>
      </c>
    </row>
    <row r="20" spans="1:5" ht="16" thickBot="1" x14ac:dyDescent="0.25">
      <c r="A20" s="18" t="s">
        <v>35</v>
      </c>
      <c r="B20" s="39">
        <v>265232</v>
      </c>
      <c r="C20" s="39"/>
      <c r="D20" s="40">
        <v>18746.900000000001</v>
      </c>
      <c r="E20" s="41"/>
    </row>
    <row r="21" spans="1:5" ht="16" thickBot="1" x14ac:dyDescent="0.25">
      <c r="A21" s="23" t="s">
        <v>36</v>
      </c>
      <c r="B21" s="22"/>
      <c r="C21" s="22">
        <v>100</v>
      </c>
      <c r="D21" s="22"/>
      <c r="E21" s="19">
        <v>7.0681269999999996</v>
      </c>
    </row>
  </sheetData>
  <mergeCells count="3">
    <mergeCell ref="A1:E1"/>
    <mergeCell ref="B20:C20"/>
    <mergeCell ref="D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4F03-C3A1-43A9-8287-AD47A6794C3C}">
  <dimension ref="A1:I21"/>
  <sheetViews>
    <sheetView workbookViewId="0">
      <selection activeCell="H24" sqref="H24"/>
    </sheetView>
  </sheetViews>
  <sheetFormatPr baseColWidth="10" defaultColWidth="8.83203125" defaultRowHeight="15" x14ac:dyDescent="0.2"/>
  <sheetData>
    <row r="1" spans="1:9" x14ac:dyDescent="0.2">
      <c r="A1" s="36" t="s">
        <v>41</v>
      </c>
      <c r="B1" s="37"/>
      <c r="C1" s="37"/>
      <c r="D1" s="37"/>
      <c r="E1" s="37"/>
      <c r="F1" s="37"/>
      <c r="G1" s="37"/>
      <c r="H1" s="37"/>
      <c r="I1" s="42"/>
    </row>
    <row r="2" spans="1:9" x14ac:dyDescent="0.2">
      <c r="A2" s="1" t="s">
        <v>12</v>
      </c>
      <c r="B2" s="43" t="s">
        <v>14</v>
      </c>
      <c r="C2" s="44"/>
      <c r="D2" s="43" t="s">
        <v>15</v>
      </c>
      <c r="E2" s="44"/>
      <c r="F2" s="43" t="s">
        <v>37</v>
      </c>
      <c r="G2" s="44"/>
      <c r="H2" s="43" t="s">
        <v>38</v>
      </c>
      <c r="I2" s="45"/>
    </row>
    <row r="3" spans="1:9" x14ac:dyDescent="0.2">
      <c r="A3" s="4" t="s">
        <v>16</v>
      </c>
      <c r="B3" s="5">
        <v>10</v>
      </c>
      <c r="C3" s="5">
        <v>12</v>
      </c>
      <c r="D3" s="5">
        <v>43</v>
      </c>
      <c r="E3" s="5">
        <v>35</v>
      </c>
      <c r="F3" s="5">
        <v>20</v>
      </c>
      <c r="G3" s="6">
        <v>21</v>
      </c>
      <c r="H3" s="7">
        <v>43</v>
      </c>
      <c r="I3" s="8">
        <v>46</v>
      </c>
    </row>
    <row r="4" spans="1:9" x14ac:dyDescent="0.2">
      <c r="A4" s="4" t="s">
        <v>17</v>
      </c>
      <c r="B4" s="5">
        <v>16</v>
      </c>
      <c r="C4" s="5">
        <v>13</v>
      </c>
      <c r="D4" s="5">
        <v>34</v>
      </c>
      <c r="E4" s="5">
        <v>36</v>
      </c>
      <c r="F4" s="5">
        <v>21</v>
      </c>
      <c r="G4" s="6">
        <v>21</v>
      </c>
      <c r="H4" s="7">
        <v>38</v>
      </c>
      <c r="I4" s="8">
        <v>37</v>
      </c>
    </row>
    <row r="5" spans="1:9" x14ac:dyDescent="0.2">
      <c r="A5" s="4" t="s">
        <v>18</v>
      </c>
      <c r="B5" s="5">
        <v>12</v>
      </c>
      <c r="C5" s="5">
        <v>16</v>
      </c>
      <c r="D5" s="5">
        <v>49</v>
      </c>
      <c r="E5" s="5">
        <v>49</v>
      </c>
      <c r="F5" s="5">
        <v>17</v>
      </c>
      <c r="G5" s="6">
        <v>25</v>
      </c>
      <c r="H5" s="7">
        <v>39</v>
      </c>
      <c r="I5" s="8">
        <v>37</v>
      </c>
    </row>
    <row r="6" spans="1:9" x14ac:dyDescent="0.2">
      <c r="A6" s="4" t="s">
        <v>19</v>
      </c>
      <c r="B6" s="5">
        <v>10</v>
      </c>
      <c r="C6" s="5">
        <v>11</v>
      </c>
      <c r="D6" s="5">
        <v>45</v>
      </c>
      <c r="E6" s="5">
        <v>33</v>
      </c>
      <c r="F6" s="5">
        <v>21</v>
      </c>
      <c r="G6" s="6">
        <v>21</v>
      </c>
      <c r="H6" s="7">
        <v>40</v>
      </c>
      <c r="I6" s="8">
        <v>41</v>
      </c>
    </row>
    <row r="7" spans="1:9" x14ac:dyDescent="0.2">
      <c r="A7" s="4" t="s">
        <v>20</v>
      </c>
      <c r="B7" s="5">
        <v>10</v>
      </c>
      <c r="C7" s="5">
        <v>10</v>
      </c>
      <c r="D7" s="5">
        <v>39</v>
      </c>
      <c r="E7" s="5">
        <v>43</v>
      </c>
      <c r="F7" s="5">
        <v>29</v>
      </c>
      <c r="G7" s="6">
        <v>37</v>
      </c>
      <c r="H7" s="7">
        <v>39</v>
      </c>
      <c r="I7" s="8">
        <v>38</v>
      </c>
    </row>
    <row r="8" spans="1:9" x14ac:dyDescent="0.2">
      <c r="A8" s="4" t="s">
        <v>21</v>
      </c>
      <c r="B8" s="5">
        <v>15</v>
      </c>
      <c r="C8" s="5">
        <v>7</v>
      </c>
      <c r="D8" s="5">
        <v>40</v>
      </c>
      <c r="E8" s="5">
        <v>44</v>
      </c>
      <c r="F8" s="5">
        <v>18</v>
      </c>
      <c r="G8" s="6">
        <v>20</v>
      </c>
      <c r="H8" s="7">
        <v>44</v>
      </c>
      <c r="I8" s="8">
        <v>47</v>
      </c>
    </row>
    <row r="9" spans="1:9" x14ac:dyDescent="0.2">
      <c r="A9" s="4" t="s">
        <v>22</v>
      </c>
      <c r="B9" s="5">
        <v>9</v>
      </c>
      <c r="C9" s="5">
        <v>13</v>
      </c>
      <c r="D9" s="5">
        <v>42</v>
      </c>
      <c r="E9" s="5">
        <v>31</v>
      </c>
      <c r="F9" s="5">
        <v>29</v>
      </c>
      <c r="G9" s="6">
        <v>24</v>
      </c>
      <c r="H9" s="7">
        <v>37</v>
      </c>
      <c r="I9" s="8">
        <v>35</v>
      </c>
    </row>
    <row r="10" spans="1:9" x14ac:dyDescent="0.2">
      <c r="A10" s="4" t="s">
        <v>23</v>
      </c>
      <c r="B10" s="5">
        <v>8</v>
      </c>
      <c r="C10" s="5">
        <v>14</v>
      </c>
      <c r="D10" s="5">
        <v>34</v>
      </c>
      <c r="E10" s="5">
        <v>49</v>
      </c>
      <c r="F10" s="5">
        <v>28</v>
      </c>
      <c r="G10" s="6">
        <v>21</v>
      </c>
      <c r="H10" s="7">
        <v>36</v>
      </c>
      <c r="I10" s="8">
        <v>36</v>
      </c>
    </row>
    <row r="11" spans="1:9" x14ac:dyDescent="0.2">
      <c r="A11" s="4" t="s">
        <v>24</v>
      </c>
      <c r="B11" s="5">
        <v>13</v>
      </c>
      <c r="C11" s="5">
        <v>17</v>
      </c>
      <c r="D11" s="5">
        <v>42</v>
      </c>
      <c r="E11" s="5">
        <v>48</v>
      </c>
      <c r="F11" s="5">
        <v>30</v>
      </c>
      <c r="G11" s="6">
        <v>19</v>
      </c>
      <c r="H11" s="7">
        <v>39</v>
      </c>
      <c r="I11" s="8">
        <v>39</v>
      </c>
    </row>
    <row r="12" spans="1:9" x14ac:dyDescent="0.2">
      <c r="A12" s="4" t="s">
        <v>25</v>
      </c>
      <c r="B12" s="5">
        <v>11</v>
      </c>
      <c r="C12" s="5">
        <v>13</v>
      </c>
      <c r="D12" s="5">
        <v>61</v>
      </c>
      <c r="E12" s="5">
        <v>35</v>
      </c>
      <c r="F12" s="5">
        <v>19</v>
      </c>
      <c r="G12" s="6">
        <v>19</v>
      </c>
      <c r="H12" s="7">
        <v>34</v>
      </c>
      <c r="I12" s="8">
        <v>41</v>
      </c>
    </row>
    <row r="13" spans="1:9" x14ac:dyDescent="0.2">
      <c r="A13" s="4" t="s">
        <v>26</v>
      </c>
      <c r="B13" s="5">
        <v>12</v>
      </c>
      <c r="C13" s="5">
        <v>10</v>
      </c>
      <c r="D13" s="5">
        <v>47</v>
      </c>
      <c r="E13" s="5">
        <v>35</v>
      </c>
      <c r="F13" s="5">
        <v>21</v>
      </c>
      <c r="G13" s="6">
        <v>29</v>
      </c>
      <c r="H13" s="7">
        <v>37</v>
      </c>
      <c r="I13" s="8">
        <v>32</v>
      </c>
    </row>
    <row r="14" spans="1:9" x14ac:dyDescent="0.2">
      <c r="A14" s="4" t="s">
        <v>27</v>
      </c>
      <c r="B14" s="5">
        <v>16</v>
      </c>
      <c r="C14" s="5">
        <v>9</v>
      </c>
      <c r="D14" s="5">
        <v>57</v>
      </c>
      <c r="E14" s="5">
        <v>29</v>
      </c>
      <c r="F14" s="5">
        <v>16</v>
      </c>
      <c r="G14" s="6">
        <v>31</v>
      </c>
      <c r="H14" s="7">
        <v>32</v>
      </c>
      <c r="I14" s="8">
        <v>44</v>
      </c>
    </row>
    <row r="15" spans="1:9" x14ac:dyDescent="0.2">
      <c r="A15" s="4" t="s">
        <v>28</v>
      </c>
      <c r="B15" s="5">
        <v>15</v>
      </c>
      <c r="C15" s="5">
        <v>13</v>
      </c>
      <c r="D15" s="5">
        <v>52</v>
      </c>
      <c r="E15" s="5">
        <v>44</v>
      </c>
      <c r="F15" s="5">
        <v>23</v>
      </c>
      <c r="G15" s="6">
        <v>21</v>
      </c>
      <c r="H15" s="7">
        <v>44</v>
      </c>
      <c r="I15" s="8">
        <v>34</v>
      </c>
    </row>
    <row r="16" spans="1:9" x14ac:dyDescent="0.2">
      <c r="A16" s="4" t="s">
        <v>29</v>
      </c>
      <c r="B16" s="5">
        <v>8</v>
      </c>
      <c r="C16" s="5">
        <v>15</v>
      </c>
      <c r="D16" s="5">
        <v>39</v>
      </c>
      <c r="E16" s="5">
        <v>33</v>
      </c>
      <c r="F16" s="5">
        <v>21</v>
      </c>
      <c r="G16" s="6">
        <v>26</v>
      </c>
      <c r="H16" s="7">
        <v>40</v>
      </c>
      <c r="I16" s="8">
        <v>40</v>
      </c>
    </row>
    <row r="17" spans="1:9" x14ac:dyDescent="0.2">
      <c r="A17" s="9" t="s">
        <v>30</v>
      </c>
      <c r="B17" s="10">
        <v>11</v>
      </c>
      <c r="C17" s="10">
        <v>16</v>
      </c>
      <c r="D17" s="10">
        <v>30</v>
      </c>
      <c r="E17" s="10">
        <v>44</v>
      </c>
      <c r="F17" s="11">
        <v>25</v>
      </c>
      <c r="G17" s="12">
        <v>22</v>
      </c>
      <c r="H17" s="13">
        <v>44</v>
      </c>
      <c r="I17" s="14">
        <v>50</v>
      </c>
    </row>
    <row r="18" spans="1:9" x14ac:dyDescent="0.2">
      <c r="A18" s="20" t="s">
        <v>39</v>
      </c>
      <c r="B18" s="10">
        <v>11</v>
      </c>
      <c r="C18" s="10">
        <v>17</v>
      </c>
      <c r="D18" s="10">
        <v>38</v>
      </c>
      <c r="E18" s="10">
        <v>45</v>
      </c>
      <c r="F18" s="10">
        <v>22</v>
      </c>
      <c r="G18" s="12">
        <v>22</v>
      </c>
      <c r="H18" s="13">
        <v>34</v>
      </c>
      <c r="I18" s="14">
        <v>31</v>
      </c>
    </row>
    <row r="19" spans="1:9" x14ac:dyDescent="0.2">
      <c r="A19" s="15" t="s">
        <v>31</v>
      </c>
      <c r="B19" s="16" t="s">
        <v>32</v>
      </c>
      <c r="C19" s="16" t="s">
        <v>32</v>
      </c>
      <c r="D19" s="17" t="s">
        <v>33</v>
      </c>
      <c r="E19" s="17" t="s">
        <v>33</v>
      </c>
      <c r="F19" s="16" t="s">
        <v>32</v>
      </c>
      <c r="G19" s="16" t="s">
        <v>32</v>
      </c>
      <c r="H19" s="17" t="s">
        <v>33</v>
      </c>
      <c r="I19" s="17" t="s">
        <v>33</v>
      </c>
    </row>
    <row r="20" spans="1:9" x14ac:dyDescent="0.2">
      <c r="A20" s="18" t="s">
        <v>34</v>
      </c>
      <c r="B20" s="11">
        <v>11.7</v>
      </c>
      <c r="C20" s="21">
        <v>12.9</v>
      </c>
      <c r="D20" s="21">
        <v>43.3</v>
      </c>
      <c r="E20" s="21">
        <v>39.6</v>
      </c>
      <c r="F20" s="21">
        <v>22.5</v>
      </c>
      <c r="G20" s="21">
        <v>23.7</v>
      </c>
      <c r="H20" s="21">
        <v>38.799999999999997</v>
      </c>
      <c r="I20" s="21">
        <v>39.299999999999997</v>
      </c>
    </row>
    <row r="21" spans="1:9" x14ac:dyDescent="0.2">
      <c r="A21" s="18" t="s">
        <v>35</v>
      </c>
      <c r="B21" s="22">
        <v>118882.5</v>
      </c>
      <c r="C21" s="22" t="s">
        <v>12</v>
      </c>
      <c r="D21" s="23">
        <v>40081.300000000003</v>
      </c>
      <c r="E21" s="22" t="s">
        <v>12</v>
      </c>
      <c r="F21" s="23">
        <v>223547.5</v>
      </c>
      <c r="G21" s="22" t="s">
        <v>12</v>
      </c>
      <c r="H21" s="23">
        <v>37752</v>
      </c>
      <c r="I21" s="19" t="s">
        <v>12</v>
      </c>
    </row>
  </sheetData>
  <mergeCells count="5">
    <mergeCell ref="A1:I1"/>
    <mergeCell ref="B2:C2"/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A286-A688-4E64-BFDF-3A19A9536B54}">
  <dimension ref="A1:M20"/>
  <sheetViews>
    <sheetView workbookViewId="0">
      <selection activeCell="Q11" sqref="Q11"/>
    </sheetView>
  </sheetViews>
  <sheetFormatPr baseColWidth="10" defaultColWidth="8.83203125" defaultRowHeight="15" x14ac:dyDescent="0.2"/>
  <sheetData>
    <row r="1" spans="1:13" x14ac:dyDescent="0.2">
      <c r="A1" s="28"/>
      <c r="B1" s="46">
        <v>1</v>
      </c>
      <c r="C1" s="46"/>
      <c r="D1" s="46"/>
      <c r="E1" s="46"/>
      <c r="F1" s="46">
        <v>2</v>
      </c>
      <c r="G1" s="46"/>
      <c r="H1" s="46"/>
      <c r="I1" s="46"/>
      <c r="J1" s="46">
        <v>3</v>
      </c>
      <c r="K1" s="46"/>
      <c r="L1" s="46"/>
      <c r="M1" s="47"/>
    </row>
    <row r="2" spans="1:13" x14ac:dyDescent="0.2">
      <c r="A2" s="29"/>
      <c r="B2" s="48" t="s">
        <v>53</v>
      </c>
      <c r="C2" s="48"/>
      <c r="D2" s="48" t="s">
        <v>54</v>
      </c>
      <c r="E2" s="48"/>
      <c r="F2" s="48" t="s">
        <v>53</v>
      </c>
      <c r="G2" s="48"/>
      <c r="H2" s="48" t="s">
        <v>54</v>
      </c>
      <c r="I2" s="48"/>
      <c r="J2" s="48" t="s">
        <v>53</v>
      </c>
      <c r="K2" s="48"/>
      <c r="L2" s="48" t="s">
        <v>54</v>
      </c>
      <c r="M2" s="49"/>
    </row>
    <row r="3" spans="1:13" x14ac:dyDescent="0.2">
      <c r="A3" s="30"/>
      <c r="B3" s="26" t="s">
        <v>47</v>
      </c>
      <c r="C3" s="26" t="s">
        <v>47</v>
      </c>
      <c r="D3" s="26" t="s">
        <v>47</v>
      </c>
      <c r="E3" s="26" t="s">
        <v>47</v>
      </c>
      <c r="F3" s="26" t="s">
        <v>47</v>
      </c>
      <c r="G3" s="26" t="s">
        <v>47</v>
      </c>
      <c r="H3" s="26" t="s">
        <v>47</v>
      </c>
      <c r="I3" s="26" t="s">
        <v>47</v>
      </c>
      <c r="J3" s="26" t="s">
        <v>47</v>
      </c>
      <c r="K3" s="26" t="s">
        <v>47</v>
      </c>
      <c r="L3" s="26" t="s">
        <v>47</v>
      </c>
      <c r="M3" s="31" t="s">
        <v>47</v>
      </c>
    </row>
    <row r="4" spans="1:13" x14ac:dyDescent="0.2">
      <c r="A4" s="30" t="s">
        <v>42</v>
      </c>
      <c r="B4" s="26">
        <v>11</v>
      </c>
      <c r="C4" s="26">
        <v>7</v>
      </c>
      <c r="D4" s="26">
        <v>25</v>
      </c>
      <c r="E4" s="26">
        <v>27</v>
      </c>
      <c r="F4" s="26">
        <v>5</v>
      </c>
      <c r="G4" s="26">
        <v>6</v>
      </c>
      <c r="H4" s="26">
        <v>29</v>
      </c>
      <c r="I4" s="26">
        <v>34</v>
      </c>
      <c r="J4" s="26">
        <v>3</v>
      </c>
      <c r="K4" s="26">
        <v>2</v>
      </c>
      <c r="L4" s="26">
        <v>23</v>
      </c>
      <c r="M4" s="31">
        <v>20</v>
      </c>
    </row>
    <row r="5" spans="1:13" x14ac:dyDescent="0.2">
      <c r="A5" s="30" t="s">
        <v>43</v>
      </c>
      <c r="B5" s="26">
        <v>3</v>
      </c>
      <c r="C5" s="26">
        <v>7</v>
      </c>
      <c r="D5" s="26">
        <v>15</v>
      </c>
      <c r="E5" s="26">
        <v>22</v>
      </c>
      <c r="F5" s="26">
        <v>4</v>
      </c>
      <c r="G5" s="26">
        <v>4</v>
      </c>
      <c r="H5" s="26">
        <v>17</v>
      </c>
      <c r="I5" s="26">
        <v>29</v>
      </c>
      <c r="J5" s="26">
        <v>5</v>
      </c>
      <c r="K5" s="26">
        <v>5</v>
      </c>
      <c r="L5" s="26">
        <v>20</v>
      </c>
      <c r="M5" s="31">
        <v>25</v>
      </c>
    </row>
    <row r="6" spans="1:13" x14ac:dyDescent="0.2">
      <c r="A6" s="30" t="s">
        <v>18</v>
      </c>
      <c r="B6" s="26">
        <v>5</v>
      </c>
      <c r="C6" s="26">
        <v>4</v>
      </c>
      <c r="D6" s="26">
        <v>18</v>
      </c>
      <c r="E6" s="26">
        <v>27</v>
      </c>
      <c r="F6" s="26">
        <v>3</v>
      </c>
      <c r="G6" s="26">
        <v>4</v>
      </c>
      <c r="H6" s="26">
        <v>25</v>
      </c>
      <c r="I6" s="26">
        <v>33</v>
      </c>
      <c r="J6" s="26">
        <v>8</v>
      </c>
      <c r="K6" s="26">
        <v>4</v>
      </c>
      <c r="L6" s="26">
        <v>16</v>
      </c>
      <c r="M6" s="31">
        <v>24</v>
      </c>
    </row>
    <row r="7" spans="1:13" x14ac:dyDescent="0.2">
      <c r="A7" s="30" t="s">
        <v>19</v>
      </c>
      <c r="B7" s="26">
        <v>2</v>
      </c>
      <c r="C7" s="26">
        <v>2</v>
      </c>
      <c r="D7" s="26">
        <v>17</v>
      </c>
      <c r="E7" s="26">
        <v>29</v>
      </c>
      <c r="F7" s="26">
        <v>3</v>
      </c>
      <c r="G7" s="26">
        <v>6</v>
      </c>
      <c r="H7" s="26">
        <v>28</v>
      </c>
      <c r="I7" s="26">
        <v>35</v>
      </c>
      <c r="J7" s="26">
        <v>4</v>
      </c>
      <c r="K7" s="26">
        <v>9</v>
      </c>
      <c r="L7" s="26">
        <v>11</v>
      </c>
      <c r="M7" s="31">
        <v>17</v>
      </c>
    </row>
    <row r="8" spans="1:13" x14ac:dyDescent="0.2">
      <c r="A8" s="30" t="s">
        <v>20</v>
      </c>
      <c r="B8" s="26">
        <v>4</v>
      </c>
      <c r="C8" s="26">
        <v>3</v>
      </c>
      <c r="D8" s="26">
        <v>21</v>
      </c>
      <c r="E8" s="26">
        <v>18</v>
      </c>
      <c r="F8" s="26">
        <v>2</v>
      </c>
      <c r="G8" s="26">
        <v>6</v>
      </c>
      <c r="H8" s="26">
        <v>35</v>
      </c>
      <c r="I8" s="26">
        <v>25</v>
      </c>
      <c r="J8" s="26">
        <v>3</v>
      </c>
      <c r="K8" s="26">
        <v>8</v>
      </c>
      <c r="L8" s="26">
        <v>14</v>
      </c>
      <c r="M8" s="31">
        <v>10</v>
      </c>
    </row>
    <row r="9" spans="1:13" x14ac:dyDescent="0.2">
      <c r="A9" s="30" t="s">
        <v>21</v>
      </c>
      <c r="B9" s="26">
        <v>3</v>
      </c>
      <c r="C9" s="26">
        <v>2</v>
      </c>
      <c r="D9" s="26">
        <v>14</v>
      </c>
      <c r="E9" s="26">
        <v>18</v>
      </c>
      <c r="F9" s="26">
        <v>7</v>
      </c>
      <c r="G9" s="26">
        <v>4</v>
      </c>
      <c r="H9" s="26">
        <v>23</v>
      </c>
      <c r="I9" s="26">
        <v>30</v>
      </c>
      <c r="J9" s="26">
        <v>6</v>
      </c>
      <c r="K9" s="26">
        <v>5</v>
      </c>
      <c r="L9" s="26">
        <v>17</v>
      </c>
      <c r="M9" s="31">
        <v>15</v>
      </c>
    </row>
    <row r="10" spans="1:13" x14ac:dyDescent="0.2">
      <c r="A10" s="30" t="s">
        <v>22</v>
      </c>
      <c r="B10" s="26">
        <v>5</v>
      </c>
      <c r="C10" s="26">
        <v>4</v>
      </c>
      <c r="D10" s="26">
        <v>23</v>
      </c>
      <c r="E10" s="26">
        <v>26</v>
      </c>
      <c r="F10" s="26">
        <v>4</v>
      </c>
      <c r="G10" s="26">
        <v>2</v>
      </c>
      <c r="H10" s="26">
        <v>31</v>
      </c>
      <c r="I10" s="26">
        <v>36</v>
      </c>
      <c r="J10" s="26">
        <v>1</v>
      </c>
      <c r="K10" s="26">
        <v>5</v>
      </c>
      <c r="L10" s="26">
        <v>8</v>
      </c>
      <c r="M10" s="31">
        <v>8</v>
      </c>
    </row>
    <row r="11" spans="1:13" x14ac:dyDescent="0.2">
      <c r="A11" s="30" t="s">
        <v>23</v>
      </c>
      <c r="B11" s="26">
        <v>3</v>
      </c>
      <c r="C11" s="26">
        <v>9</v>
      </c>
      <c r="D11" s="26">
        <v>23</v>
      </c>
      <c r="E11" s="26">
        <v>23</v>
      </c>
      <c r="F11" s="26">
        <v>5</v>
      </c>
      <c r="G11" s="26">
        <v>4</v>
      </c>
      <c r="H11" s="26">
        <v>20</v>
      </c>
      <c r="I11" s="26">
        <v>27</v>
      </c>
      <c r="J11" s="26">
        <v>6</v>
      </c>
      <c r="K11" s="26">
        <v>4</v>
      </c>
      <c r="L11" s="26">
        <v>13</v>
      </c>
      <c r="M11" s="31">
        <v>14</v>
      </c>
    </row>
    <row r="12" spans="1:13" x14ac:dyDescent="0.2">
      <c r="A12" s="30" t="s">
        <v>24</v>
      </c>
      <c r="B12" s="26">
        <v>3</v>
      </c>
      <c r="C12" s="26">
        <v>6</v>
      </c>
      <c r="D12" s="26">
        <v>27</v>
      </c>
      <c r="E12" s="26">
        <v>19</v>
      </c>
      <c r="F12" s="26">
        <v>5</v>
      </c>
      <c r="G12" s="26">
        <v>8</v>
      </c>
      <c r="H12" s="26">
        <v>30</v>
      </c>
      <c r="I12" s="26">
        <v>30</v>
      </c>
      <c r="J12" s="26">
        <v>4</v>
      </c>
      <c r="K12" s="26">
        <v>3</v>
      </c>
      <c r="L12" s="26">
        <v>9</v>
      </c>
      <c r="M12" s="31">
        <v>16</v>
      </c>
    </row>
    <row r="13" spans="1:13" x14ac:dyDescent="0.2">
      <c r="A13" s="30" t="s">
        <v>25</v>
      </c>
      <c r="B13" s="26">
        <v>9</v>
      </c>
      <c r="C13" s="26">
        <v>2</v>
      </c>
      <c r="D13" s="26">
        <v>12</v>
      </c>
      <c r="E13" s="26">
        <v>32</v>
      </c>
      <c r="F13" s="26">
        <v>5</v>
      </c>
      <c r="G13" s="26">
        <v>7</v>
      </c>
      <c r="H13" s="26">
        <v>33</v>
      </c>
      <c r="I13" s="26">
        <v>29</v>
      </c>
      <c r="J13" s="26">
        <v>8</v>
      </c>
      <c r="K13" s="26">
        <v>5</v>
      </c>
      <c r="L13" s="26">
        <v>6</v>
      </c>
      <c r="M13" s="31">
        <v>13</v>
      </c>
    </row>
    <row r="14" spans="1:13" x14ac:dyDescent="0.2">
      <c r="A14" s="30" t="s">
        <v>26</v>
      </c>
      <c r="B14" s="26">
        <v>4</v>
      </c>
      <c r="C14" s="26">
        <v>4</v>
      </c>
      <c r="D14" s="26">
        <v>17</v>
      </c>
      <c r="E14" s="26">
        <v>19</v>
      </c>
      <c r="F14" s="26">
        <v>6</v>
      </c>
      <c r="G14" s="26">
        <v>3</v>
      </c>
      <c r="H14" s="26">
        <v>24</v>
      </c>
      <c r="I14" s="26">
        <v>35</v>
      </c>
      <c r="J14" s="26">
        <v>5</v>
      </c>
      <c r="K14" s="26">
        <v>5</v>
      </c>
      <c r="L14" s="26">
        <v>12</v>
      </c>
      <c r="M14" s="31">
        <v>22</v>
      </c>
    </row>
    <row r="15" spans="1:13" x14ac:dyDescent="0.2">
      <c r="A15" s="30" t="s">
        <v>27</v>
      </c>
      <c r="B15" s="26">
        <v>4</v>
      </c>
      <c r="C15" s="26">
        <v>4</v>
      </c>
      <c r="D15" s="26">
        <v>27</v>
      </c>
      <c r="E15" s="26">
        <v>20</v>
      </c>
      <c r="F15" s="26">
        <v>4</v>
      </c>
      <c r="G15" s="26">
        <v>4</v>
      </c>
      <c r="H15" s="26">
        <v>25</v>
      </c>
      <c r="I15" s="26">
        <v>20</v>
      </c>
      <c r="J15" s="26">
        <v>6</v>
      </c>
      <c r="K15" s="26">
        <v>4</v>
      </c>
      <c r="L15" s="26">
        <v>10</v>
      </c>
      <c r="M15" s="31">
        <v>8</v>
      </c>
    </row>
    <row r="16" spans="1:13" x14ac:dyDescent="0.2">
      <c r="A16" s="30" t="s">
        <v>28</v>
      </c>
      <c r="B16" s="26">
        <v>6</v>
      </c>
      <c r="C16" s="26">
        <v>3</v>
      </c>
      <c r="D16" s="26">
        <v>16</v>
      </c>
      <c r="E16" s="26">
        <v>16</v>
      </c>
      <c r="F16" s="26">
        <v>4</v>
      </c>
      <c r="G16" s="26">
        <v>4</v>
      </c>
      <c r="H16" s="26">
        <v>29</v>
      </c>
      <c r="I16" s="26">
        <v>33</v>
      </c>
      <c r="J16" s="26">
        <v>6</v>
      </c>
      <c r="K16" s="26">
        <v>6</v>
      </c>
      <c r="L16" s="26">
        <v>17</v>
      </c>
      <c r="M16" s="31">
        <v>10</v>
      </c>
    </row>
    <row r="17" spans="1:13" x14ac:dyDescent="0.2">
      <c r="A17" s="30" t="s">
        <v>29</v>
      </c>
      <c r="B17" s="26">
        <v>8</v>
      </c>
      <c r="C17" s="26">
        <v>3</v>
      </c>
      <c r="D17" s="26">
        <v>26</v>
      </c>
      <c r="E17" s="26">
        <v>22</v>
      </c>
      <c r="F17" s="26">
        <v>6</v>
      </c>
      <c r="G17" s="26">
        <v>6</v>
      </c>
      <c r="H17" s="26">
        <v>27</v>
      </c>
      <c r="I17" s="26">
        <v>35</v>
      </c>
      <c r="J17" s="26">
        <v>6</v>
      </c>
      <c r="K17" s="26">
        <v>6</v>
      </c>
      <c r="L17" s="26">
        <v>14</v>
      </c>
      <c r="M17" s="31">
        <v>21</v>
      </c>
    </row>
    <row r="18" spans="1:13" x14ac:dyDescent="0.2">
      <c r="A18" s="30" t="s">
        <v>30</v>
      </c>
      <c r="B18" s="26">
        <v>9</v>
      </c>
      <c r="C18" s="26">
        <v>5</v>
      </c>
      <c r="D18" s="26">
        <v>23</v>
      </c>
      <c r="E18" s="26">
        <v>22</v>
      </c>
      <c r="F18" s="26">
        <v>4</v>
      </c>
      <c r="G18" s="26">
        <v>3</v>
      </c>
      <c r="H18" s="26">
        <v>26</v>
      </c>
      <c r="I18" s="26">
        <v>26</v>
      </c>
      <c r="J18" s="26">
        <v>6</v>
      </c>
      <c r="K18" s="26">
        <v>4</v>
      </c>
      <c r="L18" s="26">
        <v>17</v>
      </c>
      <c r="M18" s="31">
        <v>9</v>
      </c>
    </row>
    <row r="19" spans="1:13" x14ac:dyDescent="0.2">
      <c r="A19" s="30" t="s">
        <v>48</v>
      </c>
      <c r="B19" s="27" t="s">
        <v>49</v>
      </c>
      <c r="C19" s="27" t="s">
        <v>49</v>
      </c>
      <c r="D19" s="27" t="s">
        <v>51</v>
      </c>
      <c r="E19" s="27" t="s">
        <v>51</v>
      </c>
      <c r="F19" s="27" t="s">
        <v>49</v>
      </c>
      <c r="G19" s="27" t="s">
        <v>49</v>
      </c>
      <c r="H19" s="27" t="s">
        <v>52</v>
      </c>
      <c r="I19" s="27" t="s">
        <v>52</v>
      </c>
      <c r="J19" s="27" t="s">
        <v>49</v>
      </c>
      <c r="K19" s="27" t="s">
        <v>49</v>
      </c>
      <c r="L19" s="27" t="s">
        <v>52</v>
      </c>
      <c r="M19" s="32" t="s">
        <v>52</v>
      </c>
    </row>
    <row r="20" spans="1:13" ht="16" thickBot="1" x14ac:dyDescent="0.25">
      <c r="A20" s="33" t="s">
        <v>50</v>
      </c>
      <c r="B20" s="34">
        <f t="shared" ref="B20:M20" si="0">AVERAGE(B4:B18)</f>
        <v>5.2666666666666666</v>
      </c>
      <c r="C20" s="34">
        <f t="shared" si="0"/>
        <v>4.333333333333333</v>
      </c>
      <c r="D20" s="34">
        <f t="shared" si="0"/>
        <v>20.266666666666666</v>
      </c>
      <c r="E20" s="34">
        <f t="shared" si="0"/>
        <v>22.666666666666668</v>
      </c>
      <c r="F20" s="34">
        <f t="shared" si="0"/>
        <v>4.4666666666666668</v>
      </c>
      <c r="G20" s="34">
        <f t="shared" si="0"/>
        <v>4.7333333333333334</v>
      </c>
      <c r="H20" s="34">
        <f t="shared" si="0"/>
        <v>26.8</v>
      </c>
      <c r="I20" s="34">
        <f t="shared" si="0"/>
        <v>30.466666666666665</v>
      </c>
      <c r="J20" s="34">
        <f t="shared" si="0"/>
        <v>5.1333333333333337</v>
      </c>
      <c r="K20" s="34">
        <f t="shared" si="0"/>
        <v>5</v>
      </c>
      <c r="L20" s="34">
        <f t="shared" si="0"/>
        <v>13.8</v>
      </c>
      <c r="M20" s="35">
        <f t="shared" si="0"/>
        <v>15.466666666666667</v>
      </c>
    </row>
  </sheetData>
  <mergeCells count="9">
    <mergeCell ref="B1:E1"/>
    <mergeCell ref="F1:I1"/>
    <mergeCell ref="J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EC69-8942-1A49-A896-C0A2F33B7A1F}">
  <dimension ref="A2:H83"/>
  <sheetViews>
    <sheetView workbookViewId="0">
      <selection activeCell="AB45" sqref="AB45"/>
    </sheetView>
  </sheetViews>
  <sheetFormatPr baseColWidth="10" defaultColWidth="8.6640625" defaultRowHeight="13" x14ac:dyDescent="0.15"/>
  <cols>
    <col min="1" max="1" width="8.6640625" style="50"/>
    <col min="2" max="2" width="8.83203125" style="50" bestFit="1" customWidth="1"/>
    <col min="3" max="3" width="10.6640625" style="50" customWidth="1"/>
    <col min="4" max="4" width="11.5" style="50" customWidth="1"/>
    <col min="5" max="5" width="8.6640625" style="50"/>
    <col min="6" max="6" width="8.83203125" style="50" bestFit="1" customWidth="1"/>
    <col min="7" max="7" width="9.33203125" style="50" customWidth="1"/>
    <col min="8" max="8" width="10.5" style="50" customWidth="1"/>
    <col min="9" max="16384" width="8.6640625" style="50"/>
  </cols>
  <sheetData>
    <row r="2" spans="1:8" ht="15" x14ac:dyDescent="0.2">
      <c r="A2" s="50" t="s">
        <v>75</v>
      </c>
      <c r="E2" s="50" t="s">
        <v>68</v>
      </c>
    </row>
    <row r="3" spans="1:8" x14ac:dyDescent="0.15">
      <c r="B3" s="50">
        <v>10</v>
      </c>
      <c r="C3" s="50">
        <v>14</v>
      </c>
      <c r="D3" s="50">
        <v>24</v>
      </c>
      <c r="F3" s="50">
        <v>10</v>
      </c>
      <c r="G3" s="50">
        <v>14</v>
      </c>
      <c r="H3" s="50">
        <v>24</v>
      </c>
    </row>
    <row r="4" spans="1:8" ht="15" x14ac:dyDescent="0.2">
      <c r="A4" s="50" t="s">
        <v>67</v>
      </c>
      <c r="E4" s="50" t="s">
        <v>66</v>
      </c>
      <c r="F4" s="50">
        <f>AVERAGE(B4:B7)</f>
        <v>4.6900226804647498E-2</v>
      </c>
      <c r="G4" s="50">
        <f>AVERAGE(C4:C7)</f>
        <v>6.466956922866586E-2</v>
      </c>
      <c r="H4" s="50">
        <f>AVERAGE(D4:D7)</f>
        <v>1.8392936618475155E-2</v>
      </c>
    </row>
    <row r="5" spans="1:8" ht="15" x14ac:dyDescent="0.2">
      <c r="A5" s="50" t="s">
        <v>65</v>
      </c>
      <c r="B5" s="50">
        <v>3.939120358836095E-2</v>
      </c>
      <c r="C5" s="50">
        <v>5.3398710206004833E-2</v>
      </c>
      <c r="D5" s="50">
        <v>2.0296472966361803E-2</v>
      </c>
      <c r="E5" s="50" t="s">
        <v>57</v>
      </c>
      <c r="F5" s="50">
        <f>AVERAGE(B8:B11)</f>
        <v>4.6900226804647498E-2</v>
      </c>
      <c r="G5" s="50">
        <f>AVERAGE(C8:C11)</f>
        <v>7.9960617027544419E-3</v>
      </c>
      <c r="H5" s="50">
        <f>AVERAGE(D8:D11)</f>
        <v>3.5251048598700652E-3</v>
      </c>
    </row>
    <row r="6" spans="1:8" x14ac:dyDescent="0.15">
      <c r="A6" s="50" t="s">
        <v>64</v>
      </c>
      <c r="B6" s="50">
        <v>5.2408939328837667E-2</v>
      </c>
      <c r="C6" s="50">
        <v>8.5572311915443663E-2</v>
      </c>
      <c r="D6" s="50">
        <v>1.8789542637852322E-2</v>
      </c>
    </row>
    <row r="7" spans="1:8" ht="15" x14ac:dyDescent="0.2">
      <c r="A7" s="50" t="s">
        <v>63</v>
      </c>
      <c r="B7" s="50">
        <v>4.8900537496743869E-2</v>
      </c>
      <c r="C7" s="50">
        <v>5.5037685564549112E-2</v>
      </c>
      <c r="D7" s="50">
        <v>1.6092794251211337E-2</v>
      </c>
      <c r="E7" s="50" t="s">
        <v>62</v>
      </c>
    </row>
    <row r="8" spans="1:8" x14ac:dyDescent="0.15">
      <c r="A8" s="50" t="s">
        <v>61</v>
      </c>
      <c r="F8" s="50">
        <v>10</v>
      </c>
      <c r="G8" s="50">
        <v>14</v>
      </c>
      <c r="H8" s="50">
        <v>24</v>
      </c>
    </row>
    <row r="9" spans="1:8" x14ac:dyDescent="0.15">
      <c r="A9" s="50" t="s">
        <v>60</v>
      </c>
      <c r="B9" s="50">
        <v>3.939120358836095E-2</v>
      </c>
      <c r="C9" s="50">
        <v>7.0008642196761998E-3</v>
      </c>
      <c r="D9" s="50">
        <v>2.613319733276651E-3</v>
      </c>
      <c r="E9" s="50" t="s">
        <v>59</v>
      </c>
      <c r="F9" s="50">
        <f>STDEV(B4:B7)</f>
        <v>6.7354504749799421E-3</v>
      </c>
      <c r="G9" s="50">
        <f>STDEV(C4:C7)</f>
        <v>1.8120845701255543E-2</v>
      </c>
      <c r="H9" s="50">
        <f>STDEV(D4:D7)</f>
        <v>2.1297185109790729E-3</v>
      </c>
    </row>
    <row r="10" spans="1:8" x14ac:dyDescent="0.15">
      <c r="A10" s="50" t="s">
        <v>58</v>
      </c>
      <c r="B10" s="50">
        <v>5.2408939328837667E-2</v>
      </c>
      <c r="C10" s="50">
        <v>6.039068649468936E-3</v>
      </c>
      <c r="D10" s="50">
        <v>3.7798227974129533E-3</v>
      </c>
      <c r="E10" s="50" t="s">
        <v>57</v>
      </c>
      <c r="F10" s="50">
        <f>STDEV(B8:B11)</f>
        <v>6.7354504749799421E-3</v>
      </c>
      <c r="G10" s="50">
        <f>STDEV(C8:C11)</f>
        <v>2.6015061794976264E-3</v>
      </c>
      <c r="H10" s="50">
        <f>STDEV(D8:D11)</f>
        <v>8.1485294247177795E-4</v>
      </c>
    </row>
    <row r="11" spans="1:8" ht="15" x14ac:dyDescent="0.2">
      <c r="A11" s="50" t="s">
        <v>56</v>
      </c>
      <c r="B11" s="50">
        <v>4.8900537496743869E-2</v>
      </c>
      <c r="C11" s="50">
        <v>1.0948252239118191E-2</v>
      </c>
      <c r="D11" s="50">
        <v>4.1821720489205903E-3</v>
      </c>
      <c r="E11" s="50" t="s">
        <v>55</v>
      </c>
      <c r="F11" s="50">
        <v>10</v>
      </c>
      <c r="G11" s="50">
        <v>14</v>
      </c>
      <c r="H11" s="50">
        <v>24</v>
      </c>
    </row>
    <row r="12" spans="1:8" x14ac:dyDescent="0.15">
      <c r="F12" s="50">
        <f>_xlfn.T.TEST(B4:B7,B8:B11,2,2)</f>
        <v>1</v>
      </c>
      <c r="G12" s="50">
        <f>_xlfn.T.TEST(C4:C7,C8:C11,2,2)</f>
        <v>5.8382338860404294E-3</v>
      </c>
      <c r="H12" s="50">
        <f>_xlfn.T.TEST(D4:D7,D8:D11,2,2)</f>
        <v>3.5035259312535911E-4</v>
      </c>
    </row>
    <row r="14" spans="1:8" ht="15" x14ac:dyDescent="0.2">
      <c r="A14" s="50" t="s">
        <v>74</v>
      </c>
      <c r="E14" s="50" t="s">
        <v>68</v>
      </c>
    </row>
    <row r="15" spans="1:8" x14ac:dyDescent="0.15">
      <c r="B15" s="50">
        <v>10</v>
      </c>
      <c r="C15" s="50">
        <v>14</v>
      </c>
      <c r="D15" s="50">
        <v>24</v>
      </c>
      <c r="F15" s="50">
        <v>10</v>
      </c>
      <c r="G15" s="50">
        <v>14</v>
      </c>
      <c r="H15" s="50">
        <v>24</v>
      </c>
    </row>
    <row r="16" spans="1:8" ht="15" x14ac:dyDescent="0.2">
      <c r="A16" s="50" t="s">
        <v>67</v>
      </c>
      <c r="E16" s="50" t="s">
        <v>66</v>
      </c>
      <c r="F16" s="50">
        <f>AVERAGE(B16:B19)</f>
        <v>2.6351226755539168E-3</v>
      </c>
      <c r="G16" s="50">
        <f>AVERAGE(C16:C19)</f>
        <v>4.5580337875832681E-3</v>
      </c>
      <c r="H16" s="50">
        <f>AVERAGE(D16:D19)</f>
        <v>5.6261345401563911E-2</v>
      </c>
    </row>
    <row r="17" spans="1:8" ht="15" x14ac:dyDescent="0.2">
      <c r="A17" s="50" t="s">
        <v>65</v>
      </c>
      <c r="B17" s="50">
        <v>2.6322194061623888E-3</v>
      </c>
      <c r="C17" s="50">
        <v>3.7249855337059975E-3</v>
      </c>
      <c r="D17" s="50">
        <v>5.8689222105775207E-2</v>
      </c>
      <c r="E17" s="50" t="s">
        <v>57</v>
      </c>
      <c r="F17" s="50">
        <f>AVERAGE(B20:B23)</f>
        <v>2.6351226755539168E-3</v>
      </c>
      <c r="G17" s="50">
        <f>AVERAGE(C20:C23)</f>
        <v>7.8931824065580636E-3</v>
      </c>
      <c r="H17" s="50">
        <f>AVERAGE(D20:D23)</f>
        <v>1.7373548123791188E-2</v>
      </c>
    </row>
    <row r="18" spans="1:8" x14ac:dyDescent="0.15">
      <c r="A18" s="50" t="s">
        <v>64</v>
      </c>
      <c r="B18" s="50">
        <v>2.4932938134870899E-3</v>
      </c>
      <c r="C18" s="50">
        <v>4.5073277372954844E-3</v>
      </c>
      <c r="D18" s="50">
        <v>6.1180890135512901E-2</v>
      </c>
    </row>
    <row r="19" spans="1:8" ht="15" x14ac:dyDescent="0.2">
      <c r="A19" s="50" t="s">
        <v>63</v>
      </c>
      <c r="B19" s="50">
        <v>2.7798548070122713E-3</v>
      </c>
      <c r="C19" s="50">
        <v>5.4417880917483228E-3</v>
      </c>
      <c r="D19" s="50">
        <v>4.891392396340364E-2</v>
      </c>
      <c r="E19" s="50" t="s">
        <v>62</v>
      </c>
    </row>
    <row r="20" spans="1:8" x14ac:dyDescent="0.15">
      <c r="A20" s="50" t="s">
        <v>61</v>
      </c>
      <c r="F20" s="50">
        <v>10</v>
      </c>
      <c r="G20" s="50">
        <v>14</v>
      </c>
      <c r="H20" s="50">
        <v>24</v>
      </c>
    </row>
    <row r="21" spans="1:8" x14ac:dyDescent="0.15">
      <c r="A21" s="50" t="s">
        <v>60</v>
      </c>
      <c r="B21" s="50">
        <v>2.6322194061623888E-3</v>
      </c>
      <c r="C21" s="50">
        <v>6.1544572872154089E-3</v>
      </c>
      <c r="D21" s="50">
        <v>1.3920365858555087E-2</v>
      </c>
      <c r="E21" s="50" t="s">
        <v>59</v>
      </c>
      <c r="F21" s="50">
        <f>STDEV(B16:B19)</f>
        <v>1.4330255574275216E-4</v>
      </c>
      <c r="G21" s="50">
        <f>STDEV(C16:C19)</f>
        <v>8.5952375387595217E-4</v>
      </c>
      <c r="H21" s="50">
        <f>STDEV(D16:D19)</f>
        <v>6.4838687320963821E-3</v>
      </c>
    </row>
    <row r="22" spans="1:8" x14ac:dyDescent="0.15">
      <c r="A22" s="50" t="s">
        <v>58</v>
      </c>
      <c r="B22" s="50">
        <v>2.4932938134870899E-3</v>
      </c>
      <c r="C22" s="50">
        <v>4.4663795209245087E-3</v>
      </c>
      <c r="D22" s="50">
        <v>1.7800793106505744E-2</v>
      </c>
      <c r="E22" s="50" t="s">
        <v>57</v>
      </c>
      <c r="F22" s="50">
        <f>STDEV(B20:B23)</f>
        <v>1.4330255574275216E-4</v>
      </c>
      <c r="G22" s="50">
        <f>STDEV(C20:C23)</f>
        <v>4.5524071999225391E-3</v>
      </c>
      <c r="H22" s="50">
        <f>STDEV(D20:D23)</f>
        <v>3.2606212958537347E-3</v>
      </c>
    </row>
    <row r="23" spans="1:8" ht="15" x14ac:dyDescent="0.2">
      <c r="A23" s="50" t="s">
        <v>56</v>
      </c>
      <c r="B23" s="50">
        <v>2.7798548070122713E-3</v>
      </c>
      <c r="C23" s="50">
        <v>1.3058710411534275E-2</v>
      </c>
      <c r="D23" s="50">
        <v>2.0399485406312735E-2</v>
      </c>
      <c r="E23" s="50" t="s">
        <v>55</v>
      </c>
      <c r="F23" s="50">
        <v>10</v>
      </c>
      <c r="G23" s="50">
        <v>14</v>
      </c>
      <c r="H23" s="50">
        <v>24</v>
      </c>
    </row>
    <row r="24" spans="1:8" x14ac:dyDescent="0.15">
      <c r="F24" s="50">
        <f>_xlfn.T.TEST(B16:B19,B20:B23,2,2)</f>
        <v>1</v>
      </c>
      <c r="G24" s="50">
        <f>_xlfn.T.TEST(C16:C19,C20:C23,2,2)</f>
        <v>0.28046375520356626</v>
      </c>
      <c r="H24" s="50">
        <f>_xlfn.T.TEST(D16:D19,D20:D23,2,2)</f>
        <v>7.4977319262531101E-4</v>
      </c>
    </row>
    <row r="26" spans="1:8" ht="15" x14ac:dyDescent="0.2">
      <c r="A26" s="50" t="s">
        <v>73</v>
      </c>
      <c r="E26" s="50" t="s">
        <v>68</v>
      </c>
    </row>
    <row r="27" spans="1:8" x14ac:dyDescent="0.15">
      <c r="B27" s="50">
        <v>10</v>
      </c>
      <c r="C27" s="50">
        <v>14</v>
      </c>
      <c r="D27" s="50">
        <v>24</v>
      </c>
      <c r="F27" s="50">
        <v>10</v>
      </c>
      <c r="G27" s="50">
        <v>14</v>
      </c>
      <c r="H27" s="50">
        <v>24</v>
      </c>
    </row>
    <row r="28" spans="1:8" ht="15" x14ac:dyDescent="0.2">
      <c r="A28" s="50" t="s">
        <v>67</v>
      </c>
      <c r="E28" s="50" t="s">
        <v>66</v>
      </c>
      <c r="F28" s="50">
        <f>AVERAGE(B28:B31)</f>
        <v>6.1369368242334105E-2</v>
      </c>
      <c r="G28" s="50">
        <f>AVERAGE(C28:C31)</f>
        <v>5.0300138993089445E-2</v>
      </c>
      <c r="H28" s="50">
        <f>AVERAGE(D28:D31)</f>
        <v>3.0270043034174608E-2</v>
      </c>
    </row>
    <row r="29" spans="1:8" ht="15" x14ac:dyDescent="0.2">
      <c r="A29" s="50" t="s">
        <v>65</v>
      </c>
      <c r="B29" s="50">
        <v>5.3887719079663395E-2</v>
      </c>
      <c r="C29" s="50">
        <v>4.4996771943685406E-2</v>
      </c>
      <c r="D29" s="50">
        <v>3.3017539699384951E-2</v>
      </c>
      <c r="E29" s="50" t="s">
        <v>57</v>
      </c>
      <c r="F29" s="50">
        <f>AVERAGE(B32:B35)</f>
        <v>6.1369368242334105E-2</v>
      </c>
      <c r="G29" s="50">
        <f>AVERAGE(C32:C35)</f>
        <v>0.11684375326903711</v>
      </c>
      <c r="H29" s="50">
        <f>AVERAGE(D32:D35)</f>
        <v>4.4349529676301319E-2</v>
      </c>
    </row>
    <row r="30" spans="1:8" x14ac:dyDescent="0.15">
      <c r="A30" s="50" t="s">
        <v>64</v>
      </c>
      <c r="B30" s="50">
        <v>5.981325825126723E-2</v>
      </c>
      <c r="C30" s="50">
        <v>6.0761631059732174E-2</v>
      </c>
      <c r="D30" s="50">
        <v>3.1232217855210642E-2</v>
      </c>
    </row>
    <row r="31" spans="1:8" ht="15" x14ac:dyDescent="0.2">
      <c r="A31" s="50" t="s">
        <v>63</v>
      </c>
      <c r="B31" s="50">
        <v>7.0407127396071689E-2</v>
      </c>
      <c r="C31" s="50">
        <v>4.5142013975850763E-2</v>
      </c>
      <c r="D31" s="50">
        <v>2.6560371547928226E-2</v>
      </c>
      <c r="E31" s="50" t="s">
        <v>62</v>
      </c>
    </row>
    <row r="32" spans="1:8" x14ac:dyDescent="0.15">
      <c r="A32" s="50" t="s">
        <v>61</v>
      </c>
      <c r="F32" s="50">
        <v>10</v>
      </c>
      <c r="G32" s="50">
        <v>14</v>
      </c>
      <c r="H32" s="50">
        <v>24</v>
      </c>
    </row>
    <row r="33" spans="1:8" x14ac:dyDescent="0.15">
      <c r="A33" s="50" t="s">
        <v>60</v>
      </c>
      <c r="B33" s="50">
        <v>5.3887719079663395E-2</v>
      </c>
      <c r="C33" s="50">
        <v>0.10538001327471815</v>
      </c>
      <c r="D33" s="50">
        <v>3.593043444391239E-2</v>
      </c>
      <c r="E33" s="50" t="s">
        <v>59</v>
      </c>
      <c r="F33" s="50">
        <f>STDEV(B28:B31)</f>
        <v>8.3689199726892979E-3</v>
      </c>
      <c r="G33" s="50">
        <f>STDEV(C28:C31)</f>
        <v>9.0602089383909259E-3</v>
      </c>
      <c r="H33" s="50">
        <f>STDEV(D28:D31)</f>
        <v>3.3343800658778475E-3</v>
      </c>
    </row>
    <row r="34" spans="1:8" x14ac:dyDescent="0.15">
      <c r="A34" s="50" t="s">
        <v>58</v>
      </c>
      <c r="B34" s="50">
        <v>5.981325825126723E-2</v>
      </c>
      <c r="C34" s="50">
        <v>7.9094535532363397E-2</v>
      </c>
      <c r="D34" s="50">
        <v>4.8744683245345727E-2</v>
      </c>
      <c r="E34" s="50" t="s">
        <v>57</v>
      </c>
      <c r="F34" s="50">
        <f>STDEV(B32:B35)</f>
        <v>8.3689199726892979E-3</v>
      </c>
      <c r="G34" s="50">
        <f>STDEV(C32:C35)</f>
        <v>4.4600089590832712E-2</v>
      </c>
      <c r="H34" s="50">
        <f>STDEV(D32:D35)</f>
        <v>7.293512389018009E-3</v>
      </c>
    </row>
    <row r="35" spans="1:8" ht="15" x14ac:dyDescent="0.2">
      <c r="A35" s="50" t="s">
        <v>56</v>
      </c>
      <c r="B35" s="50">
        <v>7.0407127396071689E-2</v>
      </c>
      <c r="C35" s="50">
        <v>0.16605671100002975</v>
      </c>
      <c r="D35" s="50">
        <v>4.8373471339645847E-2</v>
      </c>
      <c r="E35" s="50" t="s">
        <v>55</v>
      </c>
      <c r="F35" s="50">
        <v>10</v>
      </c>
      <c r="G35" s="50">
        <v>14</v>
      </c>
      <c r="H35" s="50">
        <v>24</v>
      </c>
    </row>
    <row r="36" spans="1:8" x14ac:dyDescent="0.15">
      <c r="F36" s="50">
        <f>_xlfn.T.TEST(B28:B31,B32:B35,2,2)</f>
        <v>1</v>
      </c>
      <c r="G36" s="50">
        <f>_xlfn.T.TEST(C28:C31,C32:C35,2,2)</f>
        <v>6.4492645613711624E-2</v>
      </c>
      <c r="H36" s="50">
        <f>_xlfn.T.TEST(D28:D31,D32:D35,2,2)</f>
        <v>3.8369835879424774E-2</v>
      </c>
    </row>
    <row r="37" spans="1:8" ht="15" x14ac:dyDescent="0.2">
      <c r="A37" s="50" t="s">
        <v>72</v>
      </c>
      <c r="E37" s="50" t="s">
        <v>68</v>
      </c>
    </row>
    <row r="38" spans="1:8" x14ac:dyDescent="0.15">
      <c r="B38" s="50">
        <v>10</v>
      </c>
      <c r="C38" s="50">
        <v>14</v>
      </c>
      <c r="D38" s="50">
        <v>24</v>
      </c>
      <c r="F38" s="50">
        <v>10</v>
      </c>
      <c r="G38" s="50">
        <v>14</v>
      </c>
      <c r="H38" s="50">
        <v>24</v>
      </c>
    </row>
    <row r="39" spans="1:8" ht="15" x14ac:dyDescent="0.2">
      <c r="A39" s="50" t="s">
        <v>67</v>
      </c>
      <c r="E39" s="50" t="s">
        <v>66</v>
      </c>
      <c r="F39" s="50">
        <f>AVERAGE(B39:B42)</f>
        <v>2.1098183625151756E-2</v>
      </c>
      <c r="G39" s="50">
        <f>AVERAGE(C39:C42)</f>
        <v>2.7337173703074379E-2</v>
      </c>
      <c r="H39" s="50">
        <f>AVERAGE(D39:D42)</f>
        <v>1.0062053362486662E-2</v>
      </c>
    </row>
    <row r="40" spans="1:8" ht="15" x14ac:dyDescent="0.2">
      <c r="A40" s="50" t="s">
        <v>65</v>
      </c>
      <c r="B40" s="50">
        <v>1.7481091146750005E-2</v>
      </c>
      <c r="C40" s="50">
        <v>2.4297011298071297E-2</v>
      </c>
      <c r="D40" s="50">
        <v>1.2518332328738205E-2</v>
      </c>
      <c r="E40" s="50" t="s">
        <v>57</v>
      </c>
      <c r="F40" s="50">
        <f>AVERAGE(B43:B46)</f>
        <v>2.1098183625151756E-2</v>
      </c>
      <c r="G40" s="50">
        <f>AVERAGE(C43:C46)</f>
        <v>1.019986220347424E-2</v>
      </c>
      <c r="H40" s="50">
        <f>AVERAGE(D43:D46)</f>
        <v>4.6267419903188696E-3</v>
      </c>
    </row>
    <row r="41" spans="1:8" x14ac:dyDescent="0.15">
      <c r="A41" s="50" t="s">
        <v>64</v>
      </c>
      <c r="B41" s="50">
        <v>2.6498066161112315E-2</v>
      </c>
      <c r="C41" s="50">
        <v>3.6611300919579391E-2</v>
      </c>
      <c r="D41" s="50">
        <v>1.0378526140701365E-2</v>
      </c>
    </row>
    <row r="42" spans="1:8" ht="15" x14ac:dyDescent="0.2">
      <c r="A42" s="50" t="s">
        <v>63</v>
      </c>
      <c r="B42" s="50">
        <v>1.9315393567592945E-2</v>
      </c>
      <c r="C42" s="50">
        <v>2.1103208891572453E-2</v>
      </c>
      <c r="D42" s="50">
        <v>7.2893016180204185E-3</v>
      </c>
      <c r="E42" s="50" t="s">
        <v>62</v>
      </c>
    </row>
    <row r="43" spans="1:8" x14ac:dyDescent="0.15">
      <c r="A43" s="50" t="s">
        <v>61</v>
      </c>
      <c r="F43" s="50">
        <v>10</v>
      </c>
      <c r="G43" s="50">
        <v>14</v>
      </c>
      <c r="H43" s="50">
        <v>24</v>
      </c>
    </row>
    <row r="44" spans="1:8" x14ac:dyDescent="0.15">
      <c r="A44" s="50" t="s">
        <v>60</v>
      </c>
      <c r="B44" s="50">
        <v>1.7481091146750005E-2</v>
      </c>
      <c r="C44" s="50">
        <v>9.4534309337350308E-3</v>
      </c>
      <c r="D44" s="50">
        <v>4.3192727450119357E-3</v>
      </c>
      <c r="E44" s="50" t="s">
        <v>59</v>
      </c>
      <c r="F44" s="50">
        <f>STDEV(B39:B42)</f>
        <v>4.7655235698091372E-3</v>
      </c>
      <c r="G44" s="50">
        <f>STDEV(C39:C42)</f>
        <v>8.188844251411722E-3</v>
      </c>
      <c r="H44" s="50">
        <f>STDEV(D39:D42)</f>
        <v>2.6288413432386214E-3</v>
      </c>
    </row>
    <row r="45" spans="1:8" x14ac:dyDescent="0.15">
      <c r="A45" s="50" t="s">
        <v>58</v>
      </c>
      <c r="B45" s="50">
        <v>2.6498066161112315E-2</v>
      </c>
      <c r="C45" s="50">
        <v>8.8688734375066292E-3</v>
      </c>
      <c r="D45" s="50">
        <v>5.2186435241871757E-3</v>
      </c>
      <c r="E45" s="50" t="s">
        <v>57</v>
      </c>
      <c r="F45" s="50">
        <f>STDEV(B43:B46)</f>
        <v>4.7655235698091372E-3</v>
      </c>
      <c r="G45" s="50">
        <f>STDEV(C43:C46)</f>
        <v>1.8226854830623678E-3</v>
      </c>
      <c r="H45" s="50">
        <f>STDEV(D43:D46)</f>
        <v>5.1273116219980599E-4</v>
      </c>
    </row>
    <row r="46" spans="1:8" ht="15" x14ac:dyDescent="0.2">
      <c r="A46" s="50" t="s">
        <v>56</v>
      </c>
      <c r="B46" s="50">
        <v>1.9315393567592945E-2</v>
      </c>
      <c r="C46" s="50">
        <v>1.2277282239181059E-2</v>
      </c>
      <c r="D46" s="50">
        <v>4.3423097017574993E-3</v>
      </c>
      <c r="E46" s="50" t="s">
        <v>55</v>
      </c>
      <c r="F46" s="50">
        <v>10</v>
      </c>
      <c r="G46" s="50">
        <v>14</v>
      </c>
      <c r="H46" s="50">
        <v>24</v>
      </c>
    </row>
    <row r="47" spans="1:8" x14ac:dyDescent="0.15">
      <c r="F47" s="50">
        <f>_xlfn.T.TEST(B39:B42,B43:B46,2,2)</f>
        <v>1</v>
      </c>
      <c r="G47" s="50">
        <f>_xlfn.T.TEST(C39:C42,C43:C46,2,2)</f>
        <v>2.40526318905659E-2</v>
      </c>
      <c r="H47" s="50">
        <f>_xlfn.T.TEST(D39:D42,D43:D46,2,2)</f>
        <v>2.4562815299262592E-2</v>
      </c>
    </row>
    <row r="50" spans="1:8" ht="15" x14ac:dyDescent="0.2">
      <c r="A50" s="50" t="s">
        <v>71</v>
      </c>
      <c r="E50" s="50" t="s">
        <v>68</v>
      </c>
    </row>
    <row r="51" spans="1:8" x14ac:dyDescent="0.15">
      <c r="B51" s="50">
        <v>10</v>
      </c>
      <c r="C51" s="50">
        <v>14</v>
      </c>
      <c r="D51" s="50">
        <v>24</v>
      </c>
      <c r="F51" s="50">
        <v>10</v>
      </c>
      <c r="G51" s="50">
        <v>14</v>
      </c>
      <c r="H51" s="50">
        <v>24</v>
      </c>
    </row>
    <row r="52" spans="1:8" ht="15" x14ac:dyDescent="0.2">
      <c r="A52" s="50" t="s">
        <v>67</v>
      </c>
      <c r="B52" s="52"/>
      <c r="C52" s="52"/>
      <c r="D52" s="52"/>
      <c r="E52" s="50" t="s">
        <v>66</v>
      </c>
      <c r="F52" s="50">
        <f>AVERAGE(B52:B55)</f>
        <v>3.9644383926165754E-3</v>
      </c>
      <c r="G52" s="50">
        <f>AVERAGE(C52:C55)</f>
        <v>1.0987524477610519E-2</v>
      </c>
      <c r="H52" s="50">
        <f>AVERAGE(D52:D55)</f>
        <v>0.27455828438768787</v>
      </c>
    </row>
    <row r="53" spans="1:8" ht="15" x14ac:dyDescent="0.2">
      <c r="A53" s="50" t="s">
        <v>65</v>
      </c>
      <c r="B53" s="51">
        <v>4.7791679262323304E-3</v>
      </c>
      <c r="C53" s="51">
        <v>1.6341556226778776E-2</v>
      </c>
      <c r="D53" s="51">
        <v>0.3351681056547165</v>
      </c>
      <c r="E53" s="50" t="s">
        <v>57</v>
      </c>
      <c r="F53" s="50">
        <f>AVERAGE(B56:B59)</f>
        <v>3.9644383926165754E-3</v>
      </c>
      <c r="G53" s="50">
        <f>AVERAGE(C56:C59)</f>
        <v>1.249004078795668E-2</v>
      </c>
      <c r="H53" s="50">
        <f>AVERAGE(D56:D59)</f>
        <v>0.24578139512081942</v>
      </c>
    </row>
    <row r="54" spans="1:8" x14ac:dyDescent="0.15">
      <c r="A54" s="50" t="s">
        <v>64</v>
      </c>
      <c r="B54" s="51">
        <v>6.1350605584448202E-3</v>
      </c>
      <c r="C54" s="51">
        <v>1.3646811653440819E-2</v>
      </c>
      <c r="D54" s="52">
        <v>0.34417486242309214</v>
      </c>
    </row>
    <row r="55" spans="1:8" ht="15" x14ac:dyDescent="0.2">
      <c r="A55" s="50" t="s">
        <v>63</v>
      </c>
      <c r="B55" s="51">
        <v>9.7908669317257587E-4</v>
      </c>
      <c r="C55" s="51">
        <v>2.9742055526119659E-3</v>
      </c>
      <c r="D55" s="51">
        <v>0.14433188508525491</v>
      </c>
      <c r="E55" s="50" t="s">
        <v>62</v>
      </c>
    </row>
    <row r="56" spans="1:8" x14ac:dyDescent="0.15">
      <c r="A56" s="50" t="s">
        <v>61</v>
      </c>
      <c r="B56" s="52"/>
      <c r="C56" s="52"/>
      <c r="D56" s="52"/>
      <c r="F56" s="50">
        <v>10</v>
      </c>
      <c r="G56" s="50">
        <v>14</v>
      </c>
      <c r="H56" s="50">
        <v>24</v>
      </c>
    </row>
    <row r="57" spans="1:8" x14ac:dyDescent="0.15">
      <c r="A57" s="50" t="s">
        <v>60</v>
      </c>
      <c r="B57" s="51">
        <v>4.7791679262323304E-3</v>
      </c>
      <c r="C57" s="51">
        <v>1.6153645548503848E-2</v>
      </c>
      <c r="D57" s="51">
        <v>0.26756457882791757</v>
      </c>
      <c r="E57" s="50" t="s">
        <v>59</v>
      </c>
      <c r="F57" s="50">
        <f>STDEV(B52:B55)</f>
        <v>2.6727990542784754E-3</v>
      </c>
      <c r="G57" s="50">
        <f>STDEV(C52:C55)</f>
        <v>7.0693261506446694E-3</v>
      </c>
      <c r="H57" s="50">
        <f>STDEV(D52:D55)</f>
        <v>0.11286924613608745</v>
      </c>
    </row>
    <row r="58" spans="1:8" x14ac:dyDescent="0.15">
      <c r="A58" s="50" t="s">
        <v>58</v>
      </c>
      <c r="B58" s="51">
        <v>6.1350605584448202E-3</v>
      </c>
      <c r="C58" s="51">
        <v>1.7584949770998209E-2</v>
      </c>
      <c r="D58" s="51">
        <v>0.31490279599577192</v>
      </c>
      <c r="E58" s="50" t="s">
        <v>57</v>
      </c>
      <c r="F58" s="50">
        <f>STDEV(B56:B59)</f>
        <v>2.6727990542784754E-3</v>
      </c>
      <c r="G58" s="50">
        <f>STDEV(C56:C59)</f>
        <v>7.6187814112104934E-3</v>
      </c>
      <c r="H58" s="50">
        <f>STDEV(D56:D59)</f>
        <v>8.2206808262358266E-2</v>
      </c>
    </row>
    <row r="59" spans="1:8" ht="15" x14ac:dyDescent="0.2">
      <c r="A59" s="50" t="s">
        <v>56</v>
      </c>
      <c r="B59" s="51">
        <v>9.7908669317257587E-4</v>
      </c>
      <c r="C59" s="51">
        <v>3.7315270443679764E-3</v>
      </c>
      <c r="D59" s="51">
        <v>0.15487681053876878</v>
      </c>
      <c r="E59" s="50" t="s">
        <v>55</v>
      </c>
      <c r="F59" s="50">
        <v>10</v>
      </c>
      <c r="G59" s="50">
        <v>14</v>
      </c>
      <c r="H59" s="50">
        <v>24</v>
      </c>
    </row>
    <row r="60" spans="1:8" x14ac:dyDescent="0.15">
      <c r="F60" s="50">
        <f>_xlfn.T.TEST(B52:B55,B56:B59,2,2)</f>
        <v>1</v>
      </c>
      <c r="G60" s="50">
        <f>_xlfn.T.TEST(C52:C55,C56:C59,2,2)</f>
        <v>0.81461718062419775</v>
      </c>
      <c r="H60" s="50">
        <f>_xlfn.T.TEST(D52:D55,D56:D59,2,2)</f>
        <v>0.73915913188200166</v>
      </c>
    </row>
    <row r="61" spans="1:8" ht="15" x14ac:dyDescent="0.2">
      <c r="A61" s="50" t="s">
        <v>70</v>
      </c>
      <c r="E61" s="50" t="s">
        <v>68</v>
      </c>
    </row>
    <row r="62" spans="1:8" x14ac:dyDescent="0.15">
      <c r="B62" s="50">
        <v>10</v>
      </c>
      <c r="C62" s="50">
        <v>14</v>
      </c>
      <c r="D62" s="50">
        <v>24</v>
      </c>
      <c r="F62" s="50">
        <v>10</v>
      </c>
      <c r="G62" s="50">
        <v>14</v>
      </c>
      <c r="H62" s="50">
        <v>24</v>
      </c>
    </row>
    <row r="63" spans="1:8" ht="15" x14ac:dyDescent="0.2">
      <c r="A63" s="50" t="s">
        <v>67</v>
      </c>
      <c r="E63" s="50" t="s">
        <v>66</v>
      </c>
      <c r="F63" s="50">
        <f>AVERAGE(B63:B66)</f>
        <v>3.1177888929938141E-3</v>
      </c>
      <c r="G63" s="50">
        <f>AVERAGE(C63:C66)</f>
        <v>5.4923716176145223E-3</v>
      </c>
      <c r="H63" s="50">
        <f>AVERAGE(D63:D66)</f>
        <v>0.2224793647749034</v>
      </c>
    </row>
    <row r="64" spans="1:8" ht="15" x14ac:dyDescent="0.2">
      <c r="A64" s="50" t="s">
        <v>65</v>
      </c>
      <c r="B64" s="50">
        <v>1.7517717668206877E-3</v>
      </c>
      <c r="C64" s="50">
        <v>5.6184674139802366E-3</v>
      </c>
      <c r="D64" s="50">
        <v>0.2656362339755014</v>
      </c>
      <c r="E64" s="50" t="s">
        <v>57</v>
      </c>
      <c r="F64" s="50">
        <f>AVERAGE(B67:B70)</f>
        <v>3.1177888929938141E-3</v>
      </c>
      <c r="G64" s="50">
        <f>AVERAGE(C67:C70)</f>
        <v>7.3265126801860233E-3</v>
      </c>
      <c r="H64" s="50">
        <f>AVERAGE(D67:D70)</f>
        <v>7.2171689610323039E-2</v>
      </c>
    </row>
    <row r="65" spans="1:8" x14ac:dyDescent="0.15">
      <c r="A65" s="50" t="s">
        <v>64</v>
      </c>
      <c r="B65" s="50">
        <v>2.9045858620705832E-3</v>
      </c>
      <c r="C65" s="50">
        <v>7.3330449275420722E-3</v>
      </c>
      <c r="D65" s="50">
        <v>0.24392820812885249</v>
      </c>
    </row>
    <row r="66" spans="1:8" ht="15" x14ac:dyDescent="0.2">
      <c r="A66" s="50" t="s">
        <v>63</v>
      </c>
      <c r="B66" s="50">
        <v>4.6970090500901727E-3</v>
      </c>
      <c r="C66" s="50">
        <v>3.5256025113212584E-3</v>
      </c>
      <c r="D66" s="50">
        <v>0.15787365222035635</v>
      </c>
      <c r="E66" s="50" t="s">
        <v>62</v>
      </c>
    </row>
    <row r="67" spans="1:8" x14ac:dyDescent="0.15">
      <c r="A67" s="50" t="s">
        <v>61</v>
      </c>
      <c r="F67" s="50">
        <v>10</v>
      </c>
      <c r="G67" s="50">
        <v>14</v>
      </c>
      <c r="H67" s="50">
        <v>24</v>
      </c>
    </row>
    <row r="68" spans="1:8" x14ac:dyDescent="0.15">
      <c r="A68" s="50" t="s">
        <v>60</v>
      </c>
      <c r="B68" s="50">
        <v>1.7517717668206877E-3</v>
      </c>
      <c r="C68" s="50">
        <v>6.7430141617189172E-3</v>
      </c>
      <c r="D68" s="50">
        <v>5.6327895952135693E-2</v>
      </c>
      <c r="E68" s="50" t="s">
        <v>59</v>
      </c>
      <c r="F68" s="50">
        <f>STDEV(B63:B66)</f>
        <v>1.4841486829109453E-3</v>
      </c>
      <c r="G68" s="50">
        <f>STDEV(C63:C66)</f>
        <v>1.9068506891220338E-3</v>
      </c>
      <c r="H68" s="50">
        <f>STDEV(D63:D66)</f>
        <v>5.699327300261206E-2</v>
      </c>
    </row>
    <row r="69" spans="1:8" x14ac:dyDescent="0.15">
      <c r="A69" s="50" t="s">
        <v>58</v>
      </c>
      <c r="B69" s="50">
        <v>2.9045858620705832E-3</v>
      </c>
      <c r="C69" s="50">
        <v>5.8035304067700216E-3</v>
      </c>
      <c r="D69" s="50">
        <v>8.5364733423051897E-2</v>
      </c>
      <c r="E69" s="50" t="s">
        <v>57</v>
      </c>
      <c r="F69" s="50">
        <f>STDEV(B67:B70)</f>
        <v>1.4841486829109453E-3</v>
      </c>
      <c r="G69" s="50">
        <f>STDEV(C67:C70)</f>
        <v>1.8837737195275303E-3</v>
      </c>
      <c r="H69" s="50">
        <f>STDEV(D67:D70)</f>
        <v>1.4698786978369962E-2</v>
      </c>
    </row>
    <row r="70" spans="1:8" ht="15" x14ac:dyDescent="0.2">
      <c r="A70" s="50" t="s">
        <v>56</v>
      </c>
      <c r="B70" s="50">
        <v>4.6970090500901727E-3</v>
      </c>
      <c r="C70" s="50">
        <v>9.4329934720691327E-3</v>
      </c>
      <c r="D70" s="50">
        <v>7.48224394557815E-2</v>
      </c>
      <c r="E70" s="50" t="s">
        <v>55</v>
      </c>
      <c r="F70" s="50">
        <v>10</v>
      </c>
      <c r="G70" s="50">
        <v>14</v>
      </c>
      <c r="H70" s="50">
        <v>24</v>
      </c>
    </row>
    <row r="71" spans="1:8" x14ac:dyDescent="0.15">
      <c r="F71" s="50">
        <f>_xlfn.T.TEST(B63:B66,B67:B70,2,2)</f>
        <v>1</v>
      </c>
      <c r="G71" s="50">
        <f>_xlfn.T.TEST(C63:C66,C67:C70,2,2)</f>
        <v>0.30154162346771024</v>
      </c>
      <c r="H71" s="50">
        <f>_xlfn.T.TEST(D63:D66,D67:D70,2,2)</f>
        <v>1.1482519331568616E-2</v>
      </c>
    </row>
    <row r="73" spans="1:8" ht="15" x14ac:dyDescent="0.2">
      <c r="A73" s="50" t="s">
        <v>69</v>
      </c>
      <c r="E73" s="50" t="s">
        <v>68</v>
      </c>
    </row>
    <row r="74" spans="1:8" x14ac:dyDescent="0.15">
      <c r="B74" s="50">
        <v>10</v>
      </c>
      <c r="C74" s="50">
        <v>14</v>
      </c>
      <c r="D74" s="50">
        <v>24</v>
      </c>
      <c r="F74" s="50">
        <v>10</v>
      </c>
      <c r="G74" s="50">
        <v>14</v>
      </c>
      <c r="H74" s="50">
        <v>24</v>
      </c>
    </row>
    <row r="75" spans="1:8" ht="15" x14ac:dyDescent="0.2">
      <c r="A75" s="50" t="s">
        <v>67</v>
      </c>
      <c r="B75" s="52"/>
      <c r="C75" s="52"/>
      <c r="D75" s="52"/>
      <c r="E75" s="50" t="s">
        <v>66</v>
      </c>
      <c r="F75" s="51">
        <f>AVERAGE(B76:B78)</f>
        <v>3531.6327244178387</v>
      </c>
      <c r="G75" s="51">
        <f>AVERAGE(C76:C78)</f>
        <v>9787.9944553408259</v>
      </c>
      <c r="H75" s="51">
        <f>AVERAGE(D76:D78)</f>
        <v>244584.2073645152</v>
      </c>
    </row>
    <row r="76" spans="1:8" ht="15" x14ac:dyDescent="0.2">
      <c r="A76" s="50" t="s">
        <v>65</v>
      </c>
      <c r="B76" s="51">
        <f>B53*890828</f>
        <v>4257.4166053896943</v>
      </c>
      <c r="C76" s="51">
        <f>C53*890828</f>
        <v>14557.515850388883</v>
      </c>
      <c r="D76" s="51">
        <f>D53*890828</f>
        <v>298577.13322417979</v>
      </c>
      <c r="E76" s="50" t="s">
        <v>57</v>
      </c>
      <c r="F76" s="51">
        <f>AVERAGE(B80:B82)</f>
        <v>3531.6327244178387</v>
      </c>
      <c r="G76" s="51">
        <f>AVERAGE(C80:C82)</f>
        <v>11126.478055053871</v>
      </c>
      <c r="H76" s="51">
        <f>AVERAGE(D80:D82)</f>
        <v>218948.94865268932</v>
      </c>
    </row>
    <row r="77" spans="1:8" x14ac:dyDescent="0.15">
      <c r="A77" s="50" t="s">
        <v>64</v>
      </c>
      <c r="B77" s="51">
        <f>B54*890828</f>
        <v>5465.2837271582821</v>
      </c>
      <c r="C77" s="51">
        <f>C54*890828</f>
        <v>12156.961931611379</v>
      </c>
      <c r="D77" s="51">
        <f>D54*890828</f>
        <v>306600.60434263834</v>
      </c>
    </row>
    <row r="78" spans="1:8" ht="15" x14ac:dyDescent="0.2">
      <c r="A78" s="50" t="s">
        <v>63</v>
      </c>
      <c r="B78" s="51">
        <f>B55*890828</f>
        <v>872.19784070553942</v>
      </c>
      <c r="C78" s="51">
        <f>C55*890828</f>
        <v>2649.5055840222121</v>
      </c>
      <c r="D78" s="51">
        <f>D55*890828</f>
        <v>128574.88452672746</v>
      </c>
      <c r="E78" s="50" t="s">
        <v>62</v>
      </c>
    </row>
    <row r="79" spans="1:8" x14ac:dyDescent="0.15">
      <c r="A79" s="50" t="s">
        <v>61</v>
      </c>
      <c r="B79" s="52"/>
      <c r="C79" s="52"/>
      <c r="D79" s="52"/>
      <c r="F79" s="50">
        <v>10</v>
      </c>
      <c r="G79" s="50">
        <v>14</v>
      </c>
      <c r="H79" s="50">
        <v>24</v>
      </c>
    </row>
    <row r="80" spans="1:8" x14ac:dyDescent="0.15">
      <c r="A80" s="50" t="s">
        <v>60</v>
      </c>
      <c r="B80" s="51">
        <f>B57*890828</f>
        <v>4257.4166053896943</v>
      </c>
      <c r="C80" s="51">
        <f>C57*890828</f>
        <v>14390.119756682585</v>
      </c>
      <c r="D80" s="51">
        <f>D57*890828</f>
        <v>238354.01862811614</v>
      </c>
      <c r="E80" s="50" t="s">
        <v>59</v>
      </c>
      <c r="F80" s="50">
        <f>STDEV(B76:B78)</f>
        <v>2381.0042359247855</v>
      </c>
      <c r="G80" s="50">
        <f>STDEV(C76:C78)</f>
        <v>6297.5536761264857</v>
      </c>
      <c r="H80" s="50">
        <f>STDEV(D76:D78)</f>
        <v>100547.08479691859</v>
      </c>
    </row>
    <row r="81" spans="1:8" x14ac:dyDescent="0.15">
      <c r="A81" s="50" t="s">
        <v>58</v>
      </c>
      <c r="B81" s="51">
        <f>B58*890828</f>
        <v>5465.2837271582821</v>
      </c>
      <c r="C81" s="51">
        <f>C58*890828</f>
        <v>15665.165634598792</v>
      </c>
      <c r="D81" s="51">
        <f>D58*890828</f>
        <v>280524.22795132152</v>
      </c>
      <c r="E81" s="50" t="s">
        <v>57</v>
      </c>
      <c r="F81" s="50">
        <f>STDEV(B80:B82)</f>
        <v>2381.0042359247855</v>
      </c>
      <c r="G81" s="50">
        <f>STDEV(C80:C82)</f>
        <v>6787.0238069858297</v>
      </c>
      <c r="H81" s="50">
        <f>STDEV(D80:D82)</f>
        <v>73232.126590740096</v>
      </c>
    </row>
    <row r="82" spans="1:8" ht="15" x14ac:dyDescent="0.2">
      <c r="A82" s="50" t="s">
        <v>56</v>
      </c>
      <c r="B82" s="51">
        <f>B59*890828</f>
        <v>872.19784070553942</v>
      </c>
      <c r="C82" s="51">
        <f>C59*890828</f>
        <v>3324.1487738802357</v>
      </c>
      <c r="D82" s="51">
        <f>D59*890828</f>
        <v>137968.59937863032</v>
      </c>
      <c r="E82" s="50" t="s">
        <v>55</v>
      </c>
      <c r="F82" s="50">
        <v>10</v>
      </c>
      <c r="G82" s="50">
        <v>14</v>
      </c>
      <c r="H82" s="50">
        <v>24</v>
      </c>
    </row>
    <row r="83" spans="1:8" x14ac:dyDescent="0.15">
      <c r="F83" s="50">
        <f>_xlfn.T.TEST(B75:B78,B79:B82,2,2)</f>
        <v>1</v>
      </c>
      <c r="G83" s="50">
        <f>_xlfn.T.TEST(C76:C78,C80:C82,2,2)</f>
        <v>0.81461718062419775</v>
      </c>
      <c r="H83" s="50">
        <f>_xlfn.T.TEST(D76:D78,D80:D82,2,2)</f>
        <v>0.73915913188200089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C38D-DE08-AB4F-9A8A-3AEA355971CE}">
  <sheetPr>
    <pageSetUpPr fitToPage="1"/>
  </sheetPr>
  <dimension ref="A2:H80"/>
  <sheetViews>
    <sheetView zoomScaleNormal="100" workbookViewId="0">
      <selection activeCell="N12" sqref="N12"/>
    </sheetView>
  </sheetViews>
  <sheetFormatPr baseColWidth="10" defaultColWidth="8.83203125" defaultRowHeight="13" x14ac:dyDescent="0.15"/>
  <cols>
    <col min="1" max="16384" width="8.83203125" style="50"/>
  </cols>
  <sheetData>
    <row r="2" spans="1:8" ht="15" x14ac:dyDescent="0.2">
      <c r="A2" s="50" t="s">
        <v>75</v>
      </c>
      <c r="E2" s="50" t="s">
        <v>68</v>
      </c>
    </row>
    <row r="3" spans="1:8" x14ac:dyDescent="0.15">
      <c r="B3" s="50">
        <v>10</v>
      </c>
      <c r="C3" s="50">
        <v>14</v>
      </c>
      <c r="D3" s="50">
        <v>24</v>
      </c>
      <c r="F3" s="50">
        <v>10</v>
      </c>
      <c r="G3" s="50">
        <v>14</v>
      </c>
      <c r="H3" s="50">
        <v>24</v>
      </c>
    </row>
    <row r="4" spans="1:8" ht="15" x14ac:dyDescent="0.2">
      <c r="A4" s="50" t="s">
        <v>84</v>
      </c>
      <c r="B4" s="50">
        <v>9.4702352668814396E-2</v>
      </c>
      <c r="C4" s="50">
        <v>0.13722201472632514</v>
      </c>
      <c r="D4" s="50">
        <v>7.701725957118663E-2</v>
      </c>
      <c r="E4" s="50" t="s">
        <v>66</v>
      </c>
      <c r="F4" s="50">
        <f>AVERAGE(B4:B7)</f>
        <v>6.658941214032954E-2</v>
      </c>
      <c r="G4" s="50">
        <f>AVERAGE(C4:C7)</f>
        <v>0.10778704004346605</v>
      </c>
      <c r="H4" s="50">
        <f>AVERAGE(D4:D7)</f>
        <v>7.7887192142828451E-2</v>
      </c>
    </row>
    <row r="5" spans="1:8" ht="15" x14ac:dyDescent="0.2">
      <c r="A5" s="50" t="s">
        <v>65</v>
      </c>
      <c r="B5" s="50">
        <v>1.5139435690361677E-2</v>
      </c>
      <c r="C5" s="50">
        <v>0.12707826721146662</v>
      </c>
      <c r="D5" s="50">
        <v>0.10022944786014172</v>
      </c>
      <c r="E5" s="50" t="s">
        <v>77</v>
      </c>
      <c r="F5" s="50">
        <f>AVERAGE(B8:B11)</f>
        <v>5.567848942779207E-2</v>
      </c>
      <c r="G5" s="50">
        <f>AVERAGE(C8:C11)</f>
        <v>0.51111925187092266</v>
      </c>
      <c r="H5" s="50">
        <f>AVERAGE(D8:D11)</f>
        <v>0.32864871017034342</v>
      </c>
    </row>
    <row r="6" spans="1:8" x14ac:dyDescent="0.15">
      <c r="A6" s="50" t="s">
        <v>83</v>
      </c>
      <c r="B6" s="50">
        <v>0.10801096270201214</v>
      </c>
      <c r="C6" s="50">
        <v>0.1069604857715807</v>
      </c>
      <c r="D6" s="50">
        <v>6.7318785505109072E-2</v>
      </c>
    </row>
    <row r="7" spans="1:8" ht="15" x14ac:dyDescent="0.2">
      <c r="A7" s="50" t="s">
        <v>82</v>
      </c>
      <c r="B7" s="50">
        <v>4.8504897500129922E-2</v>
      </c>
      <c r="C7" s="50">
        <v>5.9887392464491755E-2</v>
      </c>
      <c r="D7" s="50">
        <v>6.6983275634876369E-2</v>
      </c>
      <c r="E7" s="50" t="s">
        <v>62</v>
      </c>
    </row>
    <row r="8" spans="1:8" x14ac:dyDescent="0.15">
      <c r="A8" s="50" t="s">
        <v>81</v>
      </c>
      <c r="B8" s="50">
        <v>5.105866181866453E-2</v>
      </c>
      <c r="C8" s="50">
        <v>0.47598116028045689</v>
      </c>
      <c r="D8" s="50">
        <v>0.17416292032669026</v>
      </c>
      <c r="F8" s="50">
        <v>10</v>
      </c>
      <c r="G8" s="50">
        <v>14</v>
      </c>
      <c r="H8" s="50">
        <v>24</v>
      </c>
    </row>
    <row r="9" spans="1:8" x14ac:dyDescent="0.15">
      <c r="A9" s="50" t="s">
        <v>80</v>
      </c>
      <c r="B9" s="50">
        <v>1.5139435690361677E-2</v>
      </c>
      <c r="C9" s="50">
        <v>0.62004418624098656</v>
      </c>
      <c r="D9" s="50">
        <v>0.34657951218381067</v>
      </c>
      <c r="E9" s="50" t="s">
        <v>79</v>
      </c>
      <c r="F9" s="50">
        <f>STDEV(B4:B7)</f>
        <v>4.2740425916478621E-2</v>
      </c>
      <c r="G9" s="50">
        <f>STDEV(C4:C7)</f>
        <v>3.4320201098780825E-2</v>
      </c>
      <c r="H9" s="50">
        <f>STDEV(D4:D7)</f>
        <v>1.5604697874781177E-2</v>
      </c>
    </row>
    <row r="10" spans="1:8" x14ac:dyDescent="0.15">
      <c r="A10" s="50" t="s">
        <v>78</v>
      </c>
      <c r="B10" s="50">
        <v>0.10801096270201214</v>
      </c>
      <c r="C10" s="50">
        <v>0.45992766998764117</v>
      </c>
      <c r="D10" s="50">
        <v>0.59408724693312165</v>
      </c>
      <c r="E10" s="50" t="s">
        <v>77</v>
      </c>
      <c r="F10" s="50">
        <f>STDEV(B8:B11)</f>
        <v>3.8535290601412378E-2</v>
      </c>
      <c r="G10" s="50">
        <f>STDEV(C8:C11)</f>
        <v>7.3553723401850984E-2</v>
      </c>
      <c r="H10" s="50">
        <f>STDEV(D8:D11)</f>
        <v>0.1925754907464329</v>
      </c>
    </row>
    <row r="11" spans="1:8" ht="15" x14ac:dyDescent="0.2">
      <c r="A11" s="50" t="s">
        <v>76</v>
      </c>
      <c r="B11" s="50">
        <v>4.8504897500129922E-2</v>
      </c>
      <c r="C11" s="50">
        <v>0.48852399097460592</v>
      </c>
      <c r="D11" s="50">
        <v>0.19976516123775115</v>
      </c>
      <c r="E11" s="50" t="s">
        <v>55</v>
      </c>
      <c r="F11" s="50">
        <v>10</v>
      </c>
      <c r="G11" s="50">
        <v>14</v>
      </c>
      <c r="H11" s="50">
        <v>24</v>
      </c>
    </row>
    <row r="12" spans="1:8" x14ac:dyDescent="0.15">
      <c r="F12" s="50">
        <f>_xlfn.T.TEST(B4:B7,B8:B11,2,2)</f>
        <v>0.71759855033496889</v>
      </c>
      <c r="G12" s="50">
        <f>_xlfn.T.TEST(C4:C7,C8:C11,2,2)</f>
        <v>5.9997361453701491E-5</v>
      </c>
      <c r="H12" s="50">
        <f>_xlfn.T.TEST(D4:D7,D8:D11,2,2)</f>
        <v>4.089299367358603E-2</v>
      </c>
    </row>
    <row r="14" spans="1:8" ht="15" x14ac:dyDescent="0.2">
      <c r="A14" s="50" t="s">
        <v>89</v>
      </c>
      <c r="E14" s="50" t="s">
        <v>68</v>
      </c>
    </row>
    <row r="15" spans="1:8" x14ac:dyDescent="0.15">
      <c r="B15" s="50">
        <v>10</v>
      </c>
      <c r="C15" s="50">
        <v>14</v>
      </c>
      <c r="D15" s="50">
        <v>24</v>
      </c>
      <c r="F15" s="50">
        <v>10</v>
      </c>
      <c r="G15" s="50">
        <v>14</v>
      </c>
      <c r="H15" s="50">
        <v>24</v>
      </c>
    </row>
    <row r="16" spans="1:8" ht="15" x14ac:dyDescent="0.2">
      <c r="A16" s="50" t="s">
        <v>84</v>
      </c>
      <c r="B16" s="50">
        <v>3.0651393772448362E-3</v>
      </c>
      <c r="C16" s="50">
        <v>6.924542479726941E-3</v>
      </c>
      <c r="D16" s="50">
        <v>0.11268332908274346</v>
      </c>
      <c r="E16" s="50" t="s">
        <v>66</v>
      </c>
      <c r="F16" s="50">
        <f>AVERAGE(B16:B19)</f>
        <v>4.1698815842233635E-3</v>
      </c>
      <c r="G16" s="50">
        <f>AVERAGE(C16:C19)</f>
        <v>5.8438275654997028E-3</v>
      </c>
      <c r="H16" s="50">
        <f>AVERAGE(D16:D19)</f>
        <v>9.5110333616580237E-2</v>
      </c>
    </row>
    <row r="17" spans="1:8" ht="15" x14ac:dyDescent="0.2">
      <c r="A17" s="50" t="s">
        <v>65</v>
      </c>
      <c r="B17" s="50">
        <v>1.0038557754809088E-3</v>
      </c>
      <c r="C17" s="50">
        <v>6.4056310991179493E-3</v>
      </c>
      <c r="D17" s="50">
        <v>0.1198078277321709</v>
      </c>
      <c r="E17" s="50" t="s">
        <v>77</v>
      </c>
      <c r="F17" s="50">
        <f>AVERAGE(B20:B23)</f>
        <v>4.1698815842233635E-3</v>
      </c>
      <c r="G17" s="50">
        <f>AVERAGE(C20:C23)</f>
        <v>8.796322593430328E-3</v>
      </c>
      <c r="H17" s="50">
        <f>AVERAGE(D20:D23)</f>
        <v>0.1791395741558332</v>
      </c>
    </row>
    <row r="18" spans="1:8" x14ac:dyDescent="0.15">
      <c r="A18" s="50" t="s">
        <v>83</v>
      </c>
      <c r="B18" s="50">
        <v>7.2637287823060495E-3</v>
      </c>
      <c r="C18" s="50">
        <v>5.2372913367811644E-3</v>
      </c>
      <c r="D18" s="50">
        <v>6.9634162320102E-2</v>
      </c>
    </row>
    <row r="19" spans="1:8" ht="15" x14ac:dyDescent="0.2">
      <c r="A19" s="50" t="s">
        <v>82</v>
      </c>
      <c r="B19" s="50">
        <v>5.3468024018616597E-3</v>
      </c>
      <c r="C19" s="50">
        <v>4.8078453463727584E-3</v>
      </c>
      <c r="D19" s="50">
        <v>7.8316015331304542E-2</v>
      </c>
      <c r="E19" s="50" t="s">
        <v>62</v>
      </c>
    </row>
    <row r="20" spans="1:8" x14ac:dyDescent="0.15">
      <c r="A20" s="50" t="s">
        <v>81</v>
      </c>
      <c r="B20" s="50">
        <v>3.0651393772448362E-3</v>
      </c>
      <c r="C20" s="50">
        <v>1.0039777184755155E-2</v>
      </c>
      <c r="D20" s="50">
        <v>0.14519174760393258</v>
      </c>
      <c r="F20" s="50">
        <v>10</v>
      </c>
      <c r="G20" s="50">
        <v>14</v>
      </c>
      <c r="H20" s="50">
        <v>24</v>
      </c>
    </row>
    <row r="21" spans="1:8" x14ac:dyDescent="0.15">
      <c r="A21" s="50" t="s">
        <v>80</v>
      </c>
      <c r="B21" s="50">
        <v>1.0038557754809088E-3</v>
      </c>
      <c r="C21" s="50">
        <v>1.1650325770806422E-2</v>
      </c>
      <c r="D21" s="50">
        <v>0.20152600318184452</v>
      </c>
      <c r="E21" s="50" t="s">
        <v>79</v>
      </c>
      <c r="F21" s="50">
        <f>STDEV(B16:B19)</f>
        <v>2.7203681038649643E-3</v>
      </c>
      <c r="G21" s="50">
        <f>STDEV(C16:C19)</f>
        <v>9.8737248819183898E-4</v>
      </c>
      <c r="H21" s="50">
        <f>STDEV(D16:D19)</f>
        <v>2.4831839882417578E-2</v>
      </c>
    </row>
    <row r="22" spans="1:8" x14ac:dyDescent="0.15">
      <c r="A22" s="50" t="s">
        <v>78</v>
      </c>
      <c r="B22" s="50">
        <v>7.2637287823060495E-3</v>
      </c>
      <c r="C22" s="50">
        <v>5.7605223372195315E-3</v>
      </c>
      <c r="D22" s="50">
        <v>0.26701923571917874</v>
      </c>
      <c r="E22" s="50" t="s">
        <v>77</v>
      </c>
      <c r="F22" s="50">
        <f>STDEV(B20:B23)</f>
        <v>2.7203681038649643E-3</v>
      </c>
      <c r="G22" s="50">
        <f>STDEV(C20:C23)</f>
        <v>2.5842286616187746E-3</v>
      </c>
      <c r="H22" s="50">
        <f>STDEV(D20:D23)</f>
        <v>7.1182674564141887E-2</v>
      </c>
    </row>
    <row r="23" spans="1:8" ht="15" x14ac:dyDescent="0.2">
      <c r="A23" s="50" t="s">
        <v>76</v>
      </c>
      <c r="B23" s="50">
        <v>5.3468024018616597E-3</v>
      </c>
      <c r="C23" s="50">
        <v>7.7346650809402033E-3</v>
      </c>
      <c r="D23" s="50">
        <v>0.10282131011837697</v>
      </c>
      <c r="E23" s="50" t="s">
        <v>55</v>
      </c>
      <c r="F23" s="50">
        <v>10</v>
      </c>
      <c r="G23" s="50">
        <v>14</v>
      </c>
      <c r="H23" s="50">
        <v>24</v>
      </c>
    </row>
    <row r="24" spans="1:8" x14ac:dyDescent="0.15">
      <c r="F24" s="50">
        <f>_xlfn.T.TEST(B16:B19,B20:B23,2,2)</f>
        <v>1</v>
      </c>
      <c r="G24" s="50">
        <f>_xlfn.T.TEST(C16:C19,C20:C23,2,2)</f>
        <v>7.6729334881256231E-2</v>
      </c>
      <c r="H24" s="50">
        <f>_xlfn.T.TEST(D16:D19,D20:D23,2,2)</f>
        <v>6.734003922170205E-2</v>
      </c>
    </row>
    <row r="26" spans="1:8" ht="15" x14ac:dyDescent="0.2">
      <c r="A26" s="50" t="s">
        <v>88</v>
      </c>
      <c r="E26" s="50" t="s">
        <v>68</v>
      </c>
    </row>
    <row r="27" spans="1:8" x14ac:dyDescent="0.15">
      <c r="B27" s="50">
        <v>10</v>
      </c>
      <c r="C27" s="50">
        <v>14</v>
      </c>
      <c r="D27" s="50">
        <v>24</v>
      </c>
      <c r="F27" s="50">
        <v>10</v>
      </c>
      <c r="G27" s="50">
        <v>14</v>
      </c>
      <c r="H27" s="50">
        <v>24</v>
      </c>
    </row>
    <row r="28" spans="1:8" ht="15" x14ac:dyDescent="0.2">
      <c r="A28" s="50" t="s">
        <v>84</v>
      </c>
      <c r="B28" s="50">
        <v>3.0274374199111566E-3</v>
      </c>
      <c r="C28" s="50">
        <v>5.0556122211010768E-3</v>
      </c>
      <c r="D28" s="50">
        <v>0.18286630164914511</v>
      </c>
      <c r="E28" s="50" t="s">
        <v>66</v>
      </c>
      <c r="F28" s="50">
        <f>AVERAGE(B28:B31)</f>
        <v>7.4320828282128208E-3</v>
      </c>
      <c r="G28" s="50">
        <f>AVERAGE(C28:C31)</f>
        <v>5.5539392608043962E-3</v>
      </c>
      <c r="H28" s="50">
        <f>AVERAGE(D28:D31)</f>
        <v>0.21459937952093877</v>
      </c>
    </row>
    <row r="29" spans="1:8" ht="15" x14ac:dyDescent="0.2">
      <c r="A29" s="50" t="s">
        <v>65</v>
      </c>
      <c r="B29" s="50">
        <v>1.7835640291530258E-3</v>
      </c>
      <c r="C29" s="50">
        <v>5.3879327918193434E-3</v>
      </c>
      <c r="D29" s="50">
        <v>0.23002395271991907</v>
      </c>
      <c r="E29" s="50" t="s">
        <v>77</v>
      </c>
      <c r="F29" s="50">
        <f>AVERAGE(B32:B35)</f>
        <v>7.4320828282128208E-3</v>
      </c>
      <c r="G29" s="50">
        <f>AVERAGE(C32:C35)</f>
        <v>4.2454737458159759E-2</v>
      </c>
      <c r="H29" s="50">
        <f>AVERAGE(D32:D35)</f>
        <v>0.19927791568094866</v>
      </c>
    </row>
    <row r="30" spans="1:8" x14ac:dyDescent="0.15">
      <c r="A30" s="50" t="s">
        <v>83</v>
      </c>
      <c r="B30" s="50">
        <v>1.3447706241598264E-2</v>
      </c>
      <c r="C30" s="50">
        <v>7.2895863083389315E-3</v>
      </c>
      <c r="D30" s="50">
        <v>0.17789937812735912</v>
      </c>
    </row>
    <row r="31" spans="1:8" ht="15" x14ac:dyDescent="0.2">
      <c r="A31" s="50" t="s">
        <v>82</v>
      </c>
      <c r="B31" s="50">
        <v>1.1469623622188839E-2</v>
      </c>
      <c r="C31" s="50">
        <v>4.4826257219582341E-3</v>
      </c>
      <c r="D31" s="50">
        <v>0.26760788558733184</v>
      </c>
      <c r="E31" s="50" t="s">
        <v>62</v>
      </c>
    </row>
    <row r="32" spans="1:8" x14ac:dyDescent="0.15">
      <c r="A32" s="50" t="s">
        <v>81</v>
      </c>
      <c r="B32" s="50">
        <v>3.0274374199111566E-3</v>
      </c>
      <c r="C32" s="50">
        <v>4.9340640842844175E-2</v>
      </c>
      <c r="D32" s="50">
        <v>0.13652093808113511</v>
      </c>
      <c r="F32" s="50">
        <v>10</v>
      </c>
      <c r="G32" s="50">
        <v>14</v>
      </c>
      <c r="H32" s="50">
        <v>24</v>
      </c>
    </row>
    <row r="33" spans="1:8" x14ac:dyDescent="0.15">
      <c r="A33" s="50" t="s">
        <v>80</v>
      </c>
      <c r="B33" s="50">
        <v>1.7835640291530258E-3</v>
      </c>
      <c r="C33" s="50">
        <v>4.7709023614243389E-2</v>
      </c>
      <c r="D33" s="50">
        <v>0.2015543511879323</v>
      </c>
      <c r="E33" s="50" t="s">
        <v>79</v>
      </c>
      <c r="F33" s="50">
        <f>STDEV(B28:B31)</f>
        <v>5.8820667147666305E-3</v>
      </c>
      <c r="G33" s="50">
        <f>STDEV(C28:C31)</f>
        <v>1.216014166361395E-3</v>
      </c>
      <c r="H33" s="50">
        <f>STDEV(D28:D31)</f>
        <v>4.24330747855476E-2</v>
      </c>
    </row>
    <row r="34" spans="1:8" x14ac:dyDescent="0.15">
      <c r="A34" s="50" t="s">
        <v>78</v>
      </c>
      <c r="B34" s="50">
        <v>1.3447706241598264E-2</v>
      </c>
      <c r="C34" s="50">
        <v>3.7178251829318859E-2</v>
      </c>
      <c r="D34" s="50">
        <v>0.29820825631155212</v>
      </c>
      <c r="E34" s="50" t="s">
        <v>77</v>
      </c>
      <c r="F34" s="50">
        <f>STDEV(B32:B35)</f>
        <v>5.8820667147666305E-3</v>
      </c>
      <c r="G34" s="50">
        <f>STDEV(C32:C35)</f>
        <v>7.0704766556715119E-3</v>
      </c>
      <c r="H34" s="50">
        <f>STDEV(D32:D35)</f>
        <v>7.1202106010434807E-2</v>
      </c>
    </row>
    <row r="35" spans="1:8" ht="15" x14ac:dyDescent="0.2">
      <c r="A35" s="50" t="s">
        <v>76</v>
      </c>
      <c r="B35" s="50">
        <v>1.1469623622188839E-2</v>
      </c>
      <c r="C35" s="50">
        <v>3.5591033546232602E-2</v>
      </c>
      <c r="D35" s="50">
        <v>0.16082811714317516</v>
      </c>
      <c r="E35" s="50" t="s">
        <v>55</v>
      </c>
      <c r="F35" s="50">
        <v>10</v>
      </c>
      <c r="G35" s="50">
        <v>14</v>
      </c>
      <c r="H35" s="50">
        <v>24</v>
      </c>
    </row>
    <row r="36" spans="1:8" x14ac:dyDescent="0.15">
      <c r="F36" s="50">
        <f>_xlfn.T.TEST(B28:B31,B32:B35,2,2)</f>
        <v>1</v>
      </c>
      <c r="G36" s="50">
        <f>_xlfn.T.TEST(C28:C31,C32:C35,2,2)</f>
        <v>4.9279266324515589E-5</v>
      </c>
      <c r="H36" s="50">
        <f>_xlfn.T.TEST(D28:D31,D32:D35,2,2)</f>
        <v>0.72430805451639324</v>
      </c>
    </row>
    <row r="37" spans="1:8" ht="15" x14ac:dyDescent="0.2">
      <c r="A37" s="50" t="s">
        <v>87</v>
      </c>
      <c r="E37" s="50" t="s">
        <v>68</v>
      </c>
    </row>
    <row r="38" spans="1:8" x14ac:dyDescent="0.15">
      <c r="B38" s="50">
        <v>10</v>
      </c>
      <c r="C38" s="50">
        <v>14</v>
      </c>
      <c r="D38" s="50">
        <v>24</v>
      </c>
      <c r="F38" s="50">
        <v>10</v>
      </c>
      <c r="G38" s="50">
        <v>14</v>
      </c>
      <c r="H38" s="50">
        <v>24</v>
      </c>
    </row>
    <row r="39" spans="1:8" ht="15" x14ac:dyDescent="0.2">
      <c r="A39" s="50" t="s">
        <v>84</v>
      </c>
      <c r="B39" s="50">
        <v>4.3496157429721537E-2</v>
      </c>
      <c r="C39" s="50">
        <v>0.14358542158337398</v>
      </c>
      <c r="D39" s="50">
        <v>9.2240924596033502E-2</v>
      </c>
      <c r="E39" s="50" t="s">
        <v>66</v>
      </c>
      <c r="F39" s="50">
        <f>AVERAGE(B39:B42)</f>
        <v>4.9273450840308118E-2</v>
      </c>
      <c r="G39" s="50">
        <f>AVERAGE(C39:C42)</f>
        <v>0.11945657732261243</v>
      </c>
      <c r="H39" s="50">
        <f>AVERAGE(D39:D42)</f>
        <v>8.4176478774823149E-2</v>
      </c>
    </row>
    <row r="40" spans="1:8" ht="15" x14ac:dyDescent="0.2">
      <c r="A40" s="50" t="s">
        <v>65</v>
      </c>
      <c r="B40" s="50">
        <v>1.641311432966959E-2</v>
      </c>
      <c r="C40" s="50">
        <v>0.15159928747925883</v>
      </c>
      <c r="D40" s="50">
        <v>9.6212255299420388E-2</v>
      </c>
      <c r="E40" s="50" t="s">
        <v>77</v>
      </c>
      <c r="F40" s="50">
        <f>AVERAGE(B43:B46)</f>
        <v>4.9273450840308118E-2</v>
      </c>
      <c r="G40" s="50">
        <f>AVERAGE(C43:C46)</f>
        <v>0.26447773715450301</v>
      </c>
      <c r="H40" s="50">
        <f>AVERAGE(D43:D46)</f>
        <v>0.1871827309440445</v>
      </c>
    </row>
    <row r="41" spans="1:8" x14ac:dyDescent="0.15">
      <c r="A41" s="50" t="s">
        <v>83</v>
      </c>
      <c r="B41" s="50">
        <v>9.9972147654038349E-2</v>
      </c>
      <c r="C41" s="50">
        <v>0.12078597027367692</v>
      </c>
      <c r="D41" s="50">
        <v>7.2023398305137071E-2</v>
      </c>
    </row>
    <row r="42" spans="1:8" ht="15" x14ac:dyDescent="0.2">
      <c r="A42" s="50" t="s">
        <v>82</v>
      </c>
      <c r="B42" s="50">
        <v>3.7212383947802984E-2</v>
      </c>
      <c r="C42" s="50">
        <v>6.185562995413995E-2</v>
      </c>
      <c r="D42" s="50">
        <v>7.6229336898701608E-2</v>
      </c>
      <c r="E42" s="50" t="s">
        <v>62</v>
      </c>
    </row>
    <row r="43" spans="1:8" x14ac:dyDescent="0.15">
      <c r="A43" s="50" t="s">
        <v>81</v>
      </c>
      <c r="B43" s="50">
        <v>4.3496157429721537E-2</v>
      </c>
      <c r="C43" s="50">
        <v>0.27277572141747708</v>
      </c>
      <c r="D43" s="50">
        <v>9.7772575156492361E-2</v>
      </c>
      <c r="F43" s="50">
        <v>10</v>
      </c>
      <c r="G43" s="50">
        <v>14</v>
      </c>
      <c r="H43" s="50">
        <v>24</v>
      </c>
    </row>
    <row r="44" spans="1:8" x14ac:dyDescent="0.15">
      <c r="A44" s="50" t="s">
        <v>80</v>
      </c>
      <c r="B44" s="50">
        <v>1.641311432966959E-2</v>
      </c>
      <c r="C44" s="50">
        <v>0.32647670101333648</v>
      </c>
      <c r="D44" s="50">
        <v>0.21184905683011057</v>
      </c>
      <c r="E44" s="50" t="s">
        <v>79</v>
      </c>
      <c r="F44" s="50">
        <f>STDEV(B39:B42)</f>
        <v>3.5725835786539845E-2</v>
      </c>
      <c r="G44" s="50">
        <f>STDEV(C39:C42)</f>
        <v>4.0558564097438722E-2</v>
      </c>
      <c r="H44" s="50">
        <f>STDEV(D39:D42)</f>
        <v>1.184271410129667E-2</v>
      </c>
    </row>
    <row r="45" spans="1:8" x14ac:dyDescent="0.15">
      <c r="A45" s="50" t="s">
        <v>78</v>
      </c>
      <c r="B45" s="50">
        <v>9.9972147654038349E-2</v>
      </c>
      <c r="C45" s="50">
        <v>0.21306261690906225</v>
      </c>
      <c r="D45" s="50">
        <v>0.3169497555515679</v>
      </c>
      <c r="E45" s="50" t="s">
        <v>77</v>
      </c>
      <c r="F45" s="50">
        <f>STDEV(B43:B46)</f>
        <v>3.5725835786539845E-2</v>
      </c>
      <c r="G45" s="50">
        <f>STDEV(C43:C46)</f>
        <v>4.8002659913117786E-2</v>
      </c>
      <c r="H45" s="50">
        <f>STDEV(D43:D46)</f>
        <v>9.9448646908745081E-2</v>
      </c>
    </row>
    <row r="46" spans="1:8" ht="15" x14ac:dyDescent="0.2">
      <c r="A46" s="50" t="s">
        <v>76</v>
      </c>
      <c r="B46" s="50">
        <v>3.7212383947802984E-2</v>
      </c>
      <c r="C46" s="50">
        <v>0.24559590927813615</v>
      </c>
      <c r="D46" s="50">
        <v>0.12215953623800709</v>
      </c>
      <c r="E46" s="50" t="s">
        <v>55</v>
      </c>
      <c r="F46" s="50">
        <v>10</v>
      </c>
      <c r="G46" s="50">
        <v>14</v>
      </c>
      <c r="H46" s="50">
        <v>24</v>
      </c>
    </row>
    <row r="47" spans="1:8" x14ac:dyDescent="0.15">
      <c r="F47" s="50">
        <f>_xlfn.T.TEST(B39:B42,B43:B46,2,2)</f>
        <v>1</v>
      </c>
      <c r="G47" s="50">
        <f>_xlfn.T.TEST(C39:C42,C43:C46,2,2)</f>
        <v>3.6330467380086152E-3</v>
      </c>
      <c r="H47" s="50">
        <f>_xlfn.T.TEST(D39:D42,D43:D46,2,2)</f>
        <v>8.5408866393661589E-2</v>
      </c>
    </row>
    <row r="48" spans="1:8" ht="15" x14ac:dyDescent="0.2">
      <c r="A48" s="50" t="s">
        <v>86</v>
      </c>
      <c r="E48" s="50" t="s">
        <v>68</v>
      </c>
    </row>
    <row r="49" spans="1:8" x14ac:dyDescent="0.15">
      <c r="B49" s="50">
        <v>10</v>
      </c>
      <c r="C49" s="50">
        <v>14</v>
      </c>
      <c r="D49" s="50">
        <v>24</v>
      </c>
      <c r="F49" s="50">
        <v>10</v>
      </c>
      <c r="G49" s="50">
        <v>14</v>
      </c>
      <c r="H49" s="50">
        <v>24</v>
      </c>
    </row>
    <row r="50" spans="1:8" ht="15" x14ac:dyDescent="0.2">
      <c r="A50" s="50" t="s">
        <v>84</v>
      </c>
      <c r="B50" s="50">
        <v>7.2654704788098018E-2</v>
      </c>
      <c r="C50" s="50">
        <v>9.8736450114682003E-2</v>
      </c>
      <c r="D50" s="50">
        <v>5.1102040570526829E-2</v>
      </c>
      <c r="E50" s="50" t="s">
        <v>66</v>
      </c>
      <c r="F50" s="50">
        <f>AVERAGE(B50:B53)</f>
        <v>7.2281599750974965E-2</v>
      </c>
      <c r="G50" s="50">
        <f>AVERAGE(C50:C53)</f>
        <v>7.6561101824766012E-2</v>
      </c>
      <c r="H50" s="50">
        <f>AVERAGE(D50:D53)</f>
        <v>4.6901540117921449E-2</v>
      </c>
    </row>
    <row r="51" spans="1:8" ht="15" x14ac:dyDescent="0.2">
      <c r="A51" s="50" t="s">
        <v>65</v>
      </c>
      <c r="B51" s="50">
        <v>3.3946750490511261E-2</v>
      </c>
      <c r="C51" s="50">
        <v>8.9732111802209191E-2</v>
      </c>
      <c r="D51" s="50">
        <v>5.4791083323249411E-2</v>
      </c>
      <c r="E51" s="50" t="s">
        <v>77</v>
      </c>
      <c r="F51" s="50">
        <f>AVERAGE(B54:B57)</f>
        <v>7.2281599750974965E-2</v>
      </c>
      <c r="G51" s="50">
        <f>AVERAGE(C54:C57)</f>
        <v>6.9211652543597263E-2</v>
      </c>
      <c r="H51" s="50">
        <f>AVERAGE(D54:D57)</f>
        <v>4.8519046684141545E-2</v>
      </c>
    </row>
    <row r="52" spans="1:8" x14ac:dyDescent="0.15">
      <c r="A52" s="50" t="s">
        <v>83</v>
      </c>
      <c r="B52" s="50">
        <v>0.11335167663559172</v>
      </c>
      <c r="C52" s="50">
        <v>7.4678928499513408E-2</v>
      </c>
      <c r="D52" s="50">
        <v>3.9722931459070424E-2</v>
      </c>
    </row>
    <row r="53" spans="1:8" ht="15" x14ac:dyDescent="0.2">
      <c r="A53" s="50" t="s">
        <v>82</v>
      </c>
      <c r="B53" s="50">
        <v>6.9173267089698856E-2</v>
      </c>
      <c r="C53" s="50">
        <v>4.3096916882659451E-2</v>
      </c>
      <c r="D53" s="50">
        <v>4.1990105118839126E-2</v>
      </c>
      <c r="E53" s="50" t="s">
        <v>62</v>
      </c>
    </row>
    <row r="54" spans="1:8" x14ac:dyDescent="0.15">
      <c r="A54" s="50" t="s">
        <v>81</v>
      </c>
      <c r="B54" s="50">
        <v>7.2654704788098018E-2</v>
      </c>
      <c r="C54" s="50">
        <v>7.4485049062678596E-2</v>
      </c>
      <c r="D54" s="50">
        <v>3.6810661599026455E-2</v>
      </c>
      <c r="F54" s="50">
        <v>10</v>
      </c>
      <c r="G54" s="50">
        <v>14</v>
      </c>
      <c r="H54" s="50">
        <v>24</v>
      </c>
    </row>
    <row r="55" spans="1:8" x14ac:dyDescent="0.15">
      <c r="A55" s="50" t="s">
        <v>80</v>
      </c>
      <c r="B55" s="50">
        <v>3.3946750490511261E-2</v>
      </c>
      <c r="C55" s="50">
        <v>9.5474333881005791E-2</v>
      </c>
      <c r="D55" s="50">
        <v>5.9862927945416554E-2</v>
      </c>
      <c r="E55" s="50" t="s">
        <v>79</v>
      </c>
      <c r="F55" s="50">
        <f>STDEV(B50:B53)</f>
        <v>3.248647319748476E-2</v>
      </c>
      <c r="G55" s="50">
        <f>STDEV(C50:C53)</f>
        <v>2.4417315071282183E-2</v>
      </c>
      <c r="H55" s="50">
        <f>STDEV(D50:D53)</f>
        <v>7.2005488695472885E-3</v>
      </c>
    </row>
    <row r="56" spans="1:8" x14ac:dyDescent="0.15">
      <c r="A56" s="50" t="s">
        <v>78</v>
      </c>
      <c r="B56" s="50">
        <v>0.11335167663559172</v>
      </c>
      <c r="C56" s="50">
        <v>5.1111494404492093E-2</v>
      </c>
      <c r="D56" s="50">
        <v>7.5415434820496188E-2</v>
      </c>
      <c r="E56" s="50" t="s">
        <v>77</v>
      </c>
      <c r="F56" s="50">
        <f>STDEV(B54:B57)</f>
        <v>3.248647319748476E-2</v>
      </c>
      <c r="G56" s="50">
        <f>STDEV(C54:C57)</f>
        <v>2.0212840845943675E-2</v>
      </c>
      <c r="H56" s="50">
        <f>STDEV(D54:D57)</f>
        <v>2.3756588583137284E-2</v>
      </c>
    </row>
    <row r="57" spans="1:8" ht="15" x14ac:dyDescent="0.2">
      <c r="A57" s="50" t="s">
        <v>76</v>
      </c>
      <c r="B57" s="50">
        <v>6.9173267089698856E-2</v>
      </c>
      <c r="C57" s="50">
        <v>5.5775732826212586E-2</v>
      </c>
      <c r="D57" s="50">
        <v>2.1987162371626987E-2</v>
      </c>
      <c r="E57" s="50" t="s">
        <v>55</v>
      </c>
      <c r="F57" s="50">
        <v>10</v>
      </c>
      <c r="G57" s="50">
        <v>14</v>
      </c>
      <c r="H57" s="50">
        <v>24</v>
      </c>
    </row>
    <row r="58" spans="1:8" x14ac:dyDescent="0.15">
      <c r="F58" s="50">
        <f>_xlfn.T.TEST(B50:B53,B54:B57,2,2)</f>
        <v>1</v>
      </c>
      <c r="G58" s="50">
        <f>_xlfn.T.TEST(C50:C53,C54:C57,2,2)</f>
        <v>0.65919658173715501</v>
      </c>
      <c r="H58" s="50">
        <f>_xlfn.T.TEST(D50:D53,D54:D57,2,2)</f>
        <v>0.90057363600953111</v>
      </c>
    </row>
    <row r="59" spans="1:8" ht="15" x14ac:dyDescent="0.2">
      <c r="A59" s="50" t="s">
        <v>85</v>
      </c>
      <c r="E59" s="50" t="s">
        <v>68</v>
      </c>
    </row>
    <row r="60" spans="1:8" x14ac:dyDescent="0.15">
      <c r="B60" s="50">
        <v>10</v>
      </c>
      <c r="C60" s="50">
        <v>14</v>
      </c>
      <c r="D60" s="50">
        <v>24</v>
      </c>
      <c r="F60" s="50">
        <v>10</v>
      </c>
      <c r="G60" s="50">
        <v>14</v>
      </c>
      <c r="H60" s="50">
        <v>24</v>
      </c>
    </row>
    <row r="61" spans="1:8" ht="15" x14ac:dyDescent="0.2">
      <c r="A61" s="50" t="s">
        <v>84</v>
      </c>
      <c r="B61" s="50">
        <v>9.9842537331953654E-2</v>
      </c>
      <c r="C61" s="52">
        <v>0.2292272882732749</v>
      </c>
      <c r="D61" s="52">
        <v>4.0860466440725327</v>
      </c>
      <c r="E61" s="50" t="s">
        <v>66</v>
      </c>
      <c r="F61" s="50">
        <f>AVERAGE(B61:B64)</f>
        <v>6.5243917131787177E-2</v>
      </c>
      <c r="G61" s="50">
        <f>AVERAGE(C61:C64)</f>
        <v>0.15554337288308889</v>
      </c>
      <c r="H61" s="50">
        <f>AVERAGE(D61:D64)</f>
        <v>2.9872359547907115</v>
      </c>
    </row>
    <row r="62" spans="1:8" ht="15" x14ac:dyDescent="0.2">
      <c r="A62" s="50" t="s">
        <v>65</v>
      </c>
      <c r="B62" s="50">
        <v>8.7840551933422689E-2</v>
      </c>
      <c r="C62" s="51">
        <v>0.18268728862881661</v>
      </c>
      <c r="D62" s="51">
        <v>1.9189384728074075</v>
      </c>
      <c r="E62" s="50" t="s">
        <v>77</v>
      </c>
      <c r="F62" s="50">
        <f>AVERAGE(B65:B68)</f>
        <v>6.5243917131787177E-2</v>
      </c>
      <c r="G62" s="50">
        <f>AVERAGE(C65:C68)</f>
        <v>0.14644892568799669</v>
      </c>
      <c r="H62" s="50">
        <f>AVERAGE(D65:D68)</f>
        <v>0.69517713776193568</v>
      </c>
    </row>
    <row r="63" spans="1:8" x14ac:dyDescent="0.15">
      <c r="A63" s="50" t="s">
        <v>83</v>
      </c>
      <c r="B63" s="51">
        <v>4.7911954520009459E-2</v>
      </c>
      <c r="C63" s="51">
        <v>0.11055144844807685</v>
      </c>
      <c r="D63" s="52">
        <v>3.4806187572598457</v>
      </c>
    </row>
    <row r="64" spans="1:8" ht="15" x14ac:dyDescent="0.2">
      <c r="A64" s="50" t="s">
        <v>82</v>
      </c>
      <c r="B64" s="51">
        <v>2.5380624741762878E-2</v>
      </c>
      <c r="C64" s="51">
        <v>9.9707466182187204E-2</v>
      </c>
      <c r="D64" s="51">
        <v>2.4633399450230598</v>
      </c>
      <c r="E64" s="50" t="s">
        <v>62</v>
      </c>
    </row>
    <row r="65" spans="1:8" x14ac:dyDescent="0.15">
      <c r="A65" s="50" t="s">
        <v>81</v>
      </c>
      <c r="B65" s="50">
        <v>9.9842537331953654E-2</v>
      </c>
      <c r="C65" s="52">
        <v>0.20519881442621352</v>
      </c>
      <c r="D65" s="52">
        <v>0.63410107913672931</v>
      </c>
      <c r="F65" s="50">
        <v>10</v>
      </c>
      <c r="G65" s="50">
        <v>14</v>
      </c>
      <c r="H65" s="50">
        <v>24</v>
      </c>
    </row>
    <row r="66" spans="1:8" x14ac:dyDescent="0.15">
      <c r="A66" s="50" t="s">
        <v>80</v>
      </c>
      <c r="B66" s="50">
        <v>8.7840551933422689E-2</v>
      </c>
      <c r="C66" s="51">
        <v>0.17097464172482493</v>
      </c>
      <c r="D66" s="51">
        <v>0.85303722141325478</v>
      </c>
      <c r="E66" s="50" t="s">
        <v>79</v>
      </c>
      <c r="F66" s="50">
        <f>STDEV(B61:B64)</f>
        <v>3.4627308261267239E-2</v>
      </c>
      <c r="G66" s="50">
        <f>STDEV(C61:C64)</f>
        <v>6.1394987012287565E-2</v>
      </c>
      <c r="H66" s="50">
        <f>STDEV(D61:D64)</f>
        <v>0.97750329235841471</v>
      </c>
    </row>
    <row r="67" spans="1:8" x14ac:dyDescent="0.15">
      <c r="A67" s="50" t="s">
        <v>78</v>
      </c>
      <c r="B67" s="51">
        <v>4.7911954520009459E-2</v>
      </c>
      <c r="C67" s="51">
        <v>0.15365180332481862</v>
      </c>
      <c r="D67" s="51">
        <v>0.83703298996925357</v>
      </c>
      <c r="E67" s="50" t="s">
        <v>77</v>
      </c>
      <c r="F67" s="50">
        <f>STDEV(B65:B68)</f>
        <v>3.4627308261267239E-2</v>
      </c>
      <c r="G67" s="50">
        <f>STDEV(C65:C68)</f>
        <v>6.4008586402340154E-2</v>
      </c>
      <c r="H67" s="50">
        <f>STDEV(D65:D68)</f>
        <v>0.18772512241665359</v>
      </c>
    </row>
    <row r="68" spans="1:8" ht="15" x14ac:dyDescent="0.2">
      <c r="A68" s="50" t="s">
        <v>76</v>
      </c>
      <c r="B68" s="51">
        <v>2.5380624741762878E-2</v>
      </c>
      <c r="C68" s="51">
        <v>5.5970443276129662E-2</v>
      </c>
      <c r="D68" s="51">
        <v>0.45653726052850485</v>
      </c>
      <c r="E68" s="50" t="s">
        <v>55</v>
      </c>
      <c r="F68" s="50">
        <v>10</v>
      </c>
      <c r="G68" s="50">
        <v>14</v>
      </c>
      <c r="H68" s="50">
        <v>24</v>
      </c>
    </row>
    <row r="69" spans="1:8" x14ac:dyDescent="0.15">
      <c r="F69" s="50">
        <f>_xlfn.T.TEST(B61:B64,B65:B68,2,2)</f>
        <v>1</v>
      </c>
      <c r="G69" s="50">
        <f>_xlfn.T.TEST(C61:C64,C65:C68,2,2)</f>
        <v>0.84429226477715602</v>
      </c>
      <c r="H69" s="50">
        <f>_xlfn.T.TEST(D61:D64,D65:D68,2,2)</f>
        <v>3.6709113977006322E-3</v>
      </c>
    </row>
    <row r="70" spans="1:8" ht="15" x14ac:dyDescent="0.2">
      <c r="A70" s="50" t="s">
        <v>69</v>
      </c>
      <c r="E70" s="50" t="s">
        <v>68</v>
      </c>
    </row>
    <row r="71" spans="1:8" x14ac:dyDescent="0.15">
      <c r="B71" s="50">
        <v>10</v>
      </c>
      <c r="C71" s="50">
        <v>14</v>
      </c>
      <c r="D71" s="50">
        <v>24</v>
      </c>
      <c r="F71" s="50">
        <v>10</v>
      </c>
      <c r="G71" s="50">
        <v>14</v>
      </c>
      <c r="H71" s="50">
        <v>24</v>
      </c>
    </row>
    <row r="72" spans="1:8" ht="15" x14ac:dyDescent="0.2">
      <c r="A72" s="50" t="s">
        <v>84</v>
      </c>
      <c r="B72" s="50">
        <f>B61*890828</f>
        <v>88942.527846349607</v>
      </c>
      <c r="C72" s="50">
        <f>C61*890828</f>
        <v>204202.08675790494</v>
      </c>
      <c r="D72" s="50">
        <f>D61*890828</f>
        <v>3639964.7598458463</v>
      </c>
      <c r="E72" s="50" t="s">
        <v>66</v>
      </c>
      <c r="F72" s="50">
        <f>AVERAGE(B72:B75)</f>
        <v>58121.108210675709</v>
      </c>
      <c r="G72" s="50">
        <f>AVERAGE(C72:C75)</f>
        <v>138562.3917786963</v>
      </c>
      <c r="H72" s="50">
        <f>AVERAGE(D72:D75)</f>
        <v>2661113.4311342994</v>
      </c>
    </row>
    <row r="73" spans="1:8" ht="15" x14ac:dyDescent="0.2">
      <c r="A73" s="50" t="s">
        <v>65</v>
      </c>
      <c r="B73" s="50">
        <f>B62*890828</f>
        <v>78250.823197747071</v>
      </c>
      <c r="C73" s="50">
        <f>C62*890828</f>
        <v>162742.95195463146</v>
      </c>
      <c r="D73" s="50">
        <f>D62*890828</f>
        <v>1709444.1218540771</v>
      </c>
      <c r="E73" s="50" t="s">
        <v>77</v>
      </c>
      <c r="F73" s="50">
        <f>AVERAGE(B76:B79)</f>
        <v>58121.108210675709</v>
      </c>
      <c r="G73" s="50">
        <f>AVERAGE(C76:C79)</f>
        <v>130460.80357278671</v>
      </c>
      <c r="H73" s="50">
        <f>AVERAGE(D76:D79)</f>
        <v>619283.25927818962</v>
      </c>
    </row>
    <row r="74" spans="1:8" x14ac:dyDescent="0.15">
      <c r="A74" s="50" t="s">
        <v>83</v>
      </c>
      <c r="B74" s="50">
        <f>B63*890828</f>
        <v>42681.310621150988</v>
      </c>
      <c r="C74" s="50">
        <f>C63*890828</f>
        <v>98482.325718103399</v>
      </c>
      <c r="D74" s="50">
        <f>D63*890828</f>
        <v>3100632.6462922739</v>
      </c>
    </row>
    <row r="75" spans="1:8" ht="15" x14ac:dyDescent="0.2">
      <c r="A75" s="50" t="s">
        <v>82</v>
      </c>
      <c r="B75" s="50">
        <f>B64*890828</f>
        <v>22609.771177455143</v>
      </c>
      <c r="C75" s="50">
        <f>C64*890828</f>
        <v>88822.202684145464</v>
      </c>
      <c r="D75" s="50">
        <f>D64*890828</f>
        <v>2194412.1965450021</v>
      </c>
      <c r="E75" s="50" t="s">
        <v>62</v>
      </c>
    </row>
    <row r="76" spans="1:8" x14ac:dyDescent="0.15">
      <c r="A76" s="50" t="s">
        <v>81</v>
      </c>
      <c r="B76" s="50">
        <f>B65*890828</f>
        <v>88942.527846349607</v>
      </c>
      <c r="C76" s="50">
        <f>C65*890828</f>
        <v>182796.84945767492</v>
      </c>
      <c r="D76" s="50">
        <f>D65*890828</f>
        <v>564874.99612521427</v>
      </c>
      <c r="F76" s="50">
        <v>10</v>
      </c>
      <c r="G76" s="50">
        <v>14</v>
      </c>
      <c r="H76" s="50">
        <v>24</v>
      </c>
    </row>
    <row r="77" spans="1:8" x14ac:dyDescent="0.15">
      <c r="A77" s="50" t="s">
        <v>80</v>
      </c>
      <c r="B77" s="50">
        <f>B66*890828</f>
        <v>78250.823197747071</v>
      </c>
      <c r="C77" s="50">
        <f>C66*890828</f>
        <v>152308.99813844234</v>
      </c>
      <c r="D77" s="50">
        <f>D66*890828</f>
        <v>759909.44187712693</v>
      </c>
      <c r="E77" s="50" t="s">
        <v>79</v>
      </c>
      <c r="F77" s="50">
        <f>STDEV(B72:B75)</f>
        <v>30846.975763768158</v>
      </c>
      <c r="G77" s="50">
        <f>STDEV(C72:C75)</f>
        <v>54692.373490182188</v>
      </c>
      <c r="H77" s="50">
        <f>STDEV(D72:D75)</f>
        <v>870787.30292506434</v>
      </c>
    </row>
    <row r="78" spans="1:8" x14ac:dyDescent="0.15">
      <c r="A78" s="50" t="s">
        <v>78</v>
      </c>
      <c r="B78" s="50">
        <f>B67*890828</f>
        <v>42681.310621150988</v>
      </c>
      <c r="C78" s="50">
        <f>C67*890828</f>
        <v>136877.32865224153</v>
      </c>
      <c r="D78" s="50">
        <f>D67*890828</f>
        <v>745652.4243883302</v>
      </c>
      <c r="E78" s="50" t="s">
        <v>77</v>
      </c>
      <c r="F78" s="50">
        <f>STDEV(B76:B79)</f>
        <v>30846.975763768158</v>
      </c>
      <c r="G78" s="50">
        <f>STDEV(C76:C79)</f>
        <v>57020.641007623904</v>
      </c>
      <c r="H78" s="50">
        <f>STDEV(D76:D79)</f>
        <v>167230.79535218247</v>
      </c>
    </row>
    <row r="79" spans="1:8" ht="15" x14ac:dyDescent="0.2">
      <c r="A79" s="50" t="s">
        <v>76</v>
      </c>
      <c r="B79" s="50">
        <f>B68*890828</f>
        <v>22609.771177455143</v>
      </c>
      <c r="C79" s="50">
        <f>C68*890828</f>
        <v>49860.038042788037</v>
      </c>
      <c r="D79" s="50">
        <f>D68*890828</f>
        <v>406696.17472208693</v>
      </c>
      <c r="E79" s="50" t="s">
        <v>55</v>
      </c>
      <c r="F79" s="50">
        <v>10</v>
      </c>
      <c r="G79" s="50">
        <v>14</v>
      </c>
      <c r="H79" s="50">
        <v>24</v>
      </c>
    </row>
    <row r="80" spans="1:8" x14ac:dyDescent="0.15">
      <c r="F80" s="50">
        <f>_xlfn.T.TEST(B72:B75,B76:B79,2,2)</f>
        <v>1</v>
      </c>
      <c r="G80" s="50">
        <f>_xlfn.T.TEST(C72:C75,C76:C79,2,2)</f>
        <v>0.84429226477715602</v>
      </c>
      <c r="H80" s="50">
        <f>_xlfn.T.TEST(D72:D75,D76:D79,2,2)</f>
        <v>3.67091139770064E-3</v>
      </c>
    </row>
  </sheetData>
  <pageMargins left="0.7" right="0.7" top="0.75" bottom="0.75" header="0.3" footer="0.3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IFU Summary Data</vt:lpstr>
      <vt:lpstr>dacAKD_IFU rep 1</vt:lpstr>
      <vt:lpstr>dacAKD_IFU reps 2&amp;3</vt:lpstr>
      <vt:lpstr>dacAKDcom_IFU</vt:lpstr>
      <vt:lpstr>dacAKD - RT-qPCR</vt:lpstr>
      <vt:lpstr>dacAKDcom - RT-qPCR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Ouellette, Scot</cp:lastModifiedBy>
  <cp:revision/>
  <dcterms:created xsi:type="dcterms:W3CDTF">2022-11-11T15:54:34Z</dcterms:created>
  <dcterms:modified xsi:type="dcterms:W3CDTF">2025-08-22T13:43:53Z</dcterms:modified>
  <cp:category/>
  <cp:contentStatus/>
</cp:coreProperties>
</file>