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scot.ouellette/Desktop/Manuscripts/c-di-AMP/eLife/VOR/Source data_eLife/"/>
    </mc:Choice>
  </mc:AlternateContent>
  <xr:revisionPtr revIDLastSave="0" documentId="13_ncr:1_{EF4687EE-378F-2245-AD6D-C78F0EFB4C01}" xr6:coauthVersionLast="47" xr6:coauthVersionMax="47" xr10:uidLastSave="{00000000-0000-0000-0000-000000000000}"/>
  <bookViews>
    <workbookView xWindow="0" yWindow="500" windowWidth="19420" windowHeight="11500" activeTab="1" xr2:uid="{DD93C45A-4D94-4470-B128-753A8A98EFEC}"/>
  </bookViews>
  <sheets>
    <sheet name="dacAop - IFU" sheetId="2" r:id="rId1"/>
    <sheet name="dacAopMut - IFU" sheetId="1" r:id="rId2"/>
    <sheet name="dacAop - RT-qPCR" sheetId="3" r:id="rId3"/>
    <sheet name="dacAopMut RT-qPCR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" l="1"/>
  <c r="G4" i="4"/>
  <c r="H4" i="4"/>
  <c r="F5" i="4"/>
  <c r="G5" i="4"/>
  <c r="H5" i="4"/>
  <c r="F9" i="4"/>
  <c r="G9" i="4"/>
  <c r="H9" i="4"/>
  <c r="F10" i="4"/>
  <c r="G10" i="4"/>
  <c r="H10" i="4"/>
  <c r="F12" i="4"/>
  <c r="G12" i="4"/>
  <c r="H12" i="4"/>
  <c r="F16" i="4"/>
  <c r="G16" i="4"/>
  <c r="H16" i="4"/>
  <c r="F17" i="4"/>
  <c r="G17" i="4"/>
  <c r="H17" i="4"/>
  <c r="F21" i="4"/>
  <c r="G21" i="4"/>
  <c r="H21" i="4"/>
  <c r="F22" i="4"/>
  <c r="G22" i="4"/>
  <c r="H22" i="4"/>
  <c r="F24" i="4"/>
  <c r="G24" i="4"/>
  <c r="H24" i="4"/>
  <c r="F28" i="4"/>
  <c r="G28" i="4"/>
  <c r="H28" i="4"/>
  <c r="F29" i="4"/>
  <c r="G29" i="4"/>
  <c r="H29" i="4"/>
  <c r="F33" i="4"/>
  <c r="G33" i="4"/>
  <c r="H33" i="4"/>
  <c r="F34" i="4"/>
  <c r="G34" i="4"/>
  <c r="H34" i="4"/>
  <c r="F36" i="4"/>
  <c r="G36" i="4"/>
  <c r="H36" i="4"/>
  <c r="F39" i="4"/>
  <c r="G39" i="4"/>
  <c r="H39" i="4"/>
  <c r="F40" i="4"/>
  <c r="G40" i="4"/>
  <c r="H40" i="4"/>
  <c r="F44" i="4"/>
  <c r="G44" i="4"/>
  <c r="H44" i="4"/>
  <c r="F45" i="4"/>
  <c r="G45" i="4"/>
  <c r="H45" i="4"/>
  <c r="F47" i="4"/>
  <c r="G47" i="4"/>
  <c r="H47" i="4"/>
  <c r="F50" i="4"/>
  <c r="G50" i="4"/>
  <c r="H50" i="4"/>
  <c r="F51" i="4"/>
  <c r="G51" i="4"/>
  <c r="H51" i="4"/>
  <c r="F55" i="4"/>
  <c r="G55" i="4"/>
  <c r="H55" i="4"/>
  <c r="F56" i="4"/>
  <c r="G56" i="4"/>
  <c r="H56" i="4"/>
  <c r="F58" i="4"/>
  <c r="G58" i="4"/>
  <c r="H58" i="4"/>
  <c r="F61" i="4"/>
  <c r="G61" i="4"/>
  <c r="H61" i="4"/>
  <c r="F62" i="4"/>
  <c r="G62" i="4"/>
  <c r="H62" i="4"/>
  <c r="F66" i="4"/>
  <c r="G66" i="4"/>
  <c r="H66" i="4"/>
  <c r="F67" i="4"/>
  <c r="G67" i="4"/>
  <c r="H67" i="4"/>
  <c r="F69" i="4"/>
  <c r="G69" i="4"/>
  <c r="H69" i="4"/>
  <c r="B73" i="4"/>
  <c r="C73" i="4"/>
  <c r="D73" i="4"/>
  <c r="B74" i="4"/>
  <c r="C74" i="4"/>
  <c r="D74" i="4"/>
  <c r="H73" i="4" s="1"/>
  <c r="B75" i="4"/>
  <c r="C75" i="4"/>
  <c r="D75" i="4"/>
  <c r="B77" i="4"/>
  <c r="C77" i="4"/>
  <c r="D77" i="4"/>
  <c r="B78" i="4"/>
  <c r="C78" i="4"/>
  <c r="D78" i="4"/>
  <c r="B79" i="4"/>
  <c r="C79" i="4"/>
  <c r="D79" i="4"/>
  <c r="F4" i="3"/>
  <c r="G4" i="3"/>
  <c r="H4" i="3"/>
  <c r="F5" i="3"/>
  <c r="G5" i="3"/>
  <c r="H5" i="3"/>
  <c r="F9" i="3"/>
  <c r="G9" i="3"/>
  <c r="H9" i="3"/>
  <c r="F10" i="3"/>
  <c r="G10" i="3"/>
  <c r="H10" i="3"/>
  <c r="F12" i="3"/>
  <c r="G12" i="3"/>
  <c r="H12" i="3"/>
  <c r="F16" i="3"/>
  <c r="G16" i="3"/>
  <c r="H16" i="3"/>
  <c r="F17" i="3"/>
  <c r="G17" i="3"/>
  <c r="H17" i="3"/>
  <c r="F21" i="3"/>
  <c r="G21" i="3"/>
  <c r="H21" i="3"/>
  <c r="F22" i="3"/>
  <c r="G22" i="3"/>
  <c r="H22" i="3"/>
  <c r="F24" i="3"/>
  <c r="G24" i="3"/>
  <c r="H24" i="3"/>
  <c r="F28" i="3"/>
  <c r="G28" i="3"/>
  <c r="H28" i="3"/>
  <c r="F29" i="3"/>
  <c r="G29" i="3"/>
  <c r="H29" i="3"/>
  <c r="F33" i="3"/>
  <c r="G33" i="3"/>
  <c r="H33" i="3"/>
  <c r="F34" i="3"/>
  <c r="G34" i="3"/>
  <c r="H34" i="3"/>
  <c r="F36" i="3"/>
  <c r="G36" i="3"/>
  <c r="H36" i="3"/>
  <c r="F39" i="3"/>
  <c r="G39" i="3"/>
  <c r="H39" i="3"/>
  <c r="F40" i="3"/>
  <c r="G40" i="3"/>
  <c r="H40" i="3"/>
  <c r="F44" i="3"/>
  <c r="G44" i="3"/>
  <c r="H44" i="3"/>
  <c r="F45" i="3"/>
  <c r="G45" i="3"/>
  <c r="H45" i="3"/>
  <c r="F47" i="3"/>
  <c r="G47" i="3"/>
  <c r="H47" i="3"/>
  <c r="F50" i="3"/>
  <c r="G50" i="3"/>
  <c r="H50" i="3"/>
  <c r="F51" i="3"/>
  <c r="G51" i="3"/>
  <c r="H51" i="3"/>
  <c r="F55" i="3"/>
  <c r="G55" i="3"/>
  <c r="H55" i="3"/>
  <c r="F56" i="3"/>
  <c r="G56" i="3"/>
  <c r="H56" i="3"/>
  <c r="F58" i="3"/>
  <c r="G58" i="3"/>
  <c r="H58" i="3"/>
  <c r="F61" i="3"/>
  <c r="G61" i="3"/>
  <c r="H61" i="3"/>
  <c r="F62" i="3"/>
  <c r="G62" i="3"/>
  <c r="H62" i="3"/>
  <c r="F66" i="3"/>
  <c r="G66" i="3"/>
  <c r="H66" i="3"/>
  <c r="F67" i="3"/>
  <c r="G67" i="3"/>
  <c r="H67" i="3"/>
  <c r="F69" i="3"/>
  <c r="G69" i="3"/>
  <c r="H69" i="3"/>
  <c r="B72" i="3"/>
  <c r="C72" i="3"/>
  <c r="G77" i="3" s="1"/>
  <c r="D72" i="3"/>
  <c r="H77" i="3" s="1"/>
  <c r="H72" i="3"/>
  <c r="B73" i="3"/>
  <c r="F80" i="3" s="1"/>
  <c r="C73" i="3"/>
  <c r="G72" i="3" s="1"/>
  <c r="D73" i="3"/>
  <c r="B74" i="3"/>
  <c r="C74" i="3"/>
  <c r="D74" i="3"/>
  <c r="B76" i="3"/>
  <c r="F73" i="3" s="1"/>
  <c r="C76" i="3"/>
  <c r="G73" i="3" s="1"/>
  <c r="D76" i="3"/>
  <c r="H73" i="3" s="1"/>
  <c r="B77" i="3"/>
  <c r="C77" i="3"/>
  <c r="D77" i="3"/>
  <c r="H80" i="3" s="1"/>
  <c r="F77" i="3"/>
  <c r="B78" i="3"/>
  <c r="C78" i="3"/>
  <c r="D78" i="3"/>
  <c r="F81" i="4" l="1"/>
  <c r="H78" i="4"/>
  <c r="G78" i="4"/>
  <c r="F74" i="4"/>
  <c r="F78" i="4"/>
  <c r="H81" i="4"/>
  <c r="H74" i="4"/>
  <c r="G79" i="4"/>
  <c r="G73" i="4"/>
  <c r="G81" i="4"/>
  <c r="F73" i="4"/>
  <c r="H79" i="4"/>
  <c r="F79" i="4"/>
  <c r="G74" i="4"/>
  <c r="G80" i="3"/>
  <c r="H78" i="3"/>
  <c r="G78" i="3"/>
  <c r="F78" i="3"/>
  <c r="F72" i="3"/>
  <c r="L20" i="2" l="1"/>
  <c r="J20" i="2"/>
  <c r="H20" i="2"/>
  <c r="F20" i="2"/>
  <c r="D20" i="2"/>
  <c r="B20" i="2"/>
</calcChain>
</file>

<file path=xl/sharedStrings.xml><?xml version="1.0" encoding="utf-8"?>
<sst xmlns="http://schemas.openxmlformats.org/spreadsheetml/2006/main" count="296" uniqueCount="49">
  <si>
    <t>pBOMBL-dacA-ybbR_6xH</t>
  </si>
  <si>
    <t>24 hpi (UI)</t>
  </si>
  <si>
    <t>24 hpi (I)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</si>
  <si>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</si>
  <si>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</si>
  <si>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</si>
  <si>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</si>
  <si>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</si>
  <si>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</si>
  <si>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</si>
  <si>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</si>
  <si>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</si>
  <si>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</si>
  <si>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</si>
  <si>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</si>
  <si>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</si>
  <si>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</si>
  <si>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</si>
  <si>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Dilution</t>
  </si>
  <si>
    <t>10^-3</t>
  </si>
  <si>
    <t>average (inclusions/FOV)</t>
  </si>
  <si>
    <t>IFU (/ml/well)</t>
  </si>
  <si>
    <t>pBOMBL-dacAD164N-ybbR_6xH</t>
  </si>
  <si>
    <t>10^0</t>
  </si>
  <si>
    <r>
      <t>P</t>
    </r>
    <r>
      <rPr>
        <sz val="11"/>
        <color theme="1"/>
        <rFont val="Aptos Narrow"/>
        <family val="2"/>
        <scheme val="minor"/>
      </rPr>
      <t>-value</t>
    </r>
  </si>
  <si>
    <t>I</t>
    <phoneticPr fontId="2" type="noConversion"/>
  </si>
  <si>
    <r>
      <t>I-</t>
    </r>
    <r>
      <rPr>
        <sz val="11"/>
        <color theme="1"/>
        <rFont val="Aptos Narrow"/>
        <family val="2"/>
        <scheme val="minor"/>
      </rPr>
      <t>3</t>
    </r>
  </si>
  <si>
    <t>UI</t>
    <phoneticPr fontId="2" type="noConversion"/>
  </si>
  <si>
    <r>
      <t>I-</t>
    </r>
    <r>
      <rPr>
        <sz val="11"/>
        <color theme="1"/>
        <rFont val="Aptos Narrow"/>
        <family val="2"/>
        <scheme val="minor"/>
      </rPr>
      <t>2</t>
    </r>
  </si>
  <si>
    <t>I-1</t>
    <phoneticPr fontId="2" type="noConversion"/>
  </si>
  <si>
    <r>
      <t>S</t>
    </r>
    <r>
      <rPr>
        <sz val="11"/>
        <color theme="1"/>
        <rFont val="Aptos Narrow"/>
        <family val="2"/>
        <scheme val="minor"/>
      </rPr>
      <t>TDEV</t>
    </r>
  </si>
  <si>
    <r>
      <t>UI-</t>
    </r>
    <r>
      <rPr>
        <sz val="11"/>
        <color theme="1"/>
        <rFont val="Aptos Narrow"/>
        <family val="2"/>
        <scheme val="minor"/>
      </rPr>
      <t>3</t>
    </r>
  </si>
  <si>
    <r>
      <t>UI-</t>
    </r>
    <r>
      <rPr>
        <sz val="11"/>
        <color theme="1"/>
        <rFont val="Aptos Narrow"/>
        <family val="2"/>
        <scheme val="minor"/>
      </rPr>
      <t>2</t>
    </r>
  </si>
  <si>
    <r>
      <t>U</t>
    </r>
    <r>
      <rPr>
        <sz val="11"/>
        <color theme="1"/>
        <rFont val="Aptos Narrow"/>
        <family val="2"/>
        <scheme val="minor"/>
      </rPr>
      <t>I</t>
    </r>
  </si>
  <si>
    <t>UI-1</t>
    <phoneticPr fontId="2" type="noConversion"/>
  </si>
  <si>
    <r>
      <t>A</t>
    </r>
    <r>
      <rPr>
        <sz val="11"/>
        <color theme="1"/>
        <rFont val="Aptos Narrow"/>
        <family val="2"/>
        <scheme val="minor"/>
      </rPr>
      <t>verage</t>
    </r>
  </si>
  <si>
    <t>Copy #</t>
  </si>
  <si>
    <t>gDNA</t>
    <phoneticPr fontId="2" type="noConversion"/>
  </si>
  <si>
    <r>
      <t>e</t>
    </r>
    <r>
      <rPr>
        <sz val="11"/>
        <color theme="1"/>
        <rFont val="Aptos Narrow"/>
        <family val="2"/>
        <scheme val="minor"/>
      </rPr>
      <t>uo</t>
    </r>
  </si>
  <si>
    <r>
      <t>h</t>
    </r>
    <r>
      <rPr>
        <sz val="11"/>
        <color theme="1"/>
        <rFont val="Aptos Narrow"/>
        <family val="2"/>
        <scheme val="minor"/>
      </rPr>
      <t>ctA</t>
    </r>
  </si>
  <si>
    <t>omcB</t>
    <phoneticPr fontId="2" type="noConversion"/>
  </si>
  <si>
    <t>ybbR</t>
    <phoneticPr fontId="2" type="noConversion"/>
  </si>
  <si>
    <r>
      <t>d</t>
    </r>
    <r>
      <rPr>
        <sz val="11"/>
        <color theme="1"/>
        <rFont val="Aptos Narrow"/>
        <family val="2"/>
        <scheme val="minor"/>
      </rPr>
      <t>acA</t>
    </r>
  </si>
  <si>
    <r>
      <t>I-</t>
    </r>
    <r>
      <rPr>
        <sz val="11"/>
        <color theme="1"/>
        <rFont val="Aptos Narrow"/>
        <family val="2"/>
        <scheme val="minor"/>
      </rPr>
      <t>4</t>
    </r>
  </si>
  <si>
    <t>I-3</t>
    <phoneticPr fontId="2" type="noConversion"/>
  </si>
  <si>
    <t>I-2</t>
    <phoneticPr fontId="2" type="noConversion"/>
  </si>
  <si>
    <r>
      <t>UI-</t>
    </r>
    <r>
      <rPr>
        <sz val="11"/>
        <color theme="1"/>
        <rFont val="Aptos Narrow"/>
        <family val="2"/>
        <scheme val="minor"/>
      </rPr>
      <t>4</t>
    </r>
  </si>
  <si>
    <t>UI-3</t>
    <phoneticPr fontId="2" type="noConversion"/>
  </si>
  <si>
    <r>
      <t>U</t>
    </r>
    <r>
      <rPr>
        <sz val="11"/>
        <color theme="1"/>
        <rFont val="Aptos Narrow"/>
        <family val="2"/>
        <scheme val="minor"/>
      </rPr>
      <t>I-2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</si>
</sst>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&quot;월&quot;\ dd&quot;일&quot;"/>
    <numFmt numFmtId="166" formatCode="#,##0.000"/>
    <numFmt numFmtId="167" formatCode="#,##0.00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29"/>
      <scheme val="minor"/>
    </font>
    <font>
      <sz val="11"/>
      <color theme="1"/>
      <name val="Calibri"/>
      <family val="2"/>
    </font>
    <font>
      <b/>
      <sz val="7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6" fillId="0" borderId="0"/>
  </cellStyleXfs>
  <cellXfs count="41">
    <xf numFmtId="0" fontId="0" fillId="0" borderId="0" xfId="0"/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165" fontId="2" fillId="0" borderId="27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0" fontId="6" fillId="0" borderId="0" xfId="2"/>
    <xf numFmtId="166" fontId="6" fillId="0" borderId="0" xfId="2" applyNumberFormat="1"/>
    <xf numFmtId="167" fontId="6" fillId="0" borderId="0" xfId="2" applyNumberFormat="1"/>
  </cellXfs>
  <cellStyles count="3">
    <cellStyle name="Normal" xfId="0" builtinId="0"/>
    <cellStyle name="Normal 2" xfId="1" xr:uid="{9894D4A8-C492-4A60-8D28-AB9B19712166}"/>
    <cellStyle name="Normal 3" xfId="2" xr:uid="{018245BE-C3BF-D94B-B36F-7ED049780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ko-KR" sz="1600"/>
              <a:t>dacA</a:t>
            </a:r>
            <a:endParaRPr lang="ko-KR" sz="16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'dacAop - RT-qPCR'!$E$4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'dacAop - RT-qPCR'!$F$9:$H$9</c:f>
                <c:numCache>
                  <c:formatCode>General</c:formatCode>
                  <c:ptCount val="3"/>
                  <c:pt idx="0">
                    <c:v>1.7707328965118282E-2</c:v>
                  </c:pt>
                  <c:pt idx="1">
                    <c:v>1.2764800433616687E-2</c:v>
                  </c:pt>
                  <c:pt idx="2">
                    <c:v>2.7609992211431608E-2</c:v>
                  </c:pt>
                </c:numCache>
              </c:numRef>
            </c:plus>
            <c:spPr>
              <a:ln w="12700" cap="rnd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'dacAop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'dacAop - RT-qPCR'!$F$4:$H$4</c:f>
              <c:numCache>
                <c:formatCode>General</c:formatCode>
                <c:ptCount val="3"/>
                <c:pt idx="0">
                  <c:v>8.6690292210221731E-2</c:v>
                </c:pt>
                <c:pt idx="1">
                  <c:v>0.1260826694574072</c:v>
                </c:pt>
                <c:pt idx="2">
                  <c:v>8.8642127682481531E-2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47-104E-8236-CFAD1249EA50}"/>
            </c:ext>
          </c:extLst>
        </c:ser>
        <c:ser>
          <c:idx val="1"/>
          <c:order val="1"/>
          <c:tx>
            <c:strRef>
              <c:f>'dacAop - RT-qPCR'!$E$5</c:f>
              <c:strCache>
                <c:ptCount val="1"/>
                <c:pt idx="0">
                  <c:v>I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'dacAop - RT-qPCR'!$F$10:$H$10</c:f>
                <c:numCache>
                  <c:formatCode>General</c:formatCode>
                  <c:ptCount val="3"/>
                  <c:pt idx="0">
                    <c:v>1.7707328965118282E-2</c:v>
                  </c:pt>
                  <c:pt idx="1">
                    <c:v>0.19351718669287332</c:v>
                  </c:pt>
                  <c:pt idx="2">
                    <c:v>0.13276712329013934</c:v>
                  </c:pt>
                </c:numCache>
              </c:numRef>
            </c:plus>
            <c:spPr>
              <a:ln w="12700">
                <a:solidFill>
                  <a:schemeClr val="tx1"/>
                </a:solidFill>
                <a:prstDash val="solid"/>
              </a:ln>
            </c:spPr>
          </c:errBars>
          <c:xVal>
            <c:numRef>
              <c:f>'dacAop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'dacAop - RT-qPCR'!$F$5:$H$5</c:f>
              <c:numCache>
                <c:formatCode>General</c:formatCode>
                <c:ptCount val="3"/>
                <c:pt idx="0">
                  <c:v>8.6690292210221731E-2</c:v>
                </c:pt>
                <c:pt idx="1">
                  <c:v>0.49818917010659752</c:v>
                </c:pt>
                <c:pt idx="2">
                  <c:v>0.34103650479660469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47-104E-8236-CFAD1249E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786576"/>
        <c:axId val="1"/>
      </c:scatterChart>
      <c:valAx>
        <c:axId val="85878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맑은 고딕"/>
                <a:ea typeface="맑은 고딕"/>
                <a:cs typeface="맑은 고딕"/>
              </a:defRPr>
            </a:pPr>
            <a:endParaRPr lang="en-US"/>
          </a:p>
        </c:txPr>
        <c:crossAx val="1"/>
        <c:crossesAt val="1E-3"/>
        <c:crossBetween val="midCat"/>
      </c:valAx>
      <c:valAx>
        <c:axId val="1"/>
        <c:scaling>
          <c:logBase val="10"/>
          <c:orientation val="minMax"/>
          <c:max val="10"/>
          <c:min val="1.0000000000000002E-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8587865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ko-KR" sz="1600"/>
              <a:t>ybbR</a:t>
            </a:r>
            <a:endParaRPr lang="ko-KR" sz="16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'dacAop - RT-qPCR'!$E$16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'dacAop - RT-qPCR'!$F$21:$H$21</c:f>
                <c:numCache>
                  <c:formatCode>General</c:formatCode>
                  <c:ptCount val="3"/>
                  <c:pt idx="0">
                    <c:v>8.2491340790531373E-3</c:v>
                  </c:pt>
                  <c:pt idx="1">
                    <c:v>1.4754849601769543E-2</c:v>
                  </c:pt>
                  <c:pt idx="2">
                    <c:v>2.0883292407053784E-2</c:v>
                  </c:pt>
                </c:numCache>
              </c:numRef>
            </c:plus>
            <c:minus>
              <c:numRef>
                <c:f>'dacAop - RT-qPCR'!$F$21:$H$21</c:f>
                <c:numCache>
                  <c:formatCode>General</c:formatCode>
                  <c:ptCount val="3"/>
                  <c:pt idx="0">
                    <c:v>8.2491340790531373E-3</c:v>
                  </c:pt>
                  <c:pt idx="1">
                    <c:v>1.4754849601769543E-2</c:v>
                  </c:pt>
                  <c:pt idx="2">
                    <c:v>2.0883292407053784E-2</c:v>
                  </c:pt>
                </c:numCache>
              </c:numRef>
            </c:minus>
            <c:spPr>
              <a:ln w="12700" cap="rnd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'dacAop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'dacAop - RT-qPCR'!$F$16:$H$16</c:f>
              <c:numCache>
                <c:formatCode>General</c:formatCode>
                <c:ptCount val="3"/>
                <c:pt idx="0">
                  <c:v>6.8744499704175635E-2</c:v>
                </c:pt>
                <c:pt idx="1">
                  <c:v>9.3835461625327785E-2</c:v>
                </c:pt>
                <c:pt idx="2">
                  <c:v>6.3352073618411775E-2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AB-E64D-A9CA-8EF63A927AD2}"/>
            </c:ext>
          </c:extLst>
        </c:ser>
        <c:ser>
          <c:idx val="1"/>
          <c:order val="1"/>
          <c:tx>
            <c:strRef>
              <c:f>'dacAop - RT-qPCR'!$E$17</c:f>
              <c:strCache>
                <c:ptCount val="1"/>
                <c:pt idx="0">
                  <c:v>I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'dacAop - RT-qPCR'!$F$22:$H$22</c:f>
                <c:numCache>
                  <c:formatCode>General</c:formatCode>
                  <c:ptCount val="3"/>
                  <c:pt idx="0">
                    <c:v>8.2491340790531373E-3</c:v>
                  </c:pt>
                  <c:pt idx="1">
                    <c:v>8.926763896246584E-2</c:v>
                  </c:pt>
                  <c:pt idx="2">
                    <c:v>6.3973140288494254E-2</c:v>
                  </c:pt>
                </c:numCache>
              </c:numRef>
            </c:plus>
            <c:minus>
              <c:numRef>
                <c:f>'dacAop - RT-qPCR'!$F$22:$H$22</c:f>
                <c:numCache>
                  <c:formatCode>General</c:formatCode>
                  <c:ptCount val="3"/>
                  <c:pt idx="0">
                    <c:v>8.2491340790531373E-3</c:v>
                  </c:pt>
                  <c:pt idx="1">
                    <c:v>8.926763896246584E-2</c:v>
                  </c:pt>
                  <c:pt idx="2">
                    <c:v>6.3973140288494254E-2</c:v>
                  </c:pt>
                </c:numCache>
              </c:numRef>
            </c:minus>
            <c:spPr>
              <a:ln w="12700">
                <a:solidFill>
                  <a:schemeClr val="tx1"/>
                </a:solidFill>
                <a:prstDash val="solid"/>
              </a:ln>
            </c:spPr>
          </c:errBars>
          <c:xVal>
            <c:numRef>
              <c:f>'dacAop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'dacAop - RT-qPCR'!$F$17:$H$17</c:f>
              <c:numCache>
                <c:formatCode>General</c:formatCode>
                <c:ptCount val="3"/>
                <c:pt idx="0">
                  <c:v>6.8744499704175635E-2</c:v>
                </c:pt>
                <c:pt idx="1">
                  <c:v>0.21778024458497322</c:v>
                </c:pt>
                <c:pt idx="2">
                  <c:v>0.15843008864241545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AB-E64D-A9CA-8EF63A927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786576"/>
        <c:axId val="1"/>
      </c:scatterChart>
      <c:valAx>
        <c:axId val="85878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맑은 고딕"/>
                <a:ea typeface="맑은 고딕"/>
                <a:cs typeface="맑은 고딕"/>
              </a:defRPr>
            </a:pPr>
            <a:endParaRPr lang="en-US"/>
          </a:p>
        </c:txPr>
        <c:crossAx val="1"/>
        <c:crossesAt val="1E-3"/>
        <c:crossBetween val="midCat"/>
      </c:valAx>
      <c:valAx>
        <c:axId val="1"/>
        <c:scaling>
          <c:logBase val="10"/>
          <c:orientation val="minMax"/>
          <c:min val="1.0000000000000002E-3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8587865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ko-KR" sz="1600"/>
              <a:t>hctA</a:t>
            </a:r>
            <a:endParaRPr lang="ko-KR" sz="16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'dacAop - RT-qPCR'!$E$39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'dacAop - RT-qPCR'!$F$44:$H$44</c:f>
                <c:numCache>
                  <c:formatCode>General</c:formatCode>
                  <c:ptCount val="3"/>
                  <c:pt idx="0">
                    <c:v>1.9959777758911989E-3</c:v>
                  </c:pt>
                  <c:pt idx="1">
                    <c:v>2.1640140972883151E-3</c:v>
                  </c:pt>
                  <c:pt idx="2">
                    <c:v>0.12812812172688859</c:v>
                  </c:pt>
                </c:numCache>
              </c:numRef>
            </c:plus>
            <c:minus>
              <c:numRef>
                <c:f>'dacAop - RT-qPCR'!$F$44:$H$44</c:f>
                <c:numCache>
                  <c:formatCode>General</c:formatCode>
                  <c:ptCount val="3"/>
                  <c:pt idx="0">
                    <c:v>1.9959777758911989E-3</c:v>
                  </c:pt>
                  <c:pt idx="1">
                    <c:v>2.1640140972883151E-3</c:v>
                  </c:pt>
                  <c:pt idx="2">
                    <c:v>0.12812812172688859</c:v>
                  </c:pt>
                </c:numCache>
              </c:numRef>
            </c:minus>
            <c:spPr>
              <a:ln w="12700" cap="rnd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'dacAop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'dacAop - RT-qPCR'!$F$39:$H$39</c:f>
              <c:numCache>
                <c:formatCode>General</c:formatCode>
                <c:ptCount val="3"/>
                <c:pt idx="0">
                  <c:v>7.3870599442028935E-3</c:v>
                </c:pt>
                <c:pt idx="1">
                  <c:v>8.7474288280052544E-3</c:v>
                </c:pt>
                <c:pt idx="2">
                  <c:v>0.35442111460780873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70-234F-90AD-2BC005B79105}"/>
            </c:ext>
          </c:extLst>
        </c:ser>
        <c:ser>
          <c:idx val="1"/>
          <c:order val="1"/>
          <c:tx>
            <c:strRef>
              <c:f>'dacAop - RT-qPCR'!$E$40</c:f>
              <c:strCache>
                <c:ptCount val="1"/>
                <c:pt idx="0">
                  <c:v>I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'dacAop - RT-qPCR'!$F$45:$H$45</c:f>
                <c:numCache>
                  <c:formatCode>General</c:formatCode>
                  <c:ptCount val="3"/>
                  <c:pt idx="0">
                    <c:v>1.9959777758911989E-3</c:v>
                  </c:pt>
                  <c:pt idx="1">
                    <c:v>5.1877687271734786E-2</c:v>
                  </c:pt>
                  <c:pt idx="2">
                    <c:v>9.6480175517637601E-2</c:v>
                  </c:pt>
                </c:numCache>
              </c:numRef>
            </c:plus>
            <c:minus>
              <c:numRef>
                <c:f>'dacAop - RT-qPCR'!$F$45:$H$45</c:f>
                <c:numCache>
                  <c:formatCode>General</c:formatCode>
                  <c:ptCount val="3"/>
                  <c:pt idx="0">
                    <c:v>1.9959777758911989E-3</c:v>
                  </c:pt>
                  <c:pt idx="1">
                    <c:v>5.1877687271734786E-2</c:v>
                  </c:pt>
                  <c:pt idx="2">
                    <c:v>9.6480175517637601E-2</c:v>
                  </c:pt>
                </c:numCache>
              </c:numRef>
            </c:minus>
            <c:spPr>
              <a:ln w="12700">
                <a:solidFill>
                  <a:schemeClr val="tx1"/>
                </a:solidFill>
                <a:prstDash val="solid"/>
              </a:ln>
            </c:spPr>
          </c:errBars>
          <c:xVal>
            <c:numRef>
              <c:f>'dacAop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'dacAop - RT-qPCR'!$F$40:$H$40</c:f>
              <c:numCache>
                <c:formatCode>General</c:formatCode>
                <c:ptCount val="3"/>
                <c:pt idx="0">
                  <c:v>7.3870599442028935E-3</c:v>
                </c:pt>
                <c:pt idx="1">
                  <c:v>0.10218751127542385</c:v>
                </c:pt>
                <c:pt idx="2">
                  <c:v>0.23637683239327059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70-234F-90AD-2BC005B79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786576"/>
        <c:axId val="1"/>
      </c:scatterChart>
      <c:valAx>
        <c:axId val="85878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맑은 고딕"/>
                <a:ea typeface="맑은 고딕"/>
                <a:cs typeface="맑은 고딕"/>
              </a:defRPr>
            </a:pPr>
            <a:endParaRPr lang="en-US"/>
          </a:p>
        </c:txPr>
        <c:crossAx val="1"/>
        <c:crossesAt val="1E-3"/>
        <c:crossBetween val="midCat"/>
      </c:valAx>
      <c:valAx>
        <c:axId val="1"/>
        <c:scaling>
          <c:logBase val="10"/>
          <c:orientation val="minMax"/>
          <c:min val="1.0000000000000002E-3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8587865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ko-KR" sz="1600"/>
              <a:t>omcB</a:t>
            </a:r>
            <a:endParaRPr lang="ko-KR" sz="16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'dacAop - RT-qPCR'!$E$28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'dacAop - RT-qPCR'!$F$33:$H$33</c:f>
                <c:numCache>
                  <c:formatCode>General</c:formatCode>
                  <c:ptCount val="3"/>
                  <c:pt idx="0">
                    <c:v>1.2078817896178677E-3</c:v>
                  </c:pt>
                  <c:pt idx="1">
                    <c:v>7.1688064108549896E-4</c:v>
                  </c:pt>
                  <c:pt idx="2">
                    <c:v>3.0432929841616517E-2</c:v>
                  </c:pt>
                </c:numCache>
              </c:numRef>
            </c:plus>
            <c:minus>
              <c:numRef>
                <c:f>'dacAop - RT-qPCR'!$F$33:$H$33</c:f>
                <c:numCache>
                  <c:formatCode>General</c:formatCode>
                  <c:ptCount val="3"/>
                  <c:pt idx="0">
                    <c:v>1.2078817896178677E-3</c:v>
                  </c:pt>
                  <c:pt idx="1">
                    <c:v>7.1688064108549896E-4</c:v>
                  </c:pt>
                  <c:pt idx="2">
                    <c:v>3.0432929841616517E-2</c:v>
                  </c:pt>
                </c:numCache>
              </c:numRef>
            </c:minus>
            <c:spPr>
              <a:ln w="12700" cap="rnd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'dacAop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'dacAop - RT-qPCR'!$F$28:$H$28</c:f>
              <c:numCache>
                <c:formatCode>General</c:formatCode>
                <c:ptCount val="3"/>
                <c:pt idx="0">
                  <c:v>3.2392077222481446E-3</c:v>
                </c:pt>
                <c:pt idx="1">
                  <c:v>4.1683893167972037E-3</c:v>
                </c:pt>
                <c:pt idx="2">
                  <c:v>6.1632409213247842E-2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E5-784D-82BB-72FF36F4045E}"/>
            </c:ext>
          </c:extLst>
        </c:ser>
        <c:ser>
          <c:idx val="1"/>
          <c:order val="1"/>
          <c:tx>
            <c:strRef>
              <c:f>'dacAop - RT-qPCR'!$E$29</c:f>
              <c:strCache>
                <c:ptCount val="1"/>
                <c:pt idx="0">
                  <c:v>I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'dacAop - RT-qPCR'!$F$34:$H$34</c:f>
                <c:numCache>
                  <c:formatCode>General</c:formatCode>
                  <c:ptCount val="3"/>
                  <c:pt idx="0">
                    <c:v>1.2078817896178677E-3</c:v>
                  </c:pt>
                  <c:pt idx="1">
                    <c:v>1.5248721200042954E-3</c:v>
                  </c:pt>
                  <c:pt idx="2">
                    <c:v>3.270150593222218E-2</c:v>
                  </c:pt>
                </c:numCache>
              </c:numRef>
            </c:plus>
            <c:minus>
              <c:numRef>
                <c:f>'dacAop - RT-qPCR'!$F$34:$H$34</c:f>
                <c:numCache>
                  <c:formatCode>General</c:formatCode>
                  <c:ptCount val="3"/>
                  <c:pt idx="0">
                    <c:v>1.2078817896178677E-3</c:v>
                  </c:pt>
                  <c:pt idx="1">
                    <c:v>1.5248721200042954E-3</c:v>
                  </c:pt>
                  <c:pt idx="2">
                    <c:v>3.270150593222218E-2</c:v>
                  </c:pt>
                </c:numCache>
              </c:numRef>
            </c:minus>
            <c:spPr>
              <a:ln w="12700">
                <a:solidFill>
                  <a:schemeClr val="tx1"/>
                </a:solidFill>
                <a:prstDash val="solid"/>
              </a:ln>
            </c:spPr>
          </c:errBars>
          <c:xVal>
            <c:numRef>
              <c:f>'dacAop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'dacAop - RT-qPCR'!$F$29:$H$29</c:f>
              <c:numCache>
                <c:formatCode>General</c:formatCode>
                <c:ptCount val="3"/>
                <c:pt idx="0">
                  <c:v>3.2392077222481446E-3</c:v>
                </c:pt>
                <c:pt idx="1">
                  <c:v>5.2943162811625796E-3</c:v>
                </c:pt>
                <c:pt idx="2">
                  <c:v>8.7972758675107052E-2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E5-784D-82BB-72FF36F40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786576"/>
        <c:axId val="1"/>
      </c:scatterChart>
      <c:valAx>
        <c:axId val="85878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맑은 고딕"/>
                <a:ea typeface="맑은 고딕"/>
                <a:cs typeface="맑은 고딕"/>
              </a:defRPr>
            </a:pPr>
            <a:endParaRPr lang="en-US"/>
          </a:p>
        </c:txPr>
        <c:crossAx val="1"/>
        <c:crossesAt val="1E-3"/>
        <c:crossBetween val="midCat"/>
      </c:valAx>
      <c:valAx>
        <c:axId val="1"/>
        <c:scaling>
          <c:logBase val="10"/>
          <c:orientation val="minMax"/>
          <c:min val="1.0000000000000002E-3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8587865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ko-KR" sz="1600"/>
              <a:t>euo</a:t>
            </a:r>
            <a:endParaRPr lang="ko-KR" sz="16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'dacAop - RT-qPCR'!$E$50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'dacAop - RT-qPCR'!$F$55:$H$55</c:f>
                <c:numCache>
                  <c:formatCode>General</c:formatCode>
                  <c:ptCount val="3"/>
                  <c:pt idx="0">
                    <c:v>1.200825770688428E-2</c:v>
                  </c:pt>
                  <c:pt idx="1">
                    <c:v>9.5277950941212147E-3</c:v>
                  </c:pt>
                  <c:pt idx="2">
                    <c:v>9.1101068067620909E-3</c:v>
                  </c:pt>
                </c:numCache>
              </c:numRef>
            </c:plus>
            <c:minus>
              <c:numRef>
                <c:f>'dacAop - RT-qPCR'!$F$55:$H$55</c:f>
                <c:numCache>
                  <c:formatCode>General</c:formatCode>
                  <c:ptCount val="3"/>
                  <c:pt idx="0">
                    <c:v>1.200825770688428E-2</c:v>
                  </c:pt>
                  <c:pt idx="1">
                    <c:v>9.5277950941212147E-3</c:v>
                  </c:pt>
                  <c:pt idx="2">
                    <c:v>9.1101068067620909E-3</c:v>
                  </c:pt>
                </c:numCache>
              </c:numRef>
            </c:minus>
            <c:spPr>
              <a:ln w="12700" cap="rnd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'dacAop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'dacAop - RT-qPCR'!$F$50:$H$50</c:f>
              <c:numCache>
                <c:formatCode>General</c:formatCode>
                <c:ptCount val="3"/>
                <c:pt idx="0">
                  <c:v>6.1116985043478837E-2</c:v>
                </c:pt>
                <c:pt idx="1">
                  <c:v>5.4497507582314697E-2</c:v>
                </c:pt>
                <c:pt idx="2">
                  <c:v>2.6011856277997115E-2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A0-144D-BE6B-785F27F7A02B}"/>
            </c:ext>
          </c:extLst>
        </c:ser>
        <c:ser>
          <c:idx val="1"/>
          <c:order val="1"/>
          <c:tx>
            <c:strRef>
              <c:f>'dacAop - RT-qPCR'!$E$51</c:f>
              <c:strCache>
                <c:ptCount val="1"/>
                <c:pt idx="0">
                  <c:v>I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'dacAop - RT-qPCR'!$F$56:$H$56</c:f>
                <c:numCache>
                  <c:formatCode>General</c:formatCode>
                  <c:ptCount val="3"/>
                  <c:pt idx="0">
                    <c:v>1.200825770688428E-2</c:v>
                  </c:pt>
                  <c:pt idx="1">
                    <c:v>1.1403948198331586E-2</c:v>
                  </c:pt>
                  <c:pt idx="2">
                    <c:v>1.3288875242302184E-2</c:v>
                  </c:pt>
                </c:numCache>
              </c:numRef>
            </c:plus>
            <c:minus>
              <c:numRef>
                <c:f>'dacAop - RT-qPCR'!$F$56:$H$56</c:f>
                <c:numCache>
                  <c:formatCode>General</c:formatCode>
                  <c:ptCount val="3"/>
                  <c:pt idx="0">
                    <c:v>1.200825770688428E-2</c:v>
                  </c:pt>
                  <c:pt idx="1">
                    <c:v>1.1403948198331586E-2</c:v>
                  </c:pt>
                  <c:pt idx="2">
                    <c:v>1.3288875242302184E-2</c:v>
                  </c:pt>
                </c:numCache>
              </c:numRef>
            </c:minus>
            <c:spPr>
              <a:ln w="12700">
                <a:solidFill>
                  <a:schemeClr val="tx1"/>
                </a:solidFill>
                <a:prstDash val="solid"/>
              </a:ln>
            </c:spPr>
          </c:errBars>
          <c:xVal>
            <c:numRef>
              <c:f>'dacAop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'dacAop - RT-qPCR'!$F$51:$H$51</c:f>
              <c:numCache>
                <c:formatCode>General</c:formatCode>
                <c:ptCount val="3"/>
                <c:pt idx="0">
                  <c:v>6.1116985043478837E-2</c:v>
                </c:pt>
                <c:pt idx="1">
                  <c:v>3.5444734562485182E-2</c:v>
                </c:pt>
                <c:pt idx="2">
                  <c:v>3.2826426638565796E-2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A0-144D-BE6B-785F27F7A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786576"/>
        <c:axId val="1"/>
      </c:scatterChart>
      <c:valAx>
        <c:axId val="85878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맑은 고딕"/>
                <a:ea typeface="맑은 고딕"/>
                <a:cs typeface="맑은 고딕"/>
              </a:defRPr>
            </a:pPr>
            <a:endParaRPr lang="en-US"/>
          </a:p>
        </c:txPr>
        <c:crossAx val="1"/>
        <c:crossesAt val="1E-3"/>
        <c:crossBetween val="midCat"/>
      </c:valAx>
      <c:valAx>
        <c:axId val="1"/>
        <c:scaling>
          <c:logBase val="10"/>
          <c:orientation val="minMax"/>
          <c:min val="1.0000000000000002E-3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8587865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'dacAop - RT-qPCR'!$E$72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'dacAop - RT-qPCR'!$F$77:$H$77</c:f>
                <c:numCache>
                  <c:formatCode>General</c:formatCode>
                  <c:ptCount val="3"/>
                  <c:pt idx="0">
                    <c:v>15607.154465383252</c:v>
                  </c:pt>
                  <c:pt idx="1">
                    <c:v>14648.509456103868</c:v>
                  </c:pt>
                  <c:pt idx="2">
                    <c:v>463279.19740637095</c:v>
                  </c:pt>
                </c:numCache>
              </c:numRef>
            </c:plus>
            <c:minus>
              <c:numRef>
                <c:f>'dacAop - RT-qPCR'!$F$77:$H$77</c:f>
                <c:numCache>
                  <c:formatCode>General</c:formatCode>
                  <c:ptCount val="3"/>
                  <c:pt idx="0">
                    <c:v>15607.154465383252</c:v>
                  </c:pt>
                  <c:pt idx="1">
                    <c:v>14648.509456103868</c:v>
                  </c:pt>
                  <c:pt idx="2">
                    <c:v>463279.19740637095</c:v>
                  </c:pt>
                </c:numCache>
              </c:numRef>
            </c:minus>
            <c:spPr>
              <a:ln w="12700" cap="rnd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'dacAop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'dacAop - RT-qPCR'!$F$72:$H$72</c:f>
              <c:numCache>
                <c:formatCode>General</c:formatCode>
                <c:ptCount val="3"/>
                <c:pt idx="0">
                  <c:v>40678.809202777491</c:v>
                </c:pt>
                <c:pt idx="1">
                  <c:v>111902.38058218824</c:v>
                </c:pt>
                <c:pt idx="2">
                  <c:v>2075957.297294637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DC-7541-995E-55AF1F48B14C}"/>
            </c:ext>
          </c:extLst>
        </c:ser>
        <c:ser>
          <c:idx val="1"/>
          <c:order val="1"/>
          <c:tx>
            <c:strRef>
              <c:f>'dacAop - RT-qPCR'!$E$73</c:f>
              <c:strCache>
                <c:ptCount val="1"/>
                <c:pt idx="0">
                  <c:v>I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'dacAop - RT-qPCR'!$F$78:$H$78</c:f>
                <c:numCache>
                  <c:formatCode>General</c:formatCode>
                  <c:ptCount val="3"/>
                  <c:pt idx="0">
                    <c:v>15607.154465383252</c:v>
                  </c:pt>
                  <c:pt idx="1">
                    <c:v>28274.024208147901</c:v>
                  </c:pt>
                  <c:pt idx="2">
                    <c:v>201207.84655258807</c:v>
                  </c:pt>
                </c:numCache>
              </c:numRef>
            </c:plus>
            <c:minus>
              <c:numRef>
                <c:f>'dacAop - RT-qPCR'!$F$78:$H$78</c:f>
                <c:numCache>
                  <c:formatCode>General</c:formatCode>
                  <c:ptCount val="3"/>
                  <c:pt idx="0">
                    <c:v>15607.154465383252</c:v>
                  </c:pt>
                  <c:pt idx="1">
                    <c:v>28274.024208147901</c:v>
                  </c:pt>
                  <c:pt idx="2">
                    <c:v>201207.84655258807</c:v>
                  </c:pt>
                </c:numCache>
              </c:numRef>
            </c:minus>
            <c:spPr>
              <a:ln w="12700">
                <a:solidFill>
                  <a:schemeClr val="tx1"/>
                </a:solidFill>
                <a:prstDash val="solid"/>
              </a:ln>
            </c:spPr>
          </c:errBars>
          <c:xVal>
            <c:numRef>
              <c:f>'dacAop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'dacAop - RT-qPCR'!$F$73:$H$73</c:f>
              <c:numCache>
                <c:formatCode>General</c:formatCode>
                <c:ptCount val="3"/>
                <c:pt idx="0">
                  <c:v>40678.809202777491</c:v>
                </c:pt>
                <c:pt idx="1">
                  <c:v>94128.315353022612</c:v>
                </c:pt>
                <c:pt idx="2">
                  <c:v>952441.19638781017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DC-7541-995E-55AF1F48B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786576"/>
        <c:axId val="1"/>
      </c:scatterChart>
      <c:valAx>
        <c:axId val="85878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맑은 고딕"/>
                <a:ea typeface="맑은 고딕"/>
                <a:cs typeface="맑은 고딕"/>
              </a:defRPr>
            </a:pPr>
            <a:endParaRPr lang="en-US"/>
          </a:p>
        </c:txPr>
        <c:crossAx val="1"/>
        <c:crossesAt val="1E-3"/>
        <c:crossBetween val="midCat"/>
      </c:valAx>
      <c:valAx>
        <c:axId val="1"/>
        <c:scaling>
          <c:logBase val="10"/>
          <c:orientation val="minMax"/>
          <c:min val="10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8587865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69850</xdr:colOff>
      <xdr:row>2</xdr:row>
      <xdr:rowOff>6350</xdr:rowOff>
    </xdr:from>
    <xdr:to>
      <xdr:col>12</xdr:col>
      <xdr:colOff>361950</xdr:colOff>
      <xdr:row>20</xdr:row>
      <xdr:rowOff>19050</xdr:rowOff>
    </xdr:to>
    <xdr:graphicFrame macro="">
      <xdr:nvGraphicFramePr>
        <xdr:cNvPr id="2" name="차트 7">
          <a:extLst>
            <a:ext uri="{FF2B5EF4-FFF2-40B4-BE49-F238E27FC236}">
              <a16:creationId xmlns:a16="http://schemas.microsoft.com/office/drawing/2014/main" id="{97CE9E5E-20AE-2D46-B268-684050D99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</xdr:row>
      <xdr:rowOff>0</xdr:rowOff>
    </xdr:from>
    <xdr:to>
      <xdr:col>17</xdr:col>
      <xdr:colOff>295275</xdr:colOff>
      <xdr:row>20</xdr:row>
      <xdr:rowOff>9525</xdr:rowOff>
    </xdr:to>
    <xdr:graphicFrame macro="">
      <xdr:nvGraphicFramePr>
        <xdr:cNvPr id="3" name="차트 7">
          <a:extLst>
            <a:ext uri="{FF2B5EF4-FFF2-40B4-BE49-F238E27FC236}">
              <a16:creationId xmlns:a16="http://schemas.microsoft.com/office/drawing/2014/main" id="{9E5D1EF7-9757-6249-B50F-816550EA6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2</xdr:row>
      <xdr:rowOff>0</xdr:rowOff>
    </xdr:from>
    <xdr:to>
      <xdr:col>22</xdr:col>
      <xdr:colOff>292100</xdr:colOff>
      <xdr:row>20</xdr:row>
      <xdr:rowOff>6350</xdr:rowOff>
    </xdr:to>
    <xdr:graphicFrame macro="">
      <xdr:nvGraphicFramePr>
        <xdr:cNvPr id="4" name="차트 7">
          <a:extLst>
            <a:ext uri="{FF2B5EF4-FFF2-40B4-BE49-F238E27FC236}">
              <a16:creationId xmlns:a16="http://schemas.microsoft.com/office/drawing/2014/main" id="{D76BE329-DA7C-CC4E-B715-E068ED3D6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57150</xdr:colOff>
      <xdr:row>21</xdr:row>
      <xdr:rowOff>95250</xdr:rowOff>
    </xdr:from>
    <xdr:to>
      <xdr:col>12</xdr:col>
      <xdr:colOff>349250</xdr:colOff>
      <xdr:row>39</xdr:row>
      <xdr:rowOff>101600</xdr:rowOff>
    </xdr:to>
    <xdr:graphicFrame macro="">
      <xdr:nvGraphicFramePr>
        <xdr:cNvPr id="5" name="차트 7">
          <a:extLst>
            <a:ext uri="{FF2B5EF4-FFF2-40B4-BE49-F238E27FC236}">
              <a16:creationId xmlns:a16="http://schemas.microsoft.com/office/drawing/2014/main" id="{E30E240B-DC4E-184D-9AB8-68588634F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22</xdr:row>
      <xdr:rowOff>0</xdr:rowOff>
    </xdr:from>
    <xdr:to>
      <xdr:col>17</xdr:col>
      <xdr:colOff>295275</xdr:colOff>
      <xdr:row>40</xdr:row>
      <xdr:rowOff>9525</xdr:rowOff>
    </xdr:to>
    <xdr:graphicFrame macro="">
      <xdr:nvGraphicFramePr>
        <xdr:cNvPr id="6" name="차트 7">
          <a:extLst>
            <a:ext uri="{FF2B5EF4-FFF2-40B4-BE49-F238E27FC236}">
              <a16:creationId xmlns:a16="http://schemas.microsoft.com/office/drawing/2014/main" id="{4BC07CEC-B952-B843-8B12-B21FA60B3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22</xdr:row>
      <xdr:rowOff>0</xdr:rowOff>
    </xdr:from>
    <xdr:to>
      <xdr:col>23</xdr:col>
      <xdr:colOff>234696</xdr:colOff>
      <xdr:row>38</xdr:row>
      <xdr:rowOff>152400</xdr:rowOff>
    </xdr:to>
    <xdr:graphicFrame macro="">
      <xdr:nvGraphicFramePr>
        <xdr:cNvPr id="7" name="차트 7">
          <a:extLst>
            <a:ext uri="{FF2B5EF4-FFF2-40B4-BE49-F238E27FC236}">
              <a16:creationId xmlns:a16="http://schemas.microsoft.com/office/drawing/2014/main" id="{53F7D161-FFC0-C14A-8A98-CA70523A3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D9C9A-D461-486A-B31D-E14AF6688774}">
  <dimension ref="A1:M20"/>
  <sheetViews>
    <sheetView workbookViewId="0">
      <selection activeCell="P22" sqref="P22"/>
    </sheetView>
  </sheetViews>
  <sheetFormatPr baseColWidth="10" defaultColWidth="8.83203125" defaultRowHeight="15" x14ac:dyDescent="0.2"/>
  <sheetData>
    <row r="1" spans="1:13" ht="16" thickBot="1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6" thickBot="1" x14ac:dyDescent="0.25">
      <c r="A2" s="9"/>
      <c r="B2" s="12" t="s">
        <v>1</v>
      </c>
      <c r="C2" s="11" t="s">
        <v>1</v>
      </c>
      <c r="D2" s="12" t="s">
        <v>2</v>
      </c>
      <c r="E2" s="11" t="s">
        <v>2</v>
      </c>
      <c r="F2" s="12" t="s">
        <v>1</v>
      </c>
      <c r="G2" s="11" t="s">
        <v>1</v>
      </c>
      <c r="H2" s="12" t="s">
        <v>2</v>
      </c>
      <c r="I2" s="11" t="s">
        <v>2</v>
      </c>
      <c r="J2" s="12" t="s">
        <v>1</v>
      </c>
      <c r="K2" s="11" t="s">
        <v>1</v>
      </c>
      <c r="L2" s="12" t="s">
        <v>2</v>
      </c>
      <c r="M2" s="11" t="s">
        <v>2</v>
      </c>
    </row>
    <row r="3" spans="1:13" ht="16" thickTop="1" x14ac:dyDescent="0.2">
      <c r="A3" s="1" t="s">
        <v>3</v>
      </c>
      <c r="B3" s="27">
        <v>32</v>
      </c>
      <c r="C3" s="32">
        <v>27</v>
      </c>
      <c r="D3" s="32">
        <v>19</v>
      </c>
      <c r="E3" s="32">
        <v>16</v>
      </c>
      <c r="F3" s="27">
        <v>25</v>
      </c>
      <c r="G3" s="32">
        <v>27</v>
      </c>
      <c r="H3" s="32">
        <v>13</v>
      </c>
      <c r="I3" s="32">
        <v>13</v>
      </c>
      <c r="J3" s="27">
        <v>29</v>
      </c>
      <c r="K3" s="32">
        <v>27</v>
      </c>
      <c r="L3" s="32">
        <v>8</v>
      </c>
      <c r="M3" s="32">
        <v>16</v>
      </c>
    </row>
    <row r="4" spans="1:13" x14ac:dyDescent="0.2">
      <c r="A4" s="2" t="s">
        <v>4</v>
      </c>
      <c r="B4" s="27">
        <v>22</v>
      </c>
      <c r="C4" s="32">
        <v>44</v>
      </c>
      <c r="D4" s="32">
        <v>22</v>
      </c>
      <c r="E4" s="32">
        <v>12</v>
      </c>
      <c r="F4" s="27">
        <v>18</v>
      </c>
      <c r="G4" s="32">
        <v>29</v>
      </c>
      <c r="H4" s="32">
        <v>12</v>
      </c>
      <c r="I4" s="32">
        <v>17</v>
      </c>
      <c r="J4" s="27">
        <v>37</v>
      </c>
      <c r="K4" s="32">
        <v>25</v>
      </c>
      <c r="L4" s="32">
        <v>14</v>
      </c>
      <c r="M4" s="32">
        <v>20</v>
      </c>
    </row>
    <row r="5" spans="1:13" x14ac:dyDescent="0.2">
      <c r="A5" s="2" t="s">
        <v>5</v>
      </c>
      <c r="B5" s="27">
        <v>30</v>
      </c>
      <c r="C5" s="32">
        <v>29</v>
      </c>
      <c r="D5" s="32">
        <v>18</v>
      </c>
      <c r="E5" s="32">
        <v>12</v>
      </c>
      <c r="F5" s="27">
        <v>33</v>
      </c>
      <c r="G5" s="32">
        <v>22</v>
      </c>
      <c r="H5" s="32">
        <v>11</v>
      </c>
      <c r="I5" s="32">
        <v>18</v>
      </c>
      <c r="J5" s="27">
        <v>33</v>
      </c>
      <c r="K5" s="32">
        <v>30</v>
      </c>
      <c r="L5" s="32">
        <v>16</v>
      </c>
      <c r="M5" s="32">
        <v>15</v>
      </c>
    </row>
    <row r="6" spans="1:13" x14ac:dyDescent="0.2">
      <c r="A6" s="2" t="s">
        <v>6</v>
      </c>
      <c r="B6" s="27">
        <v>27</v>
      </c>
      <c r="C6" s="32">
        <v>22</v>
      </c>
      <c r="D6" s="32">
        <v>17</v>
      </c>
      <c r="E6" s="32">
        <v>22</v>
      </c>
      <c r="F6" s="27">
        <v>19</v>
      </c>
      <c r="G6" s="32">
        <v>16</v>
      </c>
      <c r="H6" s="32">
        <v>5</v>
      </c>
      <c r="I6" s="32">
        <v>10</v>
      </c>
      <c r="J6" s="27">
        <v>25</v>
      </c>
      <c r="K6" s="32">
        <v>27</v>
      </c>
      <c r="L6" s="32">
        <v>15</v>
      </c>
      <c r="M6" s="32">
        <v>19</v>
      </c>
    </row>
    <row r="7" spans="1:13" x14ac:dyDescent="0.2">
      <c r="A7" s="2" t="s">
        <v>7</v>
      </c>
      <c r="B7" s="27">
        <v>29</v>
      </c>
      <c r="C7" s="32">
        <v>16</v>
      </c>
      <c r="D7" s="32">
        <v>14</v>
      </c>
      <c r="E7" s="32">
        <v>13</v>
      </c>
      <c r="F7" s="27">
        <v>25</v>
      </c>
      <c r="G7" s="32">
        <v>26</v>
      </c>
      <c r="H7" s="32">
        <v>8</v>
      </c>
      <c r="I7" s="32">
        <v>15</v>
      </c>
      <c r="J7" s="27">
        <v>29</v>
      </c>
      <c r="K7" s="32">
        <v>26</v>
      </c>
      <c r="L7" s="32">
        <v>18</v>
      </c>
      <c r="M7" s="32">
        <v>20</v>
      </c>
    </row>
    <row r="8" spans="1:13" x14ac:dyDescent="0.2">
      <c r="A8" s="2" t="s">
        <v>8</v>
      </c>
      <c r="B8" s="27">
        <v>23</v>
      </c>
      <c r="C8" s="32">
        <v>31</v>
      </c>
      <c r="D8" s="32">
        <v>14</v>
      </c>
      <c r="E8" s="32">
        <v>15</v>
      </c>
      <c r="F8" s="27">
        <v>25</v>
      </c>
      <c r="G8" s="32">
        <v>28</v>
      </c>
      <c r="H8" s="32">
        <v>9</v>
      </c>
      <c r="I8" s="32">
        <v>11</v>
      </c>
      <c r="J8" s="27">
        <v>24</v>
      </c>
      <c r="K8" s="32">
        <v>23</v>
      </c>
      <c r="L8" s="32">
        <v>22</v>
      </c>
      <c r="M8" s="32">
        <v>21</v>
      </c>
    </row>
    <row r="9" spans="1:13" x14ac:dyDescent="0.2">
      <c r="A9" s="2" t="s">
        <v>9</v>
      </c>
      <c r="B9" s="27">
        <v>22</v>
      </c>
      <c r="C9" s="32">
        <v>23</v>
      </c>
      <c r="D9" s="32">
        <v>14</v>
      </c>
      <c r="E9" s="32">
        <v>19</v>
      </c>
      <c r="F9" s="27">
        <v>16</v>
      </c>
      <c r="G9" s="32">
        <v>29</v>
      </c>
      <c r="H9" s="32">
        <v>12</v>
      </c>
      <c r="I9" s="32">
        <v>5</v>
      </c>
      <c r="J9" s="27">
        <v>28</v>
      </c>
      <c r="K9" s="32">
        <v>29</v>
      </c>
      <c r="L9" s="32">
        <v>16</v>
      </c>
      <c r="M9" s="32">
        <v>18</v>
      </c>
    </row>
    <row r="10" spans="1:13" x14ac:dyDescent="0.2">
      <c r="A10" s="2" t="s">
        <v>10</v>
      </c>
      <c r="B10" s="27">
        <v>21</v>
      </c>
      <c r="C10" s="32">
        <v>19</v>
      </c>
      <c r="D10" s="32">
        <v>18</v>
      </c>
      <c r="E10" s="32">
        <v>11</v>
      </c>
      <c r="F10" s="27">
        <v>26</v>
      </c>
      <c r="G10" s="32">
        <v>24</v>
      </c>
      <c r="H10" s="32">
        <v>7</v>
      </c>
      <c r="I10" s="32">
        <v>13</v>
      </c>
      <c r="J10" s="27">
        <v>35</v>
      </c>
      <c r="K10" s="32">
        <v>25</v>
      </c>
      <c r="L10" s="32">
        <v>17</v>
      </c>
      <c r="M10" s="32">
        <v>12</v>
      </c>
    </row>
    <row r="11" spans="1:13" x14ac:dyDescent="0.2">
      <c r="A11" s="2" t="s">
        <v>11</v>
      </c>
      <c r="B11" s="27">
        <v>26</v>
      </c>
      <c r="C11" s="32">
        <v>30</v>
      </c>
      <c r="D11" s="32">
        <v>20</v>
      </c>
      <c r="E11" s="32">
        <v>16</v>
      </c>
      <c r="F11" s="27">
        <v>16</v>
      </c>
      <c r="G11" s="32">
        <v>19</v>
      </c>
      <c r="H11" s="32">
        <v>8</v>
      </c>
      <c r="I11" s="32">
        <v>12</v>
      </c>
      <c r="J11" s="27">
        <v>30</v>
      </c>
      <c r="K11" s="32">
        <v>19</v>
      </c>
      <c r="L11" s="32">
        <v>19</v>
      </c>
      <c r="M11" s="32">
        <v>13</v>
      </c>
    </row>
    <row r="12" spans="1:13" x14ac:dyDescent="0.2">
      <c r="A12" s="2" t="s">
        <v>12</v>
      </c>
      <c r="B12" s="27">
        <v>25</v>
      </c>
      <c r="C12" s="32">
        <v>13</v>
      </c>
      <c r="D12" s="32">
        <v>19</v>
      </c>
      <c r="E12" s="32">
        <v>17</v>
      </c>
      <c r="F12" s="27">
        <v>15</v>
      </c>
      <c r="G12" s="32">
        <v>25</v>
      </c>
      <c r="H12" s="32">
        <v>10</v>
      </c>
      <c r="I12" s="32">
        <v>10</v>
      </c>
      <c r="J12" s="27">
        <v>31</v>
      </c>
      <c r="K12" s="32">
        <v>21</v>
      </c>
      <c r="L12" s="32">
        <v>17</v>
      </c>
      <c r="M12" s="32">
        <v>15</v>
      </c>
    </row>
    <row r="13" spans="1:13" x14ac:dyDescent="0.2">
      <c r="A13" s="2" t="s">
        <v>13</v>
      </c>
      <c r="B13" s="27">
        <v>29</v>
      </c>
      <c r="C13" s="32">
        <v>25</v>
      </c>
      <c r="D13" s="32">
        <v>14</v>
      </c>
      <c r="E13" s="32">
        <v>10</v>
      </c>
      <c r="F13" s="27">
        <v>15</v>
      </c>
      <c r="G13" s="32">
        <v>20</v>
      </c>
      <c r="H13" s="32">
        <v>13</v>
      </c>
      <c r="I13" s="32">
        <v>11</v>
      </c>
      <c r="J13" s="27">
        <v>28</v>
      </c>
      <c r="K13" s="32">
        <v>32</v>
      </c>
      <c r="L13" s="32">
        <v>14</v>
      </c>
      <c r="M13" s="32">
        <v>12</v>
      </c>
    </row>
    <row r="14" spans="1:13" x14ac:dyDescent="0.2">
      <c r="A14" s="2" t="s">
        <v>14</v>
      </c>
      <c r="B14" s="27">
        <v>27</v>
      </c>
      <c r="C14" s="32">
        <v>27</v>
      </c>
      <c r="D14" s="32">
        <v>15</v>
      </c>
      <c r="E14" s="32">
        <v>15</v>
      </c>
      <c r="F14" s="27">
        <v>12</v>
      </c>
      <c r="G14" s="32">
        <v>23</v>
      </c>
      <c r="H14" s="32">
        <v>16</v>
      </c>
      <c r="I14" s="32">
        <v>15</v>
      </c>
      <c r="J14" s="27">
        <v>22</v>
      </c>
      <c r="K14" s="32">
        <v>28</v>
      </c>
      <c r="L14" s="32">
        <v>22</v>
      </c>
      <c r="M14" s="32">
        <v>15</v>
      </c>
    </row>
    <row r="15" spans="1:13" x14ac:dyDescent="0.2">
      <c r="A15" s="2" t="s">
        <v>15</v>
      </c>
      <c r="B15" s="27">
        <v>26</v>
      </c>
      <c r="C15" s="32">
        <v>22</v>
      </c>
      <c r="D15" s="32">
        <v>15</v>
      </c>
      <c r="E15" s="32">
        <v>22</v>
      </c>
      <c r="F15" s="27">
        <v>18</v>
      </c>
      <c r="G15" s="32">
        <v>27</v>
      </c>
      <c r="H15" s="32">
        <v>5</v>
      </c>
      <c r="I15" s="32">
        <v>8</v>
      </c>
      <c r="J15" s="27">
        <v>28</v>
      </c>
      <c r="K15" s="32">
        <v>38</v>
      </c>
      <c r="L15" s="32">
        <v>18</v>
      </c>
      <c r="M15" s="32">
        <v>18</v>
      </c>
    </row>
    <row r="16" spans="1:13" x14ac:dyDescent="0.2">
      <c r="A16" s="2" t="s">
        <v>16</v>
      </c>
      <c r="B16" s="27">
        <v>22</v>
      </c>
      <c r="C16" s="32">
        <v>18</v>
      </c>
      <c r="D16" s="32">
        <v>19</v>
      </c>
      <c r="E16" s="32">
        <v>14</v>
      </c>
      <c r="F16" s="27">
        <v>17</v>
      </c>
      <c r="G16" s="32">
        <v>20</v>
      </c>
      <c r="H16" s="32">
        <v>6</v>
      </c>
      <c r="I16" s="32">
        <v>7</v>
      </c>
      <c r="J16" s="27">
        <v>35</v>
      </c>
      <c r="K16" s="32">
        <v>29</v>
      </c>
      <c r="L16" s="32">
        <v>23</v>
      </c>
      <c r="M16" s="32">
        <v>19</v>
      </c>
    </row>
    <row r="17" spans="1:13" ht="16" thickBot="1" x14ac:dyDescent="0.25">
      <c r="A17" s="5" t="s">
        <v>17</v>
      </c>
      <c r="B17" s="28">
        <v>20</v>
      </c>
      <c r="C17" s="31">
        <v>26</v>
      </c>
      <c r="D17" s="31">
        <v>21</v>
      </c>
      <c r="E17" s="31">
        <v>19</v>
      </c>
      <c r="F17" s="28">
        <v>22</v>
      </c>
      <c r="G17" s="31">
        <v>19</v>
      </c>
      <c r="H17" s="31">
        <v>5</v>
      </c>
      <c r="I17" s="31">
        <v>8</v>
      </c>
      <c r="J17" s="28">
        <v>25</v>
      </c>
      <c r="K17" s="31">
        <v>32</v>
      </c>
      <c r="L17" s="31">
        <v>25</v>
      </c>
      <c r="M17" s="31">
        <v>14</v>
      </c>
    </row>
    <row r="18" spans="1:13" ht="16" thickBot="1" x14ac:dyDescent="0.25">
      <c r="A18" s="10" t="s">
        <v>18</v>
      </c>
      <c r="B18" s="29" t="s">
        <v>19</v>
      </c>
      <c r="C18" s="29" t="s">
        <v>19</v>
      </c>
      <c r="D18" s="29" t="s">
        <v>19</v>
      </c>
      <c r="E18" s="29" t="s">
        <v>19</v>
      </c>
      <c r="F18" s="29" t="s">
        <v>19</v>
      </c>
      <c r="G18" s="29" t="s">
        <v>19</v>
      </c>
      <c r="H18" s="29" t="s">
        <v>19</v>
      </c>
      <c r="I18" s="29" t="s">
        <v>19</v>
      </c>
      <c r="J18" s="29" t="s">
        <v>19</v>
      </c>
      <c r="K18" s="29" t="s">
        <v>19</v>
      </c>
      <c r="L18" s="29" t="s">
        <v>19</v>
      </c>
      <c r="M18" s="29" t="s">
        <v>19</v>
      </c>
    </row>
    <row r="19" spans="1:13" ht="16" thickBot="1" x14ac:dyDescent="0.25">
      <c r="A19" s="7" t="s">
        <v>20</v>
      </c>
      <c r="B19" s="30">
        <v>25.4</v>
      </c>
      <c r="C19" s="30">
        <v>24.8</v>
      </c>
      <c r="D19" s="30">
        <v>17.266666666666666</v>
      </c>
      <c r="E19" s="30">
        <v>15.533333333333333</v>
      </c>
      <c r="F19" s="30">
        <v>20.133333333333333</v>
      </c>
      <c r="G19" s="30">
        <v>23.6</v>
      </c>
      <c r="H19" s="30">
        <v>9.3333333333333339</v>
      </c>
      <c r="I19" s="30">
        <v>11.533333333333333</v>
      </c>
      <c r="J19" s="30">
        <v>29.266666666666666</v>
      </c>
      <c r="K19" s="30">
        <v>27.4</v>
      </c>
      <c r="L19" s="30">
        <v>17.600000000000001</v>
      </c>
      <c r="M19" s="30">
        <v>16.466666666666665</v>
      </c>
    </row>
    <row r="20" spans="1:13" ht="16" thickBot="1" x14ac:dyDescent="0.25">
      <c r="A20" s="8" t="s">
        <v>21</v>
      </c>
      <c r="B20" s="36">
        <f>(B19+C19)/2*242*10^3*(1/0.25)</f>
        <v>24296800.000000004</v>
      </c>
      <c r="C20" s="37"/>
      <c r="D20" s="36">
        <f>(D19+E19)/2*242*10^3*(1/0.25)</f>
        <v>15875199.999999998</v>
      </c>
      <c r="E20" s="37"/>
      <c r="F20" s="36">
        <f>(F19+G19)/2*242*10^3*(1/0.25)</f>
        <v>21166933.333333336</v>
      </c>
      <c r="G20" s="37"/>
      <c r="H20" s="36">
        <f>(H19+I19)/2*242*10^3*(1/0.25)</f>
        <v>10099466.666666668</v>
      </c>
      <c r="I20" s="37"/>
      <c r="J20" s="36">
        <f>(J19+K19)/2*242*10^3*(1/0.25)</f>
        <v>27426666.666666664</v>
      </c>
      <c r="K20" s="37"/>
      <c r="L20" s="36">
        <f>(L19+M19)/2*242*10^3*(1/0.25)</f>
        <v>16488266.666666666</v>
      </c>
      <c r="M20" s="37"/>
    </row>
  </sheetData>
  <mergeCells count="7">
    <mergeCell ref="A1:M1"/>
    <mergeCell ref="B20:C20"/>
    <mergeCell ref="D20:E20"/>
    <mergeCell ref="F20:G20"/>
    <mergeCell ref="H20:I20"/>
    <mergeCell ref="J20:K20"/>
    <mergeCell ref="L20:M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8A680-2ED1-4405-A648-E87B8E71AE74}">
  <dimension ref="A1:M20"/>
  <sheetViews>
    <sheetView tabSelected="1" workbookViewId="0">
      <selection activeCell="P14" sqref="P14"/>
    </sheetView>
  </sheetViews>
  <sheetFormatPr baseColWidth="10" defaultColWidth="8.83203125" defaultRowHeight="15" x14ac:dyDescent="0.2"/>
  <sheetData>
    <row r="1" spans="1:13" ht="16" thickBot="1" x14ac:dyDescent="0.25">
      <c r="A1" s="33" t="s">
        <v>22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6" thickBot="1" x14ac:dyDescent="0.25">
      <c r="A2" s="9"/>
      <c r="B2" s="12" t="s">
        <v>1</v>
      </c>
      <c r="C2" s="11" t="s">
        <v>1</v>
      </c>
      <c r="D2" s="12" t="s">
        <v>2</v>
      </c>
      <c r="E2" s="11" t="s">
        <v>2</v>
      </c>
      <c r="F2" s="12" t="s">
        <v>1</v>
      </c>
      <c r="G2" s="11" t="s">
        <v>1</v>
      </c>
      <c r="H2" s="12" t="s">
        <v>2</v>
      </c>
      <c r="I2" s="11" t="s">
        <v>2</v>
      </c>
      <c r="J2" s="12" t="s">
        <v>1</v>
      </c>
      <c r="K2" s="11" t="s">
        <v>1</v>
      </c>
      <c r="L2" s="12" t="s">
        <v>2</v>
      </c>
      <c r="M2" s="11" t="s">
        <v>2</v>
      </c>
    </row>
    <row r="3" spans="1:13" ht="16" thickTop="1" x14ac:dyDescent="0.2">
      <c r="A3" s="1" t="s">
        <v>3</v>
      </c>
      <c r="B3" s="13">
        <v>9</v>
      </c>
      <c r="C3" s="19">
        <v>19</v>
      </c>
      <c r="D3" s="13">
        <v>9</v>
      </c>
      <c r="E3" s="19">
        <v>8</v>
      </c>
      <c r="F3" s="13">
        <v>13</v>
      </c>
      <c r="G3" s="19">
        <v>8</v>
      </c>
      <c r="H3" s="23">
        <v>6</v>
      </c>
      <c r="I3" s="3">
        <v>13</v>
      </c>
      <c r="J3" s="23">
        <v>8</v>
      </c>
      <c r="K3" s="3">
        <v>19</v>
      </c>
      <c r="L3" s="23">
        <v>6</v>
      </c>
      <c r="M3" s="3">
        <v>8</v>
      </c>
    </row>
    <row r="4" spans="1:13" x14ac:dyDescent="0.2">
      <c r="A4" s="2" t="s">
        <v>4</v>
      </c>
      <c r="B4" s="14">
        <v>13</v>
      </c>
      <c r="C4" s="20">
        <v>12</v>
      </c>
      <c r="D4" s="14">
        <v>12</v>
      </c>
      <c r="E4" s="20">
        <v>7</v>
      </c>
      <c r="F4" s="14">
        <v>18</v>
      </c>
      <c r="G4" s="20">
        <v>14</v>
      </c>
      <c r="H4" s="24">
        <v>11</v>
      </c>
      <c r="I4" s="4">
        <v>10</v>
      </c>
      <c r="J4" s="24">
        <v>8</v>
      </c>
      <c r="K4" s="4">
        <v>20</v>
      </c>
      <c r="L4" s="24">
        <v>8</v>
      </c>
      <c r="M4" s="4">
        <v>8</v>
      </c>
    </row>
    <row r="5" spans="1:13" x14ac:dyDescent="0.2">
      <c r="A5" s="2" t="s">
        <v>5</v>
      </c>
      <c r="B5" s="14">
        <v>19</v>
      </c>
      <c r="C5" s="20">
        <v>13</v>
      </c>
      <c r="D5" s="14">
        <v>6</v>
      </c>
      <c r="E5" s="20">
        <v>5</v>
      </c>
      <c r="F5" s="14">
        <v>11</v>
      </c>
      <c r="G5" s="20">
        <v>15</v>
      </c>
      <c r="H5" s="24">
        <v>17</v>
      </c>
      <c r="I5" s="4">
        <v>15</v>
      </c>
      <c r="J5" s="24">
        <v>11</v>
      </c>
      <c r="K5" s="4">
        <v>14</v>
      </c>
      <c r="L5" s="24">
        <v>9</v>
      </c>
      <c r="M5" s="4">
        <v>13</v>
      </c>
    </row>
    <row r="6" spans="1:13" x14ac:dyDescent="0.2">
      <c r="A6" s="2" t="s">
        <v>6</v>
      </c>
      <c r="B6" s="14">
        <v>20</v>
      </c>
      <c r="C6" s="20">
        <v>11</v>
      </c>
      <c r="D6" s="14">
        <v>11</v>
      </c>
      <c r="E6" s="20">
        <v>6</v>
      </c>
      <c r="F6" s="14">
        <v>15</v>
      </c>
      <c r="G6" s="20">
        <v>10</v>
      </c>
      <c r="H6" s="24">
        <v>11</v>
      </c>
      <c r="I6" s="4">
        <v>4</v>
      </c>
      <c r="J6" s="24">
        <v>8</v>
      </c>
      <c r="K6" s="4">
        <v>11</v>
      </c>
      <c r="L6" s="24">
        <v>12</v>
      </c>
      <c r="M6" s="4">
        <v>14</v>
      </c>
    </row>
    <row r="7" spans="1:13" x14ac:dyDescent="0.2">
      <c r="A7" s="2" t="s">
        <v>7</v>
      </c>
      <c r="B7" s="14">
        <v>14</v>
      </c>
      <c r="C7" s="20">
        <v>13</v>
      </c>
      <c r="D7" s="14">
        <v>9</v>
      </c>
      <c r="E7" s="20">
        <v>8</v>
      </c>
      <c r="F7" s="14">
        <v>11</v>
      </c>
      <c r="G7" s="20">
        <v>4</v>
      </c>
      <c r="H7" s="24">
        <v>13</v>
      </c>
      <c r="I7" s="4">
        <v>11</v>
      </c>
      <c r="J7" s="24">
        <v>7</v>
      </c>
      <c r="K7" s="4">
        <v>6</v>
      </c>
      <c r="L7" s="24">
        <v>16</v>
      </c>
      <c r="M7" s="4">
        <v>11</v>
      </c>
    </row>
    <row r="8" spans="1:13" x14ac:dyDescent="0.2">
      <c r="A8" s="2" t="s">
        <v>8</v>
      </c>
      <c r="B8" s="14">
        <v>12</v>
      </c>
      <c r="C8" s="20">
        <v>18</v>
      </c>
      <c r="D8" s="14">
        <v>12</v>
      </c>
      <c r="E8" s="20">
        <v>7</v>
      </c>
      <c r="F8" s="14">
        <v>7</v>
      </c>
      <c r="G8" s="20">
        <v>12</v>
      </c>
      <c r="H8" s="24">
        <v>13</v>
      </c>
      <c r="I8" s="4">
        <v>12</v>
      </c>
      <c r="J8" s="24">
        <v>6</v>
      </c>
      <c r="K8" s="4">
        <v>9</v>
      </c>
      <c r="L8" s="24">
        <v>14</v>
      </c>
      <c r="M8" s="4">
        <v>12</v>
      </c>
    </row>
    <row r="9" spans="1:13" x14ac:dyDescent="0.2">
      <c r="A9" s="2" t="s">
        <v>9</v>
      </c>
      <c r="B9" s="14">
        <v>12</v>
      </c>
      <c r="C9" s="20">
        <v>19</v>
      </c>
      <c r="D9" s="14">
        <v>7</v>
      </c>
      <c r="E9" s="20">
        <v>10</v>
      </c>
      <c r="F9" s="14">
        <v>14</v>
      </c>
      <c r="G9" s="20">
        <v>13</v>
      </c>
      <c r="H9" s="24">
        <v>13</v>
      </c>
      <c r="I9" s="4">
        <v>16</v>
      </c>
      <c r="J9" s="24">
        <v>13</v>
      </c>
      <c r="K9" s="4">
        <v>12</v>
      </c>
      <c r="L9" s="24">
        <v>17</v>
      </c>
      <c r="M9" s="4">
        <v>12</v>
      </c>
    </row>
    <row r="10" spans="1:13" x14ac:dyDescent="0.2">
      <c r="A10" s="2" t="s">
        <v>10</v>
      </c>
      <c r="B10" s="14">
        <v>12</v>
      </c>
      <c r="C10" s="20">
        <v>14</v>
      </c>
      <c r="D10" s="14">
        <v>8</v>
      </c>
      <c r="E10" s="20">
        <v>8</v>
      </c>
      <c r="F10" s="14">
        <v>14</v>
      </c>
      <c r="G10" s="20">
        <v>10</v>
      </c>
      <c r="H10" s="24">
        <v>17</v>
      </c>
      <c r="I10" s="4">
        <v>18</v>
      </c>
      <c r="J10" s="24">
        <v>7</v>
      </c>
      <c r="K10" s="4">
        <v>8</v>
      </c>
      <c r="L10" s="24">
        <v>7</v>
      </c>
      <c r="M10" s="4">
        <v>7</v>
      </c>
    </row>
    <row r="11" spans="1:13" x14ac:dyDescent="0.2">
      <c r="A11" s="2" t="s">
        <v>11</v>
      </c>
      <c r="B11" s="14">
        <v>12</v>
      </c>
      <c r="C11" s="20">
        <v>13</v>
      </c>
      <c r="D11" s="14">
        <v>9</v>
      </c>
      <c r="E11" s="20">
        <v>9</v>
      </c>
      <c r="F11" s="14">
        <v>13</v>
      </c>
      <c r="G11" s="20">
        <v>11</v>
      </c>
      <c r="H11" s="24">
        <v>9</v>
      </c>
      <c r="I11" s="4">
        <v>18</v>
      </c>
      <c r="J11" s="24">
        <v>12</v>
      </c>
      <c r="K11" s="4">
        <v>9</v>
      </c>
      <c r="L11" s="24">
        <v>13</v>
      </c>
      <c r="M11" s="4">
        <v>8</v>
      </c>
    </row>
    <row r="12" spans="1:13" x14ac:dyDescent="0.2">
      <c r="A12" s="2" t="s">
        <v>12</v>
      </c>
      <c r="B12" s="14">
        <v>8</v>
      </c>
      <c r="C12" s="20">
        <v>21</v>
      </c>
      <c r="D12" s="14">
        <v>8</v>
      </c>
      <c r="E12" s="20">
        <v>15</v>
      </c>
      <c r="F12" s="14">
        <v>16</v>
      </c>
      <c r="G12" s="20">
        <v>11</v>
      </c>
      <c r="H12" s="24">
        <v>10</v>
      </c>
      <c r="I12" s="4">
        <v>19</v>
      </c>
      <c r="J12" s="24">
        <v>12</v>
      </c>
      <c r="K12" s="4">
        <v>14</v>
      </c>
      <c r="L12" s="24">
        <v>19</v>
      </c>
      <c r="M12" s="4">
        <v>10</v>
      </c>
    </row>
    <row r="13" spans="1:13" x14ac:dyDescent="0.2">
      <c r="A13" s="2" t="s">
        <v>13</v>
      </c>
      <c r="B13" s="14">
        <v>16</v>
      </c>
      <c r="C13" s="20">
        <v>7</v>
      </c>
      <c r="D13" s="14">
        <v>8</v>
      </c>
      <c r="E13" s="20">
        <v>6</v>
      </c>
      <c r="F13" s="14">
        <v>10</v>
      </c>
      <c r="G13" s="20">
        <v>8</v>
      </c>
      <c r="H13" s="24">
        <v>10</v>
      </c>
      <c r="I13" s="4">
        <v>13</v>
      </c>
      <c r="J13" s="24">
        <v>15</v>
      </c>
      <c r="K13" s="4">
        <v>16</v>
      </c>
      <c r="L13" s="24">
        <v>7</v>
      </c>
      <c r="M13" s="4">
        <v>6</v>
      </c>
    </row>
    <row r="14" spans="1:13" x14ac:dyDescent="0.2">
      <c r="A14" s="2" t="s">
        <v>14</v>
      </c>
      <c r="B14" s="14">
        <v>15</v>
      </c>
      <c r="C14" s="20">
        <v>13</v>
      </c>
      <c r="D14" s="14">
        <v>6</v>
      </c>
      <c r="E14" s="20">
        <v>8</v>
      </c>
      <c r="F14" s="14">
        <v>8</v>
      </c>
      <c r="G14" s="20">
        <v>12</v>
      </c>
      <c r="H14" s="24">
        <v>9</v>
      </c>
      <c r="I14" s="4">
        <v>14</v>
      </c>
      <c r="J14" s="24">
        <v>9</v>
      </c>
      <c r="K14" s="4">
        <v>14</v>
      </c>
      <c r="L14" s="24">
        <v>10</v>
      </c>
      <c r="M14" s="4">
        <v>10</v>
      </c>
    </row>
    <row r="15" spans="1:13" x14ac:dyDescent="0.2">
      <c r="A15" s="2" t="s">
        <v>15</v>
      </c>
      <c r="B15" s="14">
        <v>15</v>
      </c>
      <c r="C15" s="20">
        <v>9</v>
      </c>
      <c r="D15" s="14">
        <v>8</v>
      </c>
      <c r="E15" s="20">
        <v>5</v>
      </c>
      <c r="F15" s="14">
        <v>8</v>
      </c>
      <c r="G15" s="20">
        <v>7</v>
      </c>
      <c r="H15" s="24">
        <v>8</v>
      </c>
      <c r="I15" s="4">
        <v>18</v>
      </c>
      <c r="J15" s="24">
        <v>9</v>
      </c>
      <c r="K15" s="4">
        <v>11</v>
      </c>
      <c r="L15" s="24">
        <v>9</v>
      </c>
      <c r="M15" s="4">
        <v>14</v>
      </c>
    </row>
    <row r="16" spans="1:13" x14ac:dyDescent="0.2">
      <c r="A16" s="2" t="s">
        <v>16</v>
      </c>
      <c r="B16" s="14">
        <v>12</v>
      </c>
      <c r="C16" s="20">
        <v>6</v>
      </c>
      <c r="D16" s="14">
        <v>6</v>
      </c>
      <c r="E16" s="20">
        <v>6</v>
      </c>
      <c r="F16" s="14">
        <v>12</v>
      </c>
      <c r="G16" s="20">
        <v>7</v>
      </c>
      <c r="H16" s="24">
        <v>7</v>
      </c>
      <c r="I16" s="4">
        <v>10</v>
      </c>
      <c r="J16" s="24">
        <v>18</v>
      </c>
      <c r="K16" s="4">
        <v>13</v>
      </c>
      <c r="L16" s="24">
        <v>8</v>
      </c>
      <c r="M16" s="4">
        <v>9</v>
      </c>
    </row>
    <row r="17" spans="1:13" ht="16" thickBot="1" x14ac:dyDescent="0.25">
      <c r="A17" s="5" t="s">
        <v>17</v>
      </c>
      <c r="B17" s="15">
        <v>15</v>
      </c>
      <c r="C17" s="21">
        <v>13</v>
      </c>
      <c r="D17" s="15">
        <v>7</v>
      </c>
      <c r="E17" s="21">
        <v>8</v>
      </c>
      <c r="F17" s="22">
        <v>10</v>
      </c>
      <c r="G17" s="21">
        <v>8</v>
      </c>
      <c r="H17" s="25">
        <v>5</v>
      </c>
      <c r="I17" s="6">
        <v>11</v>
      </c>
      <c r="J17" s="25">
        <v>13</v>
      </c>
      <c r="K17" s="6">
        <v>11</v>
      </c>
      <c r="L17" s="25">
        <v>10</v>
      </c>
      <c r="M17" s="6">
        <v>8</v>
      </c>
    </row>
    <row r="18" spans="1:13" ht="16" thickBot="1" x14ac:dyDescent="0.25">
      <c r="A18" s="10" t="s">
        <v>18</v>
      </c>
      <c r="B18" s="16" t="s">
        <v>19</v>
      </c>
      <c r="C18" s="10" t="s">
        <v>19</v>
      </c>
      <c r="D18" s="16" t="s">
        <v>23</v>
      </c>
      <c r="E18" s="16" t="s">
        <v>23</v>
      </c>
      <c r="F18" s="10" t="s">
        <v>19</v>
      </c>
      <c r="G18" s="10" t="s">
        <v>19</v>
      </c>
      <c r="H18" s="16" t="s">
        <v>23</v>
      </c>
      <c r="I18" s="16" t="s">
        <v>23</v>
      </c>
      <c r="J18" s="10" t="s">
        <v>19</v>
      </c>
      <c r="K18" s="10" t="s">
        <v>19</v>
      </c>
      <c r="L18" s="16" t="s">
        <v>23</v>
      </c>
      <c r="M18" s="16" t="s">
        <v>23</v>
      </c>
    </row>
    <row r="19" spans="1:13" ht="16" thickBot="1" x14ac:dyDescent="0.25">
      <c r="A19" s="7" t="s">
        <v>20</v>
      </c>
      <c r="B19" s="17">
        <v>13.6</v>
      </c>
      <c r="C19" s="18">
        <v>13.4</v>
      </c>
      <c r="D19" s="17">
        <v>8.4</v>
      </c>
      <c r="E19" s="18">
        <v>7.7333333333333334</v>
      </c>
      <c r="F19" s="17">
        <v>12</v>
      </c>
      <c r="G19" s="18">
        <v>10</v>
      </c>
      <c r="H19" s="26">
        <v>10.6</v>
      </c>
      <c r="I19" s="18">
        <v>13.466666666666667</v>
      </c>
      <c r="J19" s="26">
        <v>10.4</v>
      </c>
      <c r="K19" s="18">
        <v>12.466666666666667</v>
      </c>
      <c r="L19" s="26">
        <v>11</v>
      </c>
      <c r="M19" s="18">
        <v>10</v>
      </c>
    </row>
    <row r="20" spans="1:13" ht="16" thickBot="1" x14ac:dyDescent="0.25">
      <c r="A20" s="8" t="s">
        <v>21</v>
      </c>
      <c r="B20" s="36">
        <v>13068000</v>
      </c>
      <c r="C20" s="37"/>
      <c r="D20" s="36">
        <v>7808.5333333333328</v>
      </c>
      <c r="E20" s="37"/>
      <c r="F20" s="36">
        <v>10648000</v>
      </c>
      <c r="G20" s="37"/>
      <c r="H20" s="36">
        <v>11648.266666666666</v>
      </c>
      <c r="I20" s="37"/>
      <c r="J20" s="36">
        <v>11067466.666666668</v>
      </c>
      <c r="K20" s="37"/>
      <c r="L20" s="36">
        <v>10164</v>
      </c>
      <c r="M20" s="37"/>
    </row>
  </sheetData>
  <mergeCells count="7">
    <mergeCell ref="J20:K20"/>
    <mergeCell ref="L20:M20"/>
    <mergeCell ref="A1:M1"/>
    <mergeCell ref="B20:C20"/>
    <mergeCell ref="D20:E20"/>
    <mergeCell ref="F20:G20"/>
    <mergeCell ref="H20:I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C64A0-DECF-1544-9AE6-EF67C9521052}">
  <sheetPr>
    <pageSetUpPr fitToPage="1"/>
  </sheetPr>
  <dimension ref="A2:H80"/>
  <sheetViews>
    <sheetView workbookViewId="0">
      <selection activeCell="F77" sqref="F77"/>
    </sheetView>
  </sheetViews>
  <sheetFormatPr baseColWidth="10" defaultColWidth="8.83203125" defaultRowHeight="13" x14ac:dyDescent="0.15"/>
  <cols>
    <col min="1" max="16384" width="8.83203125" style="38"/>
  </cols>
  <sheetData>
    <row r="2" spans="1:8" ht="15" x14ac:dyDescent="0.2">
      <c r="A2" s="38" t="s">
        <v>42</v>
      </c>
      <c r="E2" s="38" t="s">
        <v>35</v>
      </c>
    </row>
    <row r="3" spans="1:8" x14ac:dyDescent="0.15">
      <c r="B3" s="38">
        <v>10</v>
      </c>
      <c r="C3" s="38">
        <v>14</v>
      </c>
      <c r="D3" s="38">
        <v>24</v>
      </c>
      <c r="F3" s="38">
        <v>10</v>
      </c>
      <c r="G3" s="38">
        <v>14</v>
      </c>
      <c r="H3" s="38">
        <v>24</v>
      </c>
    </row>
    <row r="4" spans="1:8" ht="15" x14ac:dyDescent="0.2">
      <c r="A4" s="38" t="s">
        <v>34</v>
      </c>
      <c r="B4" s="38">
        <v>0.10278675008898092</v>
      </c>
      <c r="C4" s="38">
        <v>0.12939711504629858</v>
      </c>
      <c r="D4" s="38">
        <v>9.2724787121813923E-2</v>
      </c>
      <c r="E4" s="38" t="s">
        <v>33</v>
      </c>
      <c r="F4" s="38">
        <f>AVERAGE(B4:B6)</f>
        <v>8.6690292210221731E-2</v>
      </c>
      <c r="G4" s="38">
        <f>AVERAGE(C4:C6)</f>
        <v>0.1260826694574072</v>
      </c>
      <c r="H4" s="38">
        <f>AVERAGE(D4:D6)</f>
        <v>8.8642127682481531E-2</v>
      </c>
    </row>
    <row r="5" spans="1:8" ht="15" x14ac:dyDescent="0.2">
      <c r="A5" s="38" t="s">
        <v>32</v>
      </c>
      <c r="B5" s="38">
        <v>6.7722927229153004E-2</v>
      </c>
      <c r="C5" s="38">
        <v>0.13686333104652007</v>
      </c>
      <c r="D5" s="38">
        <v>0.11398346746091463</v>
      </c>
      <c r="E5" s="38" t="s">
        <v>25</v>
      </c>
      <c r="F5" s="38">
        <f>AVERAGE(B8:B10)</f>
        <v>8.6690292210221731E-2</v>
      </c>
      <c r="G5" s="38">
        <f>AVERAGE(C8:C10)</f>
        <v>0.49818917010659752</v>
      </c>
      <c r="H5" s="38">
        <f>AVERAGE(D8:D10)</f>
        <v>0.34103650479660469</v>
      </c>
    </row>
    <row r="6" spans="1:8" ht="15" x14ac:dyDescent="0.2">
      <c r="A6" s="38" t="s">
        <v>31</v>
      </c>
      <c r="B6" s="38">
        <v>8.9561199312531273E-2</v>
      </c>
      <c r="C6" s="38">
        <v>0.11198756227940297</v>
      </c>
      <c r="D6" s="38">
        <v>5.9218128464716004E-2</v>
      </c>
    </row>
    <row r="7" spans="1:8" ht="15" x14ac:dyDescent="0.2">
      <c r="E7" s="38" t="s">
        <v>30</v>
      </c>
    </row>
    <row r="8" spans="1:8" x14ac:dyDescent="0.15">
      <c r="A8" s="38" t="s">
        <v>29</v>
      </c>
      <c r="B8" s="38">
        <v>0.10278675008898092</v>
      </c>
      <c r="C8" s="38">
        <v>0.4156919663349869</v>
      </c>
      <c r="D8" s="38">
        <v>0.43810211484843026</v>
      </c>
      <c r="F8" s="38">
        <v>10</v>
      </c>
      <c r="G8" s="38">
        <v>14</v>
      </c>
      <c r="H8" s="38">
        <v>24</v>
      </c>
    </row>
    <row r="9" spans="1:8" ht="15" x14ac:dyDescent="0.2">
      <c r="A9" s="38" t="s">
        <v>28</v>
      </c>
      <c r="B9" s="38">
        <v>6.7722927229153004E-2</v>
      </c>
      <c r="C9" s="38">
        <v>0.35959183772386444</v>
      </c>
      <c r="D9" s="38">
        <v>0.39526949921627236</v>
      </c>
      <c r="E9" s="38" t="s">
        <v>27</v>
      </c>
      <c r="F9" s="38">
        <f>STDEV(B4:B6)</f>
        <v>1.7707328965118282E-2</v>
      </c>
      <c r="G9" s="38">
        <f>STDEV(C4:C6)</f>
        <v>1.2764800433616687E-2</v>
      </c>
      <c r="H9" s="38">
        <f>STDEV(D4:D6)</f>
        <v>2.7609992211431608E-2</v>
      </c>
    </row>
    <row r="10" spans="1:8" ht="15" x14ac:dyDescent="0.2">
      <c r="A10" s="38" t="s">
        <v>26</v>
      </c>
      <c r="B10" s="38">
        <v>8.9561199312531273E-2</v>
      </c>
      <c r="C10" s="38">
        <v>0.71928370626094118</v>
      </c>
      <c r="D10" s="38">
        <v>0.18973790032511148</v>
      </c>
      <c r="E10" s="38" t="s">
        <v>25</v>
      </c>
      <c r="F10" s="38">
        <f>STDEV(B8:B10)</f>
        <v>1.7707328965118282E-2</v>
      </c>
      <c r="G10" s="38">
        <f>STDEV(C8:C10)</f>
        <v>0.19351718669287332</v>
      </c>
      <c r="H10" s="38">
        <f>STDEV(D8:D10)</f>
        <v>0.13276712329013934</v>
      </c>
    </row>
    <row r="11" spans="1:8" ht="15" x14ac:dyDescent="0.2">
      <c r="E11" s="38" t="s">
        <v>24</v>
      </c>
      <c r="F11" s="38">
        <v>10</v>
      </c>
      <c r="G11" s="38">
        <v>14</v>
      </c>
      <c r="H11" s="38">
        <v>24</v>
      </c>
    </row>
    <row r="12" spans="1:8" x14ac:dyDescent="0.15">
      <c r="F12" s="38">
        <f>_xlfn.T.TEST(B4:B10,B8:B11,2,2)</f>
        <v>1</v>
      </c>
      <c r="G12" s="38">
        <f>_xlfn.T.TEST(C4:C6,C8:C10,2,2)</f>
        <v>2.9288978387823895E-2</v>
      </c>
      <c r="H12" s="38">
        <f>_xlfn.T.TEST(D4:D6,D8:D10,2,2)</f>
        <v>3.2166898803612683E-2</v>
      </c>
    </row>
    <row r="14" spans="1:8" ht="15" x14ac:dyDescent="0.2">
      <c r="A14" s="38" t="s">
        <v>41</v>
      </c>
      <c r="E14" s="38" t="s">
        <v>35</v>
      </c>
    </row>
    <row r="15" spans="1:8" x14ac:dyDescent="0.15">
      <c r="B15" s="38">
        <v>10</v>
      </c>
      <c r="C15" s="38">
        <v>14</v>
      </c>
      <c r="D15" s="38">
        <v>24</v>
      </c>
      <c r="F15" s="38">
        <v>10</v>
      </c>
      <c r="G15" s="38">
        <v>14</v>
      </c>
      <c r="H15" s="38">
        <v>24</v>
      </c>
    </row>
    <row r="16" spans="1:8" ht="15" x14ac:dyDescent="0.2">
      <c r="A16" s="38" t="s">
        <v>34</v>
      </c>
      <c r="B16" s="38">
        <v>6.6894024032197033E-2</v>
      </c>
      <c r="C16" s="38">
        <v>8.7887320230783841E-2</v>
      </c>
      <c r="D16" s="38">
        <v>6.465654431899899E-2</v>
      </c>
      <c r="E16" s="38" t="s">
        <v>33</v>
      </c>
      <c r="F16" s="38">
        <f>AVERAGE(B16:B18)</f>
        <v>6.8744499704175635E-2</v>
      </c>
      <c r="G16" s="38">
        <f>AVERAGE(C16:C18)</f>
        <v>9.3835461625327785E-2</v>
      </c>
      <c r="H16" s="38">
        <f>AVERAGE(D16:D18)</f>
        <v>6.3352073618411775E-2</v>
      </c>
    </row>
    <row r="17" spans="1:8" ht="15" x14ac:dyDescent="0.2">
      <c r="A17" s="38" t="s">
        <v>32</v>
      </c>
      <c r="B17" s="38">
        <v>7.7761709975533042E-2</v>
      </c>
      <c r="C17" s="38">
        <v>0.11063596704864982</v>
      </c>
      <c r="D17" s="38">
        <v>8.3552551974060418E-2</v>
      </c>
      <c r="E17" s="38" t="s">
        <v>25</v>
      </c>
      <c r="F17" s="38">
        <f>AVERAGE(B20:B22)</f>
        <v>6.8744499704175635E-2</v>
      </c>
      <c r="G17" s="38">
        <f>AVERAGE(C20:C22)</f>
        <v>0.21778024458497322</v>
      </c>
      <c r="H17" s="38">
        <f>AVERAGE(D20:D22)</f>
        <v>0.15843008864241545</v>
      </c>
    </row>
    <row r="18" spans="1:8" ht="15" x14ac:dyDescent="0.2">
      <c r="A18" s="38" t="s">
        <v>31</v>
      </c>
      <c r="B18" s="38">
        <v>6.157776510479681E-2</v>
      </c>
      <c r="C18" s="38">
        <v>8.2983097596549676E-2</v>
      </c>
      <c r="D18" s="38">
        <v>4.1847124562175923E-2</v>
      </c>
    </row>
    <row r="19" spans="1:8" ht="15" x14ac:dyDescent="0.2">
      <c r="E19" s="38" t="s">
        <v>30</v>
      </c>
    </row>
    <row r="20" spans="1:8" x14ac:dyDescent="0.15">
      <c r="A20" s="38" t="s">
        <v>29</v>
      </c>
      <c r="B20" s="38">
        <v>6.6894024032197033E-2</v>
      </c>
      <c r="C20" s="38">
        <v>0.19349860847129871</v>
      </c>
      <c r="D20" s="38">
        <v>0.20801984757857528</v>
      </c>
      <c r="F20" s="38">
        <v>10</v>
      </c>
      <c r="G20" s="38">
        <v>14</v>
      </c>
      <c r="H20" s="38">
        <v>24</v>
      </c>
    </row>
    <row r="21" spans="1:8" ht="15" x14ac:dyDescent="0.2">
      <c r="A21" s="38" t="s">
        <v>28</v>
      </c>
      <c r="B21" s="38">
        <v>7.7761709975533042E-2</v>
      </c>
      <c r="C21" s="38">
        <v>0.14316558456310077</v>
      </c>
      <c r="D21" s="38">
        <v>0.18105044443539417</v>
      </c>
      <c r="E21" s="38" t="s">
        <v>27</v>
      </c>
      <c r="F21" s="38">
        <f>STDEV(B16:B18)</f>
        <v>8.2491340790531373E-3</v>
      </c>
      <c r="G21" s="38">
        <f>STDEV(C16:C18)</f>
        <v>1.4754849601769543E-2</v>
      </c>
      <c r="H21" s="38">
        <f>STDEV(D16:D18)</f>
        <v>2.0883292407053784E-2</v>
      </c>
    </row>
    <row r="22" spans="1:8" ht="15" x14ac:dyDescent="0.2">
      <c r="A22" s="38" t="s">
        <v>26</v>
      </c>
      <c r="B22" s="38">
        <v>6.157776510479681E-2</v>
      </c>
      <c r="C22" s="38">
        <v>0.31667654072052015</v>
      </c>
      <c r="D22" s="38">
        <v>8.6219973913276918E-2</v>
      </c>
      <c r="E22" s="38" t="s">
        <v>25</v>
      </c>
      <c r="F22" s="38">
        <f>STDEV(B20:B22)</f>
        <v>8.2491340790531373E-3</v>
      </c>
      <c r="G22" s="38">
        <f>STDEV(C20:C22)</f>
        <v>8.926763896246584E-2</v>
      </c>
      <c r="H22" s="38">
        <f>STDEV(D20:D22)</f>
        <v>6.3973140288494254E-2</v>
      </c>
    </row>
    <row r="23" spans="1:8" ht="15" x14ac:dyDescent="0.2">
      <c r="E23" s="38" t="s">
        <v>24</v>
      </c>
      <c r="F23" s="38">
        <v>10</v>
      </c>
      <c r="G23" s="38">
        <v>14</v>
      </c>
      <c r="H23" s="38">
        <v>24</v>
      </c>
    </row>
    <row r="24" spans="1:8" x14ac:dyDescent="0.15">
      <c r="F24" s="38">
        <f>_xlfn.T.TEST(B16:B22,B20:B23,2,2)</f>
        <v>1</v>
      </c>
      <c r="G24" s="38">
        <f>_xlfn.T.TEST(C16:C18,C20:C22,2,2)</f>
        <v>7.6595776666690596E-2</v>
      </c>
      <c r="H24" s="38">
        <f>_xlfn.T.TEST(D16:D18,D20:D22,2,2)</f>
        <v>7.0664147643886649E-2</v>
      </c>
    </row>
    <row r="26" spans="1:8" ht="15" x14ac:dyDescent="0.2">
      <c r="A26" s="38" t="s">
        <v>40</v>
      </c>
      <c r="E26" s="38" t="s">
        <v>35</v>
      </c>
    </row>
    <row r="27" spans="1:8" x14ac:dyDescent="0.15">
      <c r="B27" s="38">
        <v>10</v>
      </c>
      <c r="C27" s="38">
        <v>14</v>
      </c>
      <c r="D27" s="38">
        <v>24</v>
      </c>
      <c r="F27" s="38">
        <v>10</v>
      </c>
      <c r="G27" s="38">
        <v>14</v>
      </c>
      <c r="H27" s="38">
        <v>24</v>
      </c>
    </row>
    <row r="28" spans="1:8" ht="15" x14ac:dyDescent="0.2">
      <c r="A28" s="38" t="s">
        <v>34</v>
      </c>
      <c r="B28" s="38">
        <v>4.5603157969307207E-3</v>
      </c>
      <c r="C28" s="38">
        <v>4.5717710044495307E-3</v>
      </c>
      <c r="D28" s="38">
        <v>4.520756668628307E-2</v>
      </c>
      <c r="E28" s="38" t="s">
        <v>33</v>
      </c>
      <c r="F28" s="38">
        <f>AVERAGE(B28:B30)</f>
        <v>3.2392077222481446E-3</v>
      </c>
      <c r="G28" s="38">
        <f>AVERAGE(C28:C30)</f>
        <v>4.1683893167972037E-3</v>
      </c>
      <c r="H28" s="38">
        <f>AVERAGE(D28:D30)</f>
        <v>6.1632409213247842E-2</v>
      </c>
    </row>
    <row r="29" spans="1:8" ht="15" x14ac:dyDescent="0.2">
      <c r="A29" s="38" t="s">
        <v>32</v>
      </c>
      <c r="B29" s="38">
        <v>2.1913766407293898E-3</v>
      </c>
      <c r="C29" s="38">
        <v>4.5927018788030106E-3</v>
      </c>
      <c r="D29" s="38">
        <v>9.6748949672832166E-2</v>
      </c>
      <c r="E29" s="38" t="s">
        <v>25</v>
      </c>
      <c r="F29" s="38">
        <f>AVERAGE(B32:B34)</f>
        <v>3.2392077222481446E-3</v>
      </c>
      <c r="G29" s="38">
        <f>AVERAGE(C32:C34)</f>
        <v>5.2943162811625796E-3</v>
      </c>
      <c r="H29" s="38">
        <f>AVERAGE(D32:D34)</f>
        <v>8.7972758675107052E-2</v>
      </c>
    </row>
    <row r="30" spans="1:8" ht="15" x14ac:dyDescent="0.2">
      <c r="A30" s="38" t="s">
        <v>31</v>
      </c>
      <c r="B30" s="38">
        <v>2.965930729084324E-3</v>
      </c>
      <c r="C30" s="38">
        <v>3.3406950671390702E-3</v>
      </c>
      <c r="D30" s="38">
        <v>4.2940711280628291E-2</v>
      </c>
    </row>
    <row r="31" spans="1:8" ht="15" x14ac:dyDescent="0.2">
      <c r="E31" s="38" t="s">
        <v>30</v>
      </c>
    </row>
    <row r="32" spans="1:8" x14ac:dyDescent="0.15">
      <c r="A32" s="38" t="s">
        <v>29</v>
      </c>
      <c r="B32" s="38">
        <v>4.5603157969307207E-3</v>
      </c>
      <c r="C32" s="38">
        <v>4.5186383575924098E-3</v>
      </c>
      <c r="D32" s="38">
        <v>8.5704693865049794E-2</v>
      </c>
      <c r="F32" s="38">
        <v>10</v>
      </c>
      <c r="G32" s="38">
        <v>14</v>
      </c>
      <c r="H32" s="38">
        <v>24</v>
      </c>
    </row>
    <row r="33" spans="1:8" ht="15" x14ac:dyDescent="0.2">
      <c r="A33" s="38" t="s">
        <v>28</v>
      </c>
      <c r="B33" s="38">
        <v>2.1913766407293898E-3</v>
      </c>
      <c r="C33" s="38">
        <v>4.3132221541771444E-3</v>
      </c>
      <c r="D33" s="38">
        <v>0.12174925424926858</v>
      </c>
      <c r="E33" s="38" t="s">
        <v>27</v>
      </c>
      <c r="F33" s="38">
        <f>STDEV(B28:B30)</f>
        <v>1.2078817896178677E-3</v>
      </c>
      <c r="G33" s="38">
        <f>STDEV(C28:C30)</f>
        <v>7.1688064108549896E-4</v>
      </c>
      <c r="H33" s="38">
        <f>STDEV(D28:D30)</f>
        <v>3.0432929841616517E-2</v>
      </c>
    </row>
    <row r="34" spans="1:8" ht="15" x14ac:dyDescent="0.2">
      <c r="A34" s="38" t="s">
        <v>26</v>
      </c>
      <c r="B34" s="38">
        <v>2.965930729084324E-3</v>
      </c>
      <c r="C34" s="38">
        <v>7.0510883317181847E-3</v>
      </c>
      <c r="D34" s="38">
        <v>5.6464327911002754E-2</v>
      </c>
      <c r="E34" s="38" t="s">
        <v>25</v>
      </c>
      <c r="F34" s="38">
        <f>STDEV(B32:B34)</f>
        <v>1.2078817896178677E-3</v>
      </c>
      <c r="G34" s="38">
        <f>STDEV(C32:C34)</f>
        <v>1.5248721200042954E-3</v>
      </c>
      <c r="H34" s="38">
        <f>STDEV(D32:D34)</f>
        <v>3.270150593222218E-2</v>
      </c>
    </row>
    <row r="35" spans="1:8" ht="15" x14ac:dyDescent="0.2">
      <c r="E35" s="38" t="s">
        <v>24</v>
      </c>
      <c r="F35" s="38">
        <v>10</v>
      </c>
      <c r="G35" s="38">
        <v>14</v>
      </c>
      <c r="H35" s="38">
        <v>24</v>
      </c>
    </row>
    <row r="36" spans="1:8" x14ac:dyDescent="0.15">
      <c r="F36" s="38">
        <f>_xlfn.T.TEST(B28:B34,B32:B35,2,2)</f>
        <v>1</v>
      </c>
      <c r="G36" s="38">
        <f>_xlfn.T.TEST(C28:C30,C32:C34,2,2)</f>
        <v>0.31152199180766105</v>
      </c>
      <c r="H36" s="38">
        <f>_xlfn.T.TEST(D28:D30,D32:D34,2,2)</f>
        <v>0.36485608371820488</v>
      </c>
    </row>
    <row r="37" spans="1:8" ht="15" x14ac:dyDescent="0.2">
      <c r="A37" s="38" t="s">
        <v>39</v>
      </c>
      <c r="E37" s="38" t="s">
        <v>35</v>
      </c>
    </row>
    <row r="38" spans="1:8" x14ac:dyDescent="0.15">
      <c r="B38" s="38">
        <v>10</v>
      </c>
      <c r="C38" s="38">
        <v>14</v>
      </c>
      <c r="D38" s="38">
        <v>24</v>
      </c>
      <c r="F38" s="38">
        <v>10</v>
      </c>
      <c r="G38" s="38">
        <v>14</v>
      </c>
      <c r="H38" s="38">
        <v>24</v>
      </c>
    </row>
    <row r="39" spans="1:8" ht="15" x14ac:dyDescent="0.2">
      <c r="A39" s="38" t="s">
        <v>34</v>
      </c>
      <c r="B39" s="38">
        <v>9.4279727213257471E-3</v>
      </c>
      <c r="C39" s="38">
        <v>6.3795277252310413E-3</v>
      </c>
      <c r="D39" s="38">
        <v>0.32659889926559793</v>
      </c>
      <c r="E39" s="38" t="s">
        <v>33</v>
      </c>
      <c r="F39" s="38">
        <f>AVERAGE(B39:B41)</f>
        <v>7.3870599442028935E-3</v>
      </c>
      <c r="G39" s="38">
        <f>AVERAGE(C39:C41)</f>
        <v>8.7474288280052544E-3</v>
      </c>
      <c r="H39" s="38">
        <f>AVERAGE(D39:D41)</f>
        <v>0.35442111460780873</v>
      </c>
    </row>
    <row r="40" spans="1:8" ht="15" x14ac:dyDescent="0.2">
      <c r="A40" s="38" t="s">
        <v>32</v>
      </c>
      <c r="B40" s="38">
        <v>5.4392775293788109E-3</v>
      </c>
      <c r="C40" s="38">
        <v>1.0622566972505158E-2</v>
      </c>
      <c r="D40" s="38">
        <v>0.49417442039762599</v>
      </c>
      <c r="E40" s="38" t="s">
        <v>25</v>
      </c>
      <c r="F40" s="38">
        <f>AVERAGE(B43:B45)</f>
        <v>7.3870599442028935E-3</v>
      </c>
      <c r="G40" s="38">
        <f>AVERAGE(C43:C45)</f>
        <v>0.10218751127542385</v>
      </c>
      <c r="H40" s="38">
        <f>AVERAGE(D43:D45)</f>
        <v>0.23637683239327059</v>
      </c>
    </row>
    <row r="41" spans="1:8" ht="15" x14ac:dyDescent="0.2">
      <c r="A41" s="38" t="s">
        <v>31</v>
      </c>
      <c r="B41" s="38">
        <v>7.2939295819041206E-3</v>
      </c>
      <c r="C41" s="38">
        <v>9.2401917862795641E-3</v>
      </c>
      <c r="D41" s="38">
        <v>0.24249002416020229</v>
      </c>
    </row>
    <row r="42" spans="1:8" ht="15" x14ac:dyDescent="0.2">
      <c r="E42" s="38" t="s">
        <v>30</v>
      </c>
    </row>
    <row r="43" spans="1:8" x14ac:dyDescent="0.15">
      <c r="A43" s="38" t="s">
        <v>29</v>
      </c>
      <c r="B43" s="38">
        <v>9.4279727213257471E-3</v>
      </c>
      <c r="C43" s="38">
        <v>6.1004244557084052E-2</v>
      </c>
      <c r="D43" s="38">
        <v>0.28083349894157633</v>
      </c>
      <c r="F43" s="38">
        <v>10</v>
      </c>
      <c r="G43" s="38">
        <v>14</v>
      </c>
      <c r="H43" s="38">
        <v>24</v>
      </c>
    </row>
    <row r="44" spans="1:8" ht="15" x14ac:dyDescent="0.2">
      <c r="A44" s="38" t="s">
        <v>28</v>
      </c>
      <c r="B44" s="38">
        <v>5.4392775293788109E-3</v>
      </c>
      <c r="C44" s="38">
        <v>8.5106232038558938E-2</v>
      </c>
      <c r="D44" s="38">
        <v>0.30261390403806748</v>
      </c>
      <c r="E44" s="38" t="s">
        <v>27</v>
      </c>
      <c r="F44" s="38">
        <f>STDEV(B39:B41)</f>
        <v>1.9959777758911989E-3</v>
      </c>
      <c r="G44" s="38">
        <f>STDEV(C39:C41)</f>
        <v>2.1640140972883151E-3</v>
      </c>
      <c r="H44" s="38">
        <f>STDEV(D39:D41)</f>
        <v>0.12812812172688859</v>
      </c>
    </row>
    <row r="45" spans="1:8" ht="15" x14ac:dyDescent="0.2">
      <c r="A45" s="38" t="s">
        <v>26</v>
      </c>
      <c r="B45" s="38">
        <v>7.2939295819041206E-3</v>
      </c>
      <c r="C45" s="38">
        <v>0.16045205723062853</v>
      </c>
      <c r="D45" s="38">
        <v>0.12568309420016793</v>
      </c>
      <c r="E45" s="38" t="s">
        <v>25</v>
      </c>
      <c r="F45" s="38">
        <f>STDEV(B43:B45)</f>
        <v>1.9959777758911989E-3</v>
      </c>
      <c r="G45" s="38">
        <f>STDEV(C43:C45)</f>
        <v>5.1877687271734786E-2</v>
      </c>
      <c r="H45" s="38">
        <f>STDEV(D43:D45)</f>
        <v>9.6480175517637601E-2</v>
      </c>
    </row>
    <row r="46" spans="1:8" ht="15" x14ac:dyDescent="0.2">
      <c r="E46" s="38" t="s">
        <v>24</v>
      </c>
      <c r="F46" s="38">
        <v>10</v>
      </c>
      <c r="G46" s="38">
        <v>14</v>
      </c>
      <c r="H46" s="38">
        <v>24</v>
      </c>
    </row>
    <row r="47" spans="1:8" x14ac:dyDescent="0.15">
      <c r="F47" s="38">
        <f>_xlfn.T.TEST(B39:B45,B43:B46,2,2)</f>
        <v>1</v>
      </c>
      <c r="G47" s="38">
        <f>_xlfn.T.TEST(C39:C41,C43:C45,2,2)</f>
        <v>3.5630061919224937E-2</v>
      </c>
      <c r="H47" s="38">
        <f>_xlfn.T.TEST(D39:D41,D43:D45,2,2)</f>
        <v>0.27141154712461824</v>
      </c>
    </row>
    <row r="48" spans="1:8" ht="15" x14ac:dyDescent="0.2">
      <c r="A48" s="38" t="s">
        <v>38</v>
      </c>
      <c r="E48" s="38" t="s">
        <v>35</v>
      </c>
    </row>
    <row r="49" spans="1:8" x14ac:dyDescent="0.15">
      <c r="B49" s="38">
        <v>10</v>
      </c>
      <c r="C49" s="38">
        <v>14</v>
      </c>
      <c r="D49" s="38">
        <v>24</v>
      </c>
      <c r="F49" s="38">
        <v>10</v>
      </c>
      <c r="G49" s="38">
        <v>14</v>
      </c>
      <c r="H49" s="38">
        <v>24</v>
      </c>
    </row>
    <row r="50" spans="1:8" ht="15" x14ac:dyDescent="0.2">
      <c r="A50" s="38" t="s">
        <v>34</v>
      </c>
      <c r="B50" s="38">
        <v>7.3257868252599931E-2</v>
      </c>
      <c r="C50" s="38">
        <v>5.7229490421779022E-2</v>
      </c>
      <c r="D50" s="38">
        <v>2.2887367261266018E-2</v>
      </c>
      <c r="E50" s="38" t="s">
        <v>33</v>
      </c>
      <c r="F50" s="38">
        <f>AVERAGE(B50:B52)</f>
        <v>6.1116985043478837E-2</v>
      </c>
      <c r="G50" s="38">
        <f>AVERAGE(C50:C52)</f>
        <v>5.4497507582314697E-2</v>
      </c>
      <c r="H50" s="38">
        <f>AVERAGE(D50:D52)</f>
        <v>2.6011856277997115E-2</v>
      </c>
    </row>
    <row r="51" spans="1:8" ht="15" x14ac:dyDescent="0.2">
      <c r="A51" s="38" t="s">
        <v>32</v>
      </c>
      <c r="B51" s="38">
        <v>4.9245899566742767E-2</v>
      </c>
      <c r="C51" s="38">
        <v>6.2360875927984248E-2</v>
      </c>
      <c r="D51" s="38">
        <v>3.627307902054959E-2</v>
      </c>
      <c r="E51" s="38" t="s">
        <v>25</v>
      </c>
      <c r="F51" s="38">
        <f>AVERAGE(B54:B56)</f>
        <v>6.1116985043478837E-2</v>
      </c>
      <c r="G51" s="38">
        <f>AVERAGE(C54:C56)</f>
        <v>3.5444734562485182E-2</v>
      </c>
      <c r="H51" s="38">
        <f>AVERAGE(D54:D56)</f>
        <v>3.2826426638565796E-2</v>
      </c>
    </row>
    <row r="52" spans="1:8" ht="15" x14ac:dyDescent="0.2">
      <c r="A52" s="38" t="s">
        <v>31</v>
      </c>
      <c r="B52" s="38">
        <v>6.0847187311093807E-2</v>
      </c>
      <c r="C52" s="38">
        <v>4.3902156397180807E-2</v>
      </c>
      <c r="D52" s="38">
        <v>1.8875122552175744E-2</v>
      </c>
    </row>
    <row r="53" spans="1:8" ht="15" x14ac:dyDescent="0.2">
      <c r="E53" s="38" t="s">
        <v>30</v>
      </c>
    </row>
    <row r="54" spans="1:8" x14ac:dyDescent="0.15">
      <c r="A54" s="38" t="s">
        <v>29</v>
      </c>
      <c r="B54" s="38">
        <v>7.3257868252599931E-2</v>
      </c>
      <c r="C54" s="38">
        <v>4.3643886413579878E-2</v>
      </c>
      <c r="D54" s="38">
        <v>3.9080984253284955E-2</v>
      </c>
      <c r="F54" s="38">
        <v>10</v>
      </c>
      <c r="G54" s="38">
        <v>14</v>
      </c>
      <c r="H54" s="38">
        <v>24</v>
      </c>
    </row>
    <row r="55" spans="1:8" ht="15" x14ac:dyDescent="0.2">
      <c r="A55" s="38" t="s">
        <v>28</v>
      </c>
      <c r="B55" s="38">
        <v>4.9245899566742767E-2</v>
      </c>
      <c r="C55" s="38">
        <v>2.2421568204704413E-2</v>
      </c>
      <c r="D55" s="38">
        <v>4.1833997932818133E-2</v>
      </c>
      <c r="E55" s="38" t="s">
        <v>27</v>
      </c>
      <c r="F55" s="38">
        <f>STDEV(B50:B52)</f>
        <v>1.200825770688428E-2</v>
      </c>
      <c r="G55" s="38">
        <f>STDEV(C50:C52)</f>
        <v>9.5277950941212147E-3</v>
      </c>
      <c r="H55" s="38">
        <f>STDEV(D50:D52)</f>
        <v>9.1101068067620909E-3</v>
      </c>
    </row>
    <row r="56" spans="1:8" ht="15" x14ac:dyDescent="0.2">
      <c r="A56" s="38" t="s">
        <v>26</v>
      </c>
      <c r="B56" s="38">
        <v>6.0847187311093807E-2</v>
      </c>
      <c r="C56" s="38">
        <v>4.0268749069171265E-2</v>
      </c>
      <c r="D56" s="38">
        <v>1.7564297729594298E-2</v>
      </c>
      <c r="E56" s="38" t="s">
        <v>25</v>
      </c>
      <c r="F56" s="38">
        <f>STDEV(B54:B56)</f>
        <v>1.200825770688428E-2</v>
      </c>
      <c r="G56" s="38">
        <f>STDEV(C54:C56)</f>
        <v>1.1403948198331586E-2</v>
      </c>
      <c r="H56" s="38">
        <f>STDEV(D54:D56)</f>
        <v>1.3288875242302184E-2</v>
      </c>
    </row>
    <row r="57" spans="1:8" ht="15" x14ac:dyDescent="0.2">
      <c r="E57" s="38" t="s">
        <v>24</v>
      </c>
      <c r="F57" s="38">
        <v>10</v>
      </c>
      <c r="G57" s="38">
        <v>14</v>
      </c>
      <c r="H57" s="38">
        <v>24</v>
      </c>
    </row>
    <row r="58" spans="1:8" x14ac:dyDescent="0.15">
      <c r="F58" s="38">
        <f>_xlfn.T.TEST(B50:B56,B54:B57,2,2)</f>
        <v>1</v>
      </c>
      <c r="G58" s="38">
        <f>_xlfn.T.TEST(C50:C52,C54:C56,2,2)</f>
        <v>9.0541257900482466E-2</v>
      </c>
      <c r="H58" s="38">
        <f>_xlfn.T.TEST(D50:D52,D54:D56,2,2)</f>
        <v>0.50442794590296225</v>
      </c>
    </row>
    <row r="59" spans="1:8" ht="15" x14ac:dyDescent="0.2">
      <c r="A59" s="38" t="s">
        <v>37</v>
      </c>
      <c r="E59" s="38" t="s">
        <v>35</v>
      </c>
    </row>
    <row r="60" spans="1:8" x14ac:dyDescent="0.15">
      <c r="B60" s="38">
        <v>10</v>
      </c>
      <c r="C60" s="38">
        <v>14</v>
      </c>
      <c r="D60" s="38">
        <v>24</v>
      </c>
      <c r="F60" s="38">
        <v>10</v>
      </c>
      <c r="G60" s="38">
        <v>14</v>
      </c>
      <c r="H60" s="38">
        <v>24</v>
      </c>
    </row>
    <row r="61" spans="1:8" ht="15" x14ac:dyDescent="0.2">
      <c r="A61" s="38" t="s">
        <v>34</v>
      </c>
      <c r="B61" s="38">
        <v>6.5452289974689479E-2</v>
      </c>
      <c r="C61" s="38">
        <v>0.12411470294475554</v>
      </c>
      <c r="D61" s="38">
        <v>2.9266316097259519</v>
      </c>
      <c r="E61" s="38" t="s">
        <v>33</v>
      </c>
      <c r="F61" s="38">
        <f>AVERAGE(B61:B63)</f>
        <v>4.5664044240613787E-2</v>
      </c>
      <c r="G61" s="38">
        <f>AVERAGE(C61:C63)</f>
        <v>0.12561614653130374</v>
      </c>
      <c r="H61" s="38">
        <f>AVERAGE(D61:D63)</f>
        <v>2.3303682610948879</v>
      </c>
    </row>
    <row r="62" spans="1:8" ht="15" x14ac:dyDescent="0.2">
      <c r="A62" s="38" t="s">
        <v>32</v>
      </c>
      <c r="B62" s="38">
        <v>3.9411818624474113E-2</v>
      </c>
      <c r="C62" s="38">
        <v>0.14275907865911722</v>
      </c>
      <c r="D62" s="38">
        <v>2.093956107079983</v>
      </c>
      <c r="E62" s="38" t="s">
        <v>25</v>
      </c>
      <c r="F62" s="38">
        <f>AVERAGE(B65:B67)</f>
        <v>4.5664044240613787E-2</v>
      </c>
      <c r="G62" s="38">
        <f>AVERAGE(C65:C67)</f>
        <v>0.1056638490853707</v>
      </c>
      <c r="H62" s="38">
        <f>AVERAGE(D65:D67)</f>
        <v>1.0691639647471904</v>
      </c>
    </row>
    <row r="63" spans="1:8" ht="15" x14ac:dyDescent="0.2">
      <c r="A63" s="38" t="s">
        <v>31</v>
      </c>
      <c r="B63" s="38">
        <v>3.2128024122677748E-2</v>
      </c>
      <c r="C63" s="38">
        <v>0.1099746579900384</v>
      </c>
      <c r="D63" s="38">
        <v>1.9705170664787293</v>
      </c>
    </row>
    <row r="64" spans="1:8" ht="15" x14ac:dyDescent="0.2">
      <c r="E64" s="38" t="s">
        <v>30</v>
      </c>
    </row>
    <row r="65" spans="1:8" x14ac:dyDescent="0.15">
      <c r="A65" s="38" t="s">
        <v>29</v>
      </c>
      <c r="B65" s="38">
        <v>6.5452289974689479E-2</v>
      </c>
      <c r="C65" s="38">
        <v>0.13792652691841126</v>
      </c>
      <c r="D65" s="38">
        <v>1.2242970236206054</v>
      </c>
      <c r="F65" s="38">
        <v>10</v>
      </c>
      <c r="G65" s="38">
        <v>14</v>
      </c>
      <c r="H65" s="38">
        <v>24</v>
      </c>
    </row>
    <row r="66" spans="1:8" ht="15" x14ac:dyDescent="0.2">
      <c r="A66" s="38" t="s">
        <v>28</v>
      </c>
      <c r="B66" s="38">
        <v>3.9411818624474113E-2</v>
      </c>
      <c r="C66" s="38">
        <v>0.10458927876502276</v>
      </c>
      <c r="D66" s="38">
        <v>0.81003258222341545</v>
      </c>
      <c r="E66" s="38" t="s">
        <v>27</v>
      </c>
      <c r="F66" s="38">
        <f>STDEV(B61:B63)</f>
        <v>1.7519829266012355E-2</v>
      </c>
      <c r="G66" s="38">
        <f>STDEV(C61:C63)</f>
        <v>1.6443701203940349E-2</v>
      </c>
      <c r="H66" s="38">
        <f>STDEV(D61:D63)</f>
        <v>0.52005459797668119</v>
      </c>
    </row>
    <row r="67" spans="1:8" ht="15" x14ac:dyDescent="0.2">
      <c r="A67" s="38" t="s">
        <v>26</v>
      </c>
      <c r="B67" s="40">
        <v>3.2128024122677748E-2</v>
      </c>
      <c r="C67" s="40">
        <v>7.4475741572678097E-2</v>
      </c>
      <c r="D67" s="40">
        <v>1.1731622883975505</v>
      </c>
      <c r="E67" s="38" t="s">
        <v>25</v>
      </c>
      <c r="F67" s="38">
        <f>STDEV(B65:B67)</f>
        <v>1.7519829266012355E-2</v>
      </c>
      <c r="G67" s="38">
        <f>STDEV(C65:C67)</f>
        <v>3.173903852163143E-2</v>
      </c>
      <c r="H67" s="38">
        <f>STDEV(D65:D67)</f>
        <v>0.22586610047347747</v>
      </c>
    </row>
    <row r="68" spans="1:8" ht="15" x14ac:dyDescent="0.2">
      <c r="B68" s="39"/>
      <c r="C68" s="39"/>
      <c r="D68" s="39"/>
      <c r="E68" s="38" t="s">
        <v>24</v>
      </c>
      <c r="F68" s="38">
        <v>10</v>
      </c>
      <c r="G68" s="38">
        <v>14</v>
      </c>
      <c r="H68" s="38">
        <v>24</v>
      </c>
    </row>
    <row r="69" spans="1:8" x14ac:dyDescent="0.15">
      <c r="F69" s="38">
        <f>_xlfn.T.TEST(B61:B67,B65:B68,2,2)</f>
        <v>1</v>
      </c>
      <c r="G69" s="38">
        <f>_xlfn.T.TEST(C61:C63,C65:C67,2,2)</f>
        <v>0.38840014505138742</v>
      </c>
      <c r="H69" s="38">
        <f>_xlfn.T.TEST(D61:D63,D65:D67,2,2)</f>
        <v>1.8259239795955392E-2</v>
      </c>
    </row>
    <row r="70" spans="1:8" ht="15" x14ac:dyDescent="0.2">
      <c r="A70" s="38" t="s">
        <v>36</v>
      </c>
      <c r="E70" s="38" t="s">
        <v>35</v>
      </c>
    </row>
    <row r="71" spans="1:8" x14ac:dyDescent="0.15">
      <c r="B71" s="38">
        <v>10</v>
      </c>
      <c r="C71" s="38">
        <v>14</v>
      </c>
      <c r="D71" s="38">
        <v>24</v>
      </c>
      <c r="F71" s="38">
        <v>10</v>
      </c>
      <c r="G71" s="38">
        <v>14</v>
      </c>
      <c r="H71" s="38">
        <v>24</v>
      </c>
    </row>
    <row r="72" spans="1:8" ht="15" x14ac:dyDescent="0.2">
      <c r="A72" s="38" t="s">
        <v>34</v>
      </c>
      <c r="B72" s="38">
        <f>B61*890828</f>
        <v>58306.732573572677</v>
      </c>
      <c r="C72" s="38">
        <f>C61*890828</f>
        <v>110564.8525948707</v>
      </c>
      <c r="D72" s="38">
        <f>D61*890828</f>
        <v>2607125.3836289505</v>
      </c>
      <c r="E72" s="38" t="s">
        <v>33</v>
      </c>
      <c r="F72" s="38">
        <f>AVERAGE(B72:B74)</f>
        <v>40678.809202777491</v>
      </c>
      <c r="G72" s="38">
        <f>AVERAGE(C72:C74)</f>
        <v>111902.38058218824</v>
      </c>
      <c r="H72" s="38">
        <f>AVERAGE(D72:D74)</f>
        <v>2075957.297294637</v>
      </c>
    </row>
    <row r="73" spans="1:8" ht="15" x14ac:dyDescent="0.2">
      <c r="A73" s="38" t="s">
        <v>32</v>
      </c>
      <c r="B73" s="38">
        <f>B62*890828</f>
        <v>35109.151561603023</v>
      </c>
      <c r="C73" s="38">
        <f>C62*890828</f>
        <v>127173.78452374408</v>
      </c>
      <c r="D73" s="38">
        <f>D62*890828</f>
        <v>1865354.7309578471</v>
      </c>
      <c r="E73" s="38" t="s">
        <v>25</v>
      </c>
      <c r="F73" s="38">
        <f>AVERAGE(B76:B78)</f>
        <v>40678.809202777491</v>
      </c>
      <c r="G73" s="38">
        <f>AVERAGE(C76:C78)</f>
        <v>94128.315353022612</v>
      </c>
      <c r="H73" s="38">
        <f>AVERAGE(D76:D78)</f>
        <v>952441.19638781017</v>
      </c>
    </row>
    <row r="74" spans="1:8" ht="15" x14ac:dyDescent="0.2">
      <c r="A74" s="38" t="s">
        <v>31</v>
      </c>
      <c r="B74" s="38">
        <f>B63*890828</f>
        <v>28620.543473156773</v>
      </c>
      <c r="C74" s="38">
        <f>C63*890828</f>
        <v>97968.504627949937</v>
      </c>
      <c r="D74" s="38">
        <f>D63*890828</f>
        <v>1755391.7772971133</v>
      </c>
    </row>
    <row r="75" spans="1:8" ht="15" x14ac:dyDescent="0.2">
      <c r="E75" s="38" t="s">
        <v>30</v>
      </c>
    </row>
    <row r="76" spans="1:8" x14ac:dyDescent="0.15">
      <c r="A76" s="38" t="s">
        <v>29</v>
      </c>
      <c r="B76" s="38">
        <f>B65*890828</f>
        <v>58306.732573572677</v>
      </c>
      <c r="C76" s="38">
        <f>C65*890828</f>
        <v>122868.81212167446</v>
      </c>
      <c r="D76" s="38">
        <f>D65*890828</f>
        <v>1090638.0689578967</v>
      </c>
      <c r="F76" s="38">
        <v>10</v>
      </c>
      <c r="G76" s="38">
        <v>14</v>
      </c>
      <c r="H76" s="38">
        <v>24</v>
      </c>
    </row>
    <row r="77" spans="1:8" ht="15" x14ac:dyDescent="0.2">
      <c r="A77" s="38" t="s">
        <v>28</v>
      </c>
      <c r="B77" s="38">
        <f>B66*890828</f>
        <v>35109.151561603023</v>
      </c>
      <c r="C77" s="38">
        <f>C66*890828</f>
        <v>93171.058023687699</v>
      </c>
      <c r="D77" s="38">
        <f>D66*890828</f>
        <v>721599.70515692071</v>
      </c>
      <c r="E77" s="38" t="s">
        <v>27</v>
      </c>
      <c r="F77" s="38">
        <f>STDEV(B72:B74)</f>
        <v>15607.154465383252</v>
      </c>
      <c r="G77" s="38">
        <f>STDEV(C72:C74)</f>
        <v>14648.509456103868</v>
      </c>
      <c r="H77" s="38">
        <f>STDEV(D72:D74)</f>
        <v>463279.19740637095</v>
      </c>
    </row>
    <row r="78" spans="1:8" ht="15" x14ac:dyDescent="0.2">
      <c r="A78" s="38" t="s">
        <v>26</v>
      </c>
      <c r="B78" s="38">
        <f>B67*890828</f>
        <v>28620.543473156773</v>
      </c>
      <c r="C78" s="38">
        <f>C67*890828</f>
        <v>66345.075913705688</v>
      </c>
      <c r="D78" s="38">
        <f>D67*890828</f>
        <v>1045085.8150486131</v>
      </c>
      <c r="E78" s="38" t="s">
        <v>25</v>
      </c>
      <c r="F78" s="38">
        <f>STDEV(B76:B78)</f>
        <v>15607.154465383252</v>
      </c>
      <c r="G78" s="38">
        <f>STDEV(C76:C78)</f>
        <v>28274.024208147901</v>
      </c>
      <c r="H78" s="38">
        <f>STDEV(D76:D78)</f>
        <v>201207.84655258807</v>
      </c>
    </row>
    <row r="79" spans="1:8" ht="15" x14ac:dyDescent="0.2">
      <c r="B79" s="39"/>
      <c r="C79" s="39"/>
      <c r="D79" s="39"/>
      <c r="E79" s="38" t="s">
        <v>24</v>
      </c>
      <c r="F79" s="38">
        <v>10</v>
      </c>
      <c r="G79" s="38">
        <v>14</v>
      </c>
      <c r="H79" s="38">
        <v>24</v>
      </c>
    </row>
    <row r="80" spans="1:8" x14ac:dyDescent="0.15">
      <c r="F80" s="38">
        <f>_xlfn.T.TEST(B72:B78,B76:B79,2,2)</f>
        <v>1</v>
      </c>
      <c r="G80" s="38">
        <f>_xlfn.T.TEST(C72:C74,C76:C78,2,2)</f>
        <v>0.38840014505138776</v>
      </c>
      <c r="H80" s="38">
        <f>_xlfn.T.TEST(D72:D74,D76:D78,2,2)</f>
        <v>1.8259239795955399E-2</v>
      </c>
    </row>
  </sheetData>
  <pageMargins left="0.7" right="0.7" top="0.75" bottom="0.75" header="0.3" footer="0.3"/>
  <pageSetup scale="4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6D913-0D79-304D-ADE0-A091C90BB974}">
  <dimension ref="A2:H81"/>
  <sheetViews>
    <sheetView workbookViewId="0">
      <selection activeCell="J21" sqref="J21"/>
    </sheetView>
  </sheetViews>
  <sheetFormatPr baseColWidth="10" defaultColWidth="8.83203125" defaultRowHeight="13" x14ac:dyDescent="0.15"/>
  <cols>
    <col min="1" max="16384" width="8.83203125" style="38"/>
  </cols>
  <sheetData>
    <row r="2" spans="1:8" ht="15" x14ac:dyDescent="0.2">
      <c r="A2" s="38" t="s">
        <v>42</v>
      </c>
      <c r="E2" s="38" t="s">
        <v>35</v>
      </c>
    </row>
    <row r="3" spans="1:8" x14ac:dyDescent="0.15">
      <c r="B3" s="38">
        <v>10</v>
      </c>
      <c r="C3" s="38">
        <v>14</v>
      </c>
      <c r="D3" s="38">
        <v>24</v>
      </c>
      <c r="F3" s="38">
        <v>10</v>
      </c>
      <c r="G3" s="38">
        <v>14</v>
      </c>
      <c r="H3" s="38">
        <v>24</v>
      </c>
    </row>
    <row r="4" spans="1:8" ht="15" x14ac:dyDescent="0.2">
      <c r="A4" s="38" t="s">
        <v>34</v>
      </c>
      <c r="B4" s="38">
        <v>0.11794337440401122</v>
      </c>
      <c r="C4" s="38">
        <v>0.39104713777736583</v>
      </c>
      <c r="D4" s="38">
        <v>0.12720810359423548</v>
      </c>
      <c r="E4" s="38" t="s">
        <v>33</v>
      </c>
      <c r="F4" s="38">
        <f>AVERAGE(B4:B7)</f>
        <v>6.9465751487797933E-2</v>
      </c>
      <c r="G4" s="38">
        <f>AVERAGE(C4:C7)</f>
        <v>0.16807244997906659</v>
      </c>
      <c r="H4" s="38">
        <f>AVERAGE(D4:D7)</f>
        <v>8.6446579468364537E-2</v>
      </c>
    </row>
    <row r="5" spans="1:8" ht="15" x14ac:dyDescent="0.2">
      <c r="A5" s="38" t="s">
        <v>48</v>
      </c>
      <c r="B5" s="38">
        <v>6.7433920971226732E-2</v>
      </c>
      <c r="C5" s="38">
        <v>2.9452291624790045E-2</v>
      </c>
      <c r="D5" s="38">
        <v>9.5834309098950368E-2</v>
      </c>
      <c r="E5" s="38" t="s">
        <v>25</v>
      </c>
      <c r="F5" s="38">
        <f>AVERAGE(B8:B11)</f>
        <v>6.9465751487797933E-2</v>
      </c>
      <c r="G5" s="38">
        <f>AVERAGE(C8:C11)</f>
        <v>1.6334319005380344</v>
      </c>
      <c r="H5" s="38">
        <f>AVERAGE(D8:D11)</f>
        <v>1.3130822237898669</v>
      </c>
    </row>
    <row r="6" spans="1:8" x14ac:dyDescent="0.15">
      <c r="A6" s="38" t="s">
        <v>47</v>
      </c>
      <c r="B6" s="38">
        <v>2.301995908815585E-2</v>
      </c>
      <c r="C6" s="38">
        <v>8.3717920535043858E-2</v>
      </c>
      <c r="D6" s="38">
        <v>3.6297325711907767E-2</v>
      </c>
    </row>
    <row r="7" spans="1:8" ht="15" x14ac:dyDescent="0.2">
      <c r="A7" s="38" t="s">
        <v>46</v>
      </c>
      <c r="E7" s="38" t="s">
        <v>30</v>
      </c>
    </row>
    <row r="8" spans="1:8" x14ac:dyDescent="0.15">
      <c r="A8" s="38" t="s">
        <v>29</v>
      </c>
      <c r="B8" s="38">
        <v>0.11794337440401122</v>
      </c>
      <c r="C8" s="38">
        <v>2.7907859510448212</v>
      </c>
      <c r="D8" s="38">
        <v>1.1557177828217224</v>
      </c>
      <c r="F8" s="38">
        <v>10</v>
      </c>
      <c r="G8" s="38">
        <v>14</v>
      </c>
      <c r="H8" s="38">
        <v>24</v>
      </c>
    </row>
    <row r="9" spans="1:8" x14ac:dyDescent="0.15">
      <c r="A9" s="38" t="s">
        <v>45</v>
      </c>
      <c r="B9" s="38">
        <v>6.7433920971226732E-2</v>
      </c>
      <c r="C9" s="38">
        <v>0.81564282563924217</v>
      </c>
      <c r="D9" s="38">
        <v>1.0442155196975156</v>
      </c>
      <c r="E9" s="38" t="s">
        <v>27</v>
      </c>
      <c r="F9" s="38">
        <f>STDEV(B4:B7)</f>
        <v>4.7494314872862875E-2</v>
      </c>
      <c r="G9" s="38">
        <f>STDEV(C4:C7)</f>
        <v>0.19499864914741871</v>
      </c>
      <c r="H9" s="38">
        <f>STDEV(D4:D7)</f>
        <v>4.6176720157512445E-2</v>
      </c>
    </row>
    <row r="10" spans="1:8" x14ac:dyDescent="0.15">
      <c r="A10" s="38" t="s">
        <v>44</v>
      </c>
      <c r="B10" s="38">
        <v>2.301995908815585E-2</v>
      </c>
      <c r="C10" s="38">
        <v>1.2938669249300399</v>
      </c>
      <c r="D10" s="38">
        <v>1.7393133688503628</v>
      </c>
      <c r="E10" s="38" t="s">
        <v>25</v>
      </c>
      <c r="F10" s="38">
        <f>STDEV(B8:B11)</f>
        <v>4.7494314872862875E-2</v>
      </c>
      <c r="G10" s="38">
        <f>STDEV(C8:C11)</f>
        <v>1.0304250923545937</v>
      </c>
      <c r="H10" s="38">
        <f>STDEV(D8:D11)</f>
        <v>0.37331344796985494</v>
      </c>
    </row>
    <row r="11" spans="1:8" ht="15" x14ac:dyDescent="0.2">
      <c r="A11" s="38" t="s">
        <v>43</v>
      </c>
      <c r="E11" s="38" t="s">
        <v>24</v>
      </c>
      <c r="F11" s="38">
        <v>10</v>
      </c>
      <c r="G11" s="38">
        <v>14</v>
      </c>
      <c r="H11" s="38">
        <v>24</v>
      </c>
    </row>
    <row r="12" spans="1:8" x14ac:dyDescent="0.15">
      <c r="F12" s="38">
        <f>_xlfn.T.TEST(B4:B7,B8:B11,2,2)</f>
        <v>1</v>
      </c>
      <c r="G12" s="38">
        <f>_xlfn.T.TEST(C4:C7,C8:C11,2,2)</f>
        <v>7.2748800673922698E-2</v>
      </c>
      <c r="H12" s="38">
        <f>_xlfn.T.TEST(D4:D7,D8:D11,2,2)</f>
        <v>4.8396717095681467E-3</v>
      </c>
    </row>
    <row r="14" spans="1:8" ht="15" x14ac:dyDescent="0.2">
      <c r="A14" s="38" t="s">
        <v>41</v>
      </c>
      <c r="E14" s="38" t="s">
        <v>35</v>
      </c>
    </row>
    <row r="15" spans="1:8" x14ac:dyDescent="0.15">
      <c r="B15" s="38">
        <v>10</v>
      </c>
      <c r="C15" s="38">
        <v>14</v>
      </c>
      <c r="D15" s="38">
        <v>24</v>
      </c>
      <c r="F15" s="38">
        <v>10</v>
      </c>
      <c r="G15" s="38">
        <v>14</v>
      </c>
      <c r="H15" s="38">
        <v>24</v>
      </c>
    </row>
    <row r="16" spans="1:8" ht="15" x14ac:dyDescent="0.2">
      <c r="A16" s="38" t="s">
        <v>34</v>
      </c>
      <c r="B16" s="38">
        <v>5.905116890836376E-2</v>
      </c>
      <c r="C16" s="38">
        <v>0.32906863012428206</v>
      </c>
      <c r="D16" s="38">
        <v>5.0806690320440349E-2</v>
      </c>
      <c r="E16" s="38" t="s">
        <v>33</v>
      </c>
      <c r="F16" s="38">
        <f>AVERAGE(B16:B19)</f>
        <v>4.1793706961014726E-2</v>
      </c>
      <c r="G16" s="38">
        <f>AVERAGE(C16:C19)</f>
        <v>0.14076426490580154</v>
      </c>
      <c r="H16" s="38">
        <f>AVERAGE(D16:D19)</f>
        <v>5.6601761240344654E-2</v>
      </c>
    </row>
    <row r="17" spans="1:8" ht="15" x14ac:dyDescent="0.2">
      <c r="A17" s="38" t="s">
        <v>48</v>
      </c>
      <c r="B17" s="38">
        <v>4.8420381358297314E-2</v>
      </c>
      <c r="C17" s="38">
        <v>2.5968259972467777E-2</v>
      </c>
      <c r="D17" s="38">
        <v>9.1721940874031627E-2</v>
      </c>
      <c r="E17" s="38" t="s">
        <v>25</v>
      </c>
      <c r="F17" s="38">
        <f>AVERAGE(B20:B23)</f>
        <v>4.1793706961014726E-2</v>
      </c>
      <c r="G17" s="38">
        <f>AVERAGE(C20:C23)</f>
        <v>0.68939096548643597</v>
      </c>
      <c r="H17" s="38">
        <f>AVERAGE(D20:D23)</f>
        <v>0.32269451468512117</v>
      </c>
    </row>
    <row r="18" spans="1:8" x14ac:dyDescent="0.15">
      <c r="A18" s="38" t="s">
        <v>47</v>
      </c>
      <c r="B18" s="38">
        <v>1.79095706163831E-2</v>
      </c>
      <c r="C18" s="38">
        <v>6.7255904620654811E-2</v>
      </c>
      <c r="D18" s="38">
        <v>2.7276652526561973E-2</v>
      </c>
    </row>
    <row r="19" spans="1:8" ht="15" x14ac:dyDescent="0.2">
      <c r="A19" s="38" t="s">
        <v>46</v>
      </c>
      <c r="E19" s="38" t="s">
        <v>30</v>
      </c>
    </row>
    <row r="20" spans="1:8" x14ac:dyDescent="0.15">
      <c r="A20" s="38" t="s">
        <v>29</v>
      </c>
      <c r="B20" s="38">
        <v>5.905116890836376E-2</v>
      </c>
      <c r="C20" s="38">
        <v>1.2698509339849817</v>
      </c>
      <c r="D20" s="38">
        <v>0.32198267253965618</v>
      </c>
      <c r="F20" s="38">
        <v>10</v>
      </c>
      <c r="G20" s="38">
        <v>14</v>
      </c>
      <c r="H20" s="38">
        <v>24</v>
      </c>
    </row>
    <row r="21" spans="1:8" x14ac:dyDescent="0.15">
      <c r="A21" s="38" t="s">
        <v>45</v>
      </c>
      <c r="B21" s="38">
        <v>4.8420381358297314E-2</v>
      </c>
      <c r="C21" s="38">
        <v>0.32633827412288535</v>
      </c>
      <c r="D21" s="38">
        <v>0.25907189128132774</v>
      </c>
      <c r="E21" s="38" t="s">
        <v>27</v>
      </c>
      <c r="F21" s="38">
        <f>STDEV(B16:B19)</f>
        <v>2.1356319619269069E-2</v>
      </c>
      <c r="G21" s="38">
        <f>STDEV(C16:C19)</f>
        <v>0.16437782049412841</v>
      </c>
      <c r="H21" s="38">
        <f>STDEV(D16:D19)</f>
        <v>3.2611132037575256E-2</v>
      </c>
    </row>
    <row r="22" spans="1:8" x14ac:dyDescent="0.15">
      <c r="A22" s="38" t="s">
        <v>44</v>
      </c>
      <c r="B22" s="38">
        <v>1.79095706163831E-2</v>
      </c>
      <c r="C22" s="38">
        <v>0.47198368835144094</v>
      </c>
      <c r="D22" s="38">
        <v>0.38702898023437954</v>
      </c>
      <c r="E22" s="38" t="s">
        <v>25</v>
      </c>
      <c r="F22" s="38">
        <f>STDEV(B20:B23)</f>
        <v>2.1356319619269069E-2</v>
      </c>
      <c r="G22" s="38">
        <f>STDEV(C20:C23)</f>
        <v>0.50794042755371582</v>
      </c>
      <c r="H22" s="38">
        <f>STDEV(D20:D23)</f>
        <v>6.3981514461325814E-2</v>
      </c>
    </row>
    <row r="23" spans="1:8" ht="15" x14ac:dyDescent="0.2">
      <c r="A23" s="38" t="s">
        <v>43</v>
      </c>
      <c r="E23" s="38" t="s">
        <v>24</v>
      </c>
      <c r="F23" s="38">
        <v>10</v>
      </c>
      <c r="G23" s="38">
        <v>14</v>
      </c>
      <c r="H23" s="38">
        <v>24</v>
      </c>
    </row>
    <row r="24" spans="1:8" x14ac:dyDescent="0.15">
      <c r="F24" s="38">
        <f>_xlfn.T.TEST(B16:B19,B20:B23,2,2)</f>
        <v>1</v>
      </c>
      <c r="G24" s="38">
        <f>_xlfn.T.TEST(C16:C19,C20:C23,2,2)</f>
        <v>0.14970058498825592</v>
      </c>
      <c r="H24" s="38">
        <f>_xlfn.T.TEST(D16:D19,D20:D23,2,2)</f>
        <v>3.0295283313915428E-3</v>
      </c>
    </row>
    <row r="26" spans="1:8" ht="15" x14ac:dyDescent="0.2">
      <c r="A26" s="38" t="s">
        <v>40</v>
      </c>
      <c r="E26" s="38" t="s">
        <v>35</v>
      </c>
    </row>
    <row r="27" spans="1:8" x14ac:dyDescent="0.15">
      <c r="B27" s="38">
        <v>10</v>
      </c>
      <c r="C27" s="38">
        <v>14</v>
      </c>
      <c r="D27" s="38">
        <v>24</v>
      </c>
      <c r="F27" s="38">
        <v>10</v>
      </c>
      <c r="G27" s="38">
        <v>14</v>
      </c>
      <c r="H27" s="38">
        <v>24</v>
      </c>
    </row>
    <row r="28" spans="1:8" ht="15" x14ac:dyDescent="0.2">
      <c r="A28" s="38" t="s">
        <v>34</v>
      </c>
      <c r="B28" s="38">
        <v>1.0654337378051682E-2</v>
      </c>
      <c r="C28" s="38">
        <v>1.5792639935257462E-2</v>
      </c>
      <c r="D28" s="38">
        <v>0.12853545177084869</v>
      </c>
      <c r="E28" s="38" t="s">
        <v>33</v>
      </c>
      <c r="F28" s="38">
        <f>AVERAGE(B28:B31)</f>
        <v>4.9330305915503596E-3</v>
      </c>
      <c r="G28" s="38">
        <f>AVERAGE(C28:C31)</f>
        <v>6.7814063773242381E-3</v>
      </c>
      <c r="H28" s="38">
        <f>AVERAGE(D28:D31)</f>
        <v>0.11207298486751893</v>
      </c>
    </row>
    <row r="29" spans="1:8" ht="15" x14ac:dyDescent="0.2">
      <c r="A29" s="38" t="s">
        <v>48</v>
      </c>
      <c r="B29" s="38">
        <v>2.6052689204923763E-3</v>
      </c>
      <c r="C29" s="38">
        <v>1.7165158097919974E-3</v>
      </c>
      <c r="D29" s="38">
        <v>0.15289115464088673</v>
      </c>
      <c r="E29" s="38" t="s">
        <v>25</v>
      </c>
      <c r="F29" s="38">
        <f>AVERAGE(B32:B35)</f>
        <v>4.9330305915503596E-3</v>
      </c>
      <c r="G29" s="38">
        <f>AVERAGE(C32:C35)</f>
        <v>4.4629099941435272E-3</v>
      </c>
      <c r="H29" s="38">
        <f>AVERAGE(D32:D35)</f>
        <v>2.5226066156554764E-2</v>
      </c>
    </row>
    <row r="30" spans="1:8" x14ac:dyDescent="0.15">
      <c r="A30" s="38" t="s">
        <v>47</v>
      </c>
      <c r="B30" s="38">
        <v>1.5394854761070227E-3</v>
      </c>
      <c r="C30" s="38">
        <v>2.8350633869232548E-3</v>
      </c>
      <c r="D30" s="38">
        <v>5.479234819082137E-2</v>
      </c>
    </row>
    <row r="31" spans="1:8" ht="15" x14ac:dyDescent="0.2">
      <c r="A31" s="38" t="s">
        <v>46</v>
      </c>
      <c r="E31" s="38" t="s">
        <v>30</v>
      </c>
    </row>
    <row r="32" spans="1:8" x14ac:dyDescent="0.15">
      <c r="A32" s="38" t="s">
        <v>29</v>
      </c>
      <c r="B32" s="38">
        <v>1.0654337378051682E-2</v>
      </c>
      <c r="C32" s="38">
        <v>7.8128095429758956E-3</v>
      </c>
      <c r="D32" s="38">
        <v>2.5162650837741846E-2</v>
      </c>
      <c r="F32" s="38">
        <v>10</v>
      </c>
      <c r="G32" s="38">
        <v>14</v>
      </c>
      <c r="H32" s="38">
        <v>24</v>
      </c>
    </row>
    <row r="33" spans="1:8" x14ac:dyDescent="0.15">
      <c r="A33" s="38" t="s">
        <v>45</v>
      </c>
      <c r="B33" s="38">
        <v>2.6052689204923763E-3</v>
      </c>
      <c r="C33" s="38">
        <v>2.3933130422118735E-3</v>
      </c>
      <c r="D33" s="38">
        <v>3.0288867647518879E-2</v>
      </c>
      <c r="E33" s="38" t="s">
        <v>27</v>
      </c>
      <c r="F33" s="38">
        <f>STDEV(B28:B31)</f>
        <v>4.9833710574801711E-3</v>
      </c>
      <c r="G33" s="38">
        <f>STDEV(C28:C31)</f>
        <v>7.8239718076749849E-3</v>
      </c>
      <c r="H33" s="38">
        <f>STDEV(D28:D31)</f>
        <v>5.1079384972210352E-2</v>
      </c>
    </row>
    <row r="34" spans="1:8" x14ac:dyDescent="0.15">
      <c r="A34" s="38" t="s">
        <v>44</v>
      </c>
      <c r="B34" s="38">
        <v>1.5394854761070227E-3</v>
      </c>
      <c r="C34" s="38">
        <v>3.1826073972428116E-3</v>
      </c>
      <c r="D34" s="38">
        <v>2.0226679984403566E-2</v>
      </c>
      <c r="E34" s="38" t="s">
        <v>25</v>
      </c>
      <c r="F34" s="38">
        <f>STDEV(B32:B35)</f>
        <v>4.9833710574801711E-3</v>
      </c>
      <c r="G34" s="38">
        <f>STDEV(C32:C35)</f>
        <v>2.9278177257424003E-3</v>
      </c>
      <c r="H34" s="38">
        <f>STDEV(D32:D35)</f>
        <v>5.0313935712616026E-3</v>
      </c>
    </row>
    <row r="35" spans="1:8" ht="15" x14ac:dyDescent="0.2">
      <c r="A35" s="38" t="s">
        <v>43</v>
      </c>
      <c r="E35" s="38" t="s">
        <v>24</v>
      </c>
      <c r="F35" s="38">
        <v>10</v>
      </c>
      <c r="G35" s="38">
        <v>14</v>
      </c>
      <c r="H35" s="38">
        <v>24</v>
      </c>
    </row>
    <row r="36" spans="1:8" x14ac:dyDescent="0.15">
      <c r="F36" s="38">
        <f>_xlfn.T.TEST(B28:B31,B32:B35,2,2)</f>
        <v>1</v>
      </c>
      <c r="G36" s="38">
        <f>_xlfn.T.TEST(C28:C31,C32:C35,2,2)</f>
        <v>0.65583447148165908</v>
      </c>
      <c r="H36" s="38">
        <f>_xlfn.T.TEST(D28:D31,D32:D35,2,2)</f>
        <v>4.2783551606519254E-2</v>
      </c>
    </row>
    <row r="37" spans="1:8" ht="15" x14ac:dyDescent="0.2">
      <c r="A37" s="38" t="s">
        <v>39</v>
      </c>
      <c r="E37" s="38" t="s">
        <v>35</v>
      </c>
    </row>
    <row r="38" spans="1:8" x14ac:dyDescent="0.15">
      <c r="B38" s="38">
        <v>10</v>
      </c>
      <c r="C38" s="38">
        <v>14</v>
      </c>
      <c r="D38" s="38">
        <v>24</v>
      </c>
      <c r="F38" s="38">
        <v>10</v>
      </c>
      <c r="G38" s="38">
        <v>14</v>
      </c>
      <c r="H38" s="38">
        <v>24</v>
      </c>
    </row>
    <row r="39" spans="1:8" ht="15" x14ac:dyDescent="0.2">
      <c r="A39" s="38" t="s">
        <v>34</v>
      </c>
      <c r="B39" s="38">
        <v>6.9022323289847629E-2</v>
      </c>
      <c r="C39" s="38">
        <v>2.3243165549063135E-2</v>
      </c>
      <c r="D39" s="38">
        <v>0.34224982027441975</v>
      </c>
      <c r="E39" s="38" t="s">
        <v>33</v>
      </c>
      <c r="F39" s="38">
        <f>AVERAGE(B39:B42)</f>
        <v>2.793296823030662E-2</v>
      </c>
      <c r="G39" s="38">
        <f>AVERAGE(C39:C42)</f>
        <v>1.1698879997324635E-2</v>
      </c>
      <c r="H39" s="38">
        <f>AVERAGE(D39:D42)</f>
        <v>0.3597686936840509</v>
      </c>
    </row>
    <row r="40" spans="1:8" ht="15" x14ac:dyDescent="0.2">
      <c r="A40" s="38" t="s">
        <v>48</v>
      </c>
      <c r="B40" s="38">
        <v>1.0802818745120684E-2</v>
      </c>
      <c r="C40" s="38">
        <v>3.3158949199362485E-3</v>
      </c>
      <c r="D40" s="38">
        <v>0.53087827316811054</v>
      </c>
      <c r="E40" s="38" t="s">
        <v>25</v>
      </c>
      <c r="F40" s="38">
        <f>AVERAGE(B43:B46)</f>
        <v>2.793296823030662E-2</v>
      </c>
      <c r="G40" s="38">
        <f>AVERAGE(C43:C46)</f>
        <v>4.9921316932818862E-3</v>
      </c>
      <c r="H40" s="38">
        <f>AVERAGE(D43:D46)</f>
        <v>9.2428173197989905E-2</v>
      </c>
    </row>
    <row r="41" spans="1:8" x14ac:dyDescent="0.15">
      <c r="A41" s="38" t="s">
        <v>47</v>
      </c>
      <c r="B41" s="38">
        <v>3.973762655951554E-3</v>
      </c>
      <c r="C41" s="38">
        <v>8.5375795229745179E-3</v>
      </c>
      <c r="D41" s="38">
        <v>0.20617798760962236</v>
      </c>
    </row>
    <row r="42" spans="1:8" ht="15" x14ac:dyDescent="0.2">
      <c r="A42" s="38" t="s">
        <v>46</v>
      </c>
      <c r="E42" s="38" t="s">
        <v>30</v>
      </c>
    </row>
    <row r="43" spans="1:8" x14ac:dyDescent="0.15">
      <c r="A43" s="38" t="s">
        <v>29</v>
      </c>
      <c r="B43" s="38">
        <v>6.9022323289847629E-2</v>
      </c>
      <c r="C43" s="38">
        <v>6.7107522769238948E-3</v>
      </c>
      <c r="D43" s="38">
        <v>8.5954508805342042E-2</v>
      </c>
      <c r="F43" s="38">
        <v>10</v>
      </c>
      <c r="G43" s="38">
        <v>14</v>
      </c>
      <c r="H43" s="38">
        <v>24</v>
      </c>
    </row>
    <row r="44" spans="1:8" x14ac:dyDescent="0.15">
      <c r="A44" s="38" t="s">
        <v>45</v>
      </c>
      <c r="B44" s="38">
        <v>1.0802818745120684E-2</v>
      </c>
      <c r="C44" s="38">
        <v>3.5102485914609671E-3</v>
      </c>
      <c r="D44" s="38">
        <v>8.6757864973150189E-2</v>
      </c>
      <c r="E44" s="38" t="s">
        <v>27</v>
      </c>
      <c r="F44" s="38">
        <f>STDEV(B39:B42)</f>
        <v>3.5747871631385625E-2</v>
      </c>
      <c r="G44" s="38">
        <f>STDEV(C39:C42)</f>
        <v>1.033292766830681E-2</v>
      </c>
      <c r="H44" s="38">
        <f>STDEV(D39:D42)</f>
        <v>0.16305751149394485</v>
      </c>
    </row>
    <row r="45" spans="1:8" x14ac:dyDescent="0.15">
      <c r="A45" s="38" t="s">
        <v>44</v>
      </c>
      <c r="B45" s="38">
        <v>3.973762655951554E-3</v>
      </c>
      <c r="C45" s="38">
        <v>4.7553942114607964E-3</v>
      </c>
      <c r="D45" s="38">
        <v>0.10457214581547747</v>
      </c>
      <c r="E45" s="38" t="s">
        <v>25</v>
      </c>
      <c r="F45" s="38">
        <f>STDEV(B43:B46)</f>
        <v>3.5747871631385625E-2</v>
      </c>
      <c r="G45" s="38">
        <f>STDEV(C43:C46)</f>
        <v>1.6133317813269807E-3</v>
      </c>
      <c r="H45" s="38">
        <f>STDEV(D43:D46)</f>
        <v>1.0524656691968852E-2</v>
      </c>
    </row>
    <row r="46" spans="1:8" ht="15" x14ac:dyDescent="0.2">
      <c r="A46" s="38" t="s">
        <v>43</v>
      </c>
      <c r="E46" s="38" t="s">
        <v>24</v>
      </c>
      <c r="F46" s="38">
        <v>10</v>
      </c>
      <c r="G46" s="38">
        <v>14</v>
      </c>
      <c r="H46" s="38">
        <v>24</v>
      </c>
    </row>
    <row r="47" spans="1:8" x14ac:dyDescent="0.15">
      <c r="F47" s="38">
        <f>_xlfn.T.TEST(B39:B42,B43:B46,2,2)</f>
        <v>1</v>
      </c>
      <c r="G47" s="38">
        <f>_xlfn.T.TEST(C39:C42,C43:C46,2,2)</f>
        <v>0.32894037250674102</v>
      </c>
      <c r="H47" s="38">
        <f>_xlfn.T.TEST(D39:D42,D43:D46,2,2)</f>
        <v>4.7159031758552718E-2</v>
      </c>
    </row>
    <row r="48" spans="1:8" ht="15" x14ac:dyDescent="0.2">
      <c r="A48" s="38" t="s">
        <v>38</v>
      </c>
      <c r="E48" s="38" t="s">
        <v>35</v>
      </c>
    </row>
    <row r="49" spans="1:8" x14ac:dyDescent="0.15">
      <c r="B49" s="38">
        <v>10</v>
      </c>
      <c r="C49" s="38">
        <v>14</v>
      </c>
      <c r="D49" s="38">
        <v>24</v>
      </c>
      <c r="F49" s="38">
        <v>10</v>
      </c>
      <c r="G49" s="38">
        <v>14</v>
      </c>
      <c r="H49" s="38">
        <v>24</v>
      </c>
    </row>
    <row r="50" spans="1:8" ht="15" x14ac:dyDescent="0.2">
      <c r="A50" s="38" t="s">
        <v>34</v>
      </c>
      <c r="B50" s="38">
        <v>0.17661438795861706</v>
      </c>
      <c r="C50" s="38">
        <v>0.18720208499742805</v>
      </c>
      <c r="D50" s="38">
        <v>2.4284127103443395E-2</v>
      </c>
      <c r="E50" s="38" t="s">
        <v>33</v>
      </c>
      <c r="F50" s="38">
        <f>AVERAGE(B50:B53)</f>
        <v>8.4483756149915643E-2</v>
      </c>
      <c r="G50" s="38">
        <f>AVERAGE(C50:C53)</f>
        <v>8.3644558317094844E-2</v>
      </c>
      <c r="H50" s="38">
        <f>AVERAGE(D50:D53)</f>
        <v>2.3950201908877523E-2</v>
      </c>
    </row>
    <row r="51" spans="1:8" ht="15" x14ac:dyDescent="0.2">
      <c r="A51" s="38" t="s">
        <v>48</v>
      </c>
      <c r="B51" s="38">
        <v>4.1876094714517885E-2</v>
      </c>
      <c r="C51" s="38">
        <v>2.2746103448539851E-2</v>
      </c>
      <c r="D51" s="38">
        <v>2.6882521488567943E-2</v>
      </c>
      <c r="E51" s="38" t="s">
        <v>25</v>
      </c>
      <c r="F51" s="38">
        <f>AVERAGE(B54:B57)</f>
        <v>8.4483756149915643E-2</v>
      </c>
      <c r="G51" s="38">
        <f>AVERAGE(C54:C57)</f>
        <v>7.0585494516154826E-2</v>
      </c>
      <c r="H51" s="38">
        <f>AVERAGE(D54:D57)</f>
        <v>0.1312901152506899</v>
      </c>
    </row>
    <row r="52" spans="1:8" x14ac:dyDescent="0.15">
      <c r="A52" s="38" t="s">
        <v>47</v>
      </c>
      <c r="B52" s="38">
        <v>3.4960785776611977E-2</v>
      </c>
      <c r="C52" s="38">
        <v>4.0985486505316644E-2</v>
      </c>
      <c r="D52" s="38">
        <v>2.068395713462123E-2</v>
      </c>
    </row>
    <row r="53" spans="1:8" ht="15" x14ac:dyDescent="0.2">
      <c r="A53" s="38" t="s">
        <v>46</v>
      </c>
      <c r="E53" s="38" t="s">
        <v>30</v>
      </c>
    </row>
    <row r="54" spans="1:8" x14ac:dyDescent="0.15">
      <c r="A54" s="38" t="s">
        <v>29</v>
      </c>
      <c r="B54" s="38">
        <v>0.17661438795861706</v>
      </c>
      <c r="C54" s="38">
        <v>9.6048569259161207E-2</v>
      </c>
      <c r="D54" s="38">
        <v>9.3673551591098525E-2</v>
      </c>
      <c r="F54" s="38">
        <v>10</v>
      </c>
      <c r="G54" s="38">
        <v>14</v>
      </c>
      <c r="H54" s="38">
        <v>24</v>
      </c>
    </row>
    <row r="55" spans="1:8" x14ac:dyDescent="0.15">
      <c r="A55" s="38" t="s">
        <v>45</v>
      </c>
      <c r="B55" s="38">
        <v>4.1876094714517885E-2</v>
      </c>
      <c r="C55" s="38">
        <v>3.7872862600659273E-2</v>
      </c>
      <c r="D55" s="38">
        <v>0.21027865576463067</v>
      </c>
      <c r="E55" s="38" t="s">
        <v>27</v>
      </c>
      <c r="F55" s="38">
        <f>STDEV(B50:B53)</f>
        <v>7.9862352598264658E-2</v>
      </c>
      <c r="G55" s="38">
        <f>STDEV(C50:C53)</f>
        <v>9.0145935974307242E-2</v>
      </c>
      <c r="H55" s="38">
        <f>STDEV(D50:D53)</f>
        <v>3.1127446954703976E-3</v>
      </c>
    </row>
    <row r="56" spans="1:8" x14ac:dyDescent="0.15">
      <c r="A56" s="38" t="s">
        <v>44</v>
      </c>
      <c r="B56" s="38">
        <v>3.4960785776611977E-2</v>
      </c>
      <c r="C56" s="38">
        <v>7.7835051688644019E-2</v>
      </c>
      <c r="D56" s="38">
        <v>8.9918138396340511E-2</v>
      </c>
      <c r="E56" s="38" t="s">
        <v>25</v>
      </c>
      <c r="F56" s="38">
        <f>STDEV(B54:B57)</f>
        <v>7.9862352598264658E-2</v>
      </c>
      <c r="G56" s="38">
        <f>STDEV(C54:C57)</f>
        <v>2.9757692630678016E-2</v>
      </c>
      <c r="H56" s="38">
        <f>STDEV(D54:D57)</f>
        <v>6.8431848809291207E-2</v>
      </c>
    </row>
    <row r="57" spans="1:8" ht="15" x14ac:dyDescent="0.2">
      <c r="A57" s="38" t="s">
        <v>43</v>
      </c>
      <c r="E57" s="38" t="s">
        <v>24</v>
      </c>
      <c r="F57" s="38">
        <v>10</v>
      </c>
      <c r="G57" s="38">
        <v>14</v>
      </c>
      <c r="H57" s="38">
        <v>24</v>
      </c>
    </row>
    <row r="58" spans="1:8" x14ac:dyDescent="0.15">
      <c r="F58" s="38">
        <f>_xlfn.T.TEST(B50:B53,B54:B57,2,2)</f>
        <v>1</v>
      </c>
      <c r="G58" s="38">
        <f>_xlfn.T.TEST(C50:C53,C54:C57,2,2)</f>
        <v>0.8233811745623405</v>
      </c>
      <c r="H58" s="38">
        <f>_xlfn.T.TEST(D50:D53,D54:D57,2,2)</f>
        <v>5.3314631786421367E-2</v>
      </c>
    </row>
    <row r="59" spans="1:8" ht="15" x14ac:dyDescent="0.2">
      <c r="A59" s="38" t="s">
        <v>37</v>
      </c>
      <c r="E59" s="38" t="s">
        <v>35</v>
      </c>
    </row>
    <row r="60" spans="1:8" x14ac:dyDescent="0.15">
      <c r="B60" s="38">
        <v>10</v>
      </c>
      <c r="C60" s="38">
        <v>14</v>
      </c>
      <c r="D60" s="38">
        <v>24</v>
      </c>
      <c r="F60" s="38">
        <v>10</v>
      </c>
      <c r="G60" s="38">
        <v>14</v>
      </c>
      <c r="H60" s="38">
        <v>24</v>
      </c>
    </row>
    <row r="61" spans="1:8" ht="15" x14ac:dyDescent="0.2">
      <c r="A61" s="38" t="s">
        <v>34</v>
      </c>
      <c r="B61" s="38">
        <v>5.4354084638133645E-3</v>
      </c>
      <c r="C61" s="38">
        <v>4.6431589778400957E-2</v>
      </c>
      <c r="D61" s="38">
        <v>2.5459263750243188</v>
      </c>
      <c r="E61" s="38" t="s">
        <v>33</v>
      </c>
      <c r="F61" s="38">
        <f>AVERAGE(B61:B64)</f>
        <v>3.9820141109302633E-2</v>
      </c>
      <c r="G61" s="38">
        <f>AVERAGE(C61:C64)</f>
        <v>0.14039659495337556</v>
      </c>
      <c r="H61" s="38">
        <f>AVERAGE(D61:D64)</f>
        <v>2.3322723473385967</v>
      </c>
    </row>
    <row r="62" spans="1:8" ht="15" x14ac:dyDescent="0.2">
      <c r="A62" s="38" t="s">
        <v>48</v>
      </c>
      <c r="B62" s="38">
        <v>4.5389635994844135E-2</v>
      </c>
      <c r="C62" s="38">
        <v>0.27933522032946345</v>
      </c>
      <c r="D62" s="38">
        <v>1.6736948502480982</v>
      </c>
      <c r="E62" s="38" t="s">
        <v>25</v>
      </c>
      <c r="F62" s="38">
        <f>AVERAGE(B65:B68)</f>
        <v>3.9820141109302633E-2</v>
      </c>
      <c r="G62" s="38">
        <f>AVERAGE(C65:C68)</f>
        <v>0.10752156325946251</v>
      </c>
      <c r="H62" s="38">
        <f>AVERAGE(D65:D68)</f>
        <v>0.29354385322729742</v>
      </c>
    </row>
    <row r="63" spans="1:8" x14ac:dyDescent="0.15">
      <c r="A63" s="38" t="s">
        <v>47</v>
      </c>
      <c r="B63" s="38">
        <v>6.8635378869250405E-2</v>
      </c>
      <c r="C63" s="38">
        <v>9.5422974752262232E-2</v>
      </c>
      <c r="D63" s="38">
        <v>2.7771958167433737</v>
      </c>
    </row>
    <row r="64" spans="1:8" ht="15" x14ac:dyDescent="0.2">
      <c r="A64" s="38" t="s">
        <v>46</v>
      </c>
      <c r="B64" s="39"/>
      <c r="C64" s="39"/>
      <c r="D64" s="39"/>
      <c r="E64" s="38" t="s">
        <v>30</v>
      </c>
    </row>
    <row r="65" spans="1:8" x14ac:dyDescent="0.15">
      <c r="A65" s="38" t="s">
        <v>29</v>
      </c>
      <c r="B65" s="38">
        <v>5.4354084638133645E-3</v>
      </c>
      <c r="C65" s="38">
        <v>7.4902511638998984E-2</v>
      </c>
      <c r="D65" s="38">
        <v>0.21671666955649851</v>
      </c>
      <c r="F65" s="38">
        <v>10</v>
      </c>
      <c r="G65" s="38">
        <v>14</v>
      </c>
      <c r="H65" s="38">
        <v>24</v>
      </c>
    </row>
    <row r="66" spans="1:8" x14ac:dyDescent="0.15">
      <c r="A66" s="38" t="s">
        <v>45</v>
      </c>
      <c r="B66" s="38">
        <v>4.5389635994844135E-2</v>
      </c>
      <c r="C66" s="38">
        <v>0.16896108164489268</v>
      </c>
      <c r="D66" s="38">
        <v>0.27228032385557888</v>
      </c>
      <c r="E66" s="38" t="s">
        <v>27</v>
      </c>
      <c r="F66" s="38">
        <f>STDEV(B61:B64)</f>
        <v>3.1965974406735737E-2</v>
      </c>
      <c r="G66" s="38">
        <f>STDEV(C61:C64)</f>
        <v>0.12279248823304277</v>
      </c>
      <c r="H66" s="38">
        <f>STDEV(D61:D64)</f>
        <v>0.58194899125589328</v>
      </c>
    </row>
    <row r="67" spans="1:8" x14ac:dyDescent="0.15">
      <c r="A67" s="38" t="s">
        <v>44</v>
      </c>
      <c r="B67" s="38">
        <v>6.8635378869250405E-2</v>
      </c>
      <c r="C67" s="38">
        <v>7.8701096494495859E-2</v>
      </c>
      <c r="D67" s="38">
        <v>0.39163456626981491</v>
      </c>
      <c r="E67" s="38" t="s">
        <v>25</v>
      </c>
      <c r="F67" s="38">
        <f>STDEV(B65:B68)</f>
        <v>3.1965974406735737E-2</v>
      </c>
      <c r="G67" s="38">
        <f>STDEV(C65:C68)</f>
        <v>5.324207101814607E-2</v>
      </c>
      <c r="H67" s="38">
        <f>STDEV(D65:D68)</f>
        <v>8.9376568006715729E-2</v>
      </c>
    </row>
    <row r="68" spans="1:8" ht="15" x14ac:dyDescent="0.2">
      <c r="A68" s="38" t="s">
        <v>43</v>
      </c>
      <c r="B68" s="39"/>
      <c r="C68" s="39"/>
      <c r="D68" s="39"/>
      <c r="E68" s="38" t="s">
        <v>24</v>
      </c>
      <c r="F68" s="38">
        <v>10</v>
      </c>
      <c r="G68" s="38">
        <v>14</v>
      </c>
      <c r="H68" s="38">
        <v>24</v>
      </c>
    </row>
    <row r="69" spans="1:8" x14ac:dyDescent="0.15">
      <c r="F69" s="38">
        <f>_xlfn.T.TEST(B61:B64,B65:B68,2,2)</f>
        <v>1</v>
      </c>
      <c r="G69" s="38">
        <f>_xlfn.T.TEST(C61:C64,C65:C68,2,2)</f>
        <v>0.69240156238444117</v>
      </c>
      <c r="H69" s="38">
        <f>_xlfn.T.TEST(D61:D64,D65:D68,2,2)</f>
        <v>3.8883928726960036E-3</v>
      </c>
    </row>
    <row r="71" spans="1:8" ht="15" x14ac:dyDescent="0.2">
      <c r="A71" s="38" t="s">
        <v>36</v>
      </c>
      <c r="E71" s="38" t="s">
        <v>35</v>
      </c>
    </row>
    <row r="72" spans="1:8" x14ac:dyDescent="0.15">
      <c r="B72" s="38">
        <v>10</v>
      </c>
      <c r="C72" s="38">
        <v>14</v>
      </c>
      <c r="D72" s="38">
        <v>24</v>
      </c>
      <c r="F72" s="38">
        <v>10</v>
      </c>
      <c r="G72" s="38">
        <v>14</v>
      </c>
      <c r="H72" s="38">
        <v>24</v>
      </c>
    </row>
    <row r="73" spans="1:8" ht="15" x14ac:dyDescent="0.2">
      <c r="A73" s="38" t="s">
        <v>34</v>
      </c>
      <c r="B73" s="38">
        <f>B61*890828</f>
        <v>4842.0140510019319</v>
      </c>
      <c r="C73" s="38">
        <f>C61*890828</f>
        <v>41362.560259113365</v>
      </c>
      <c r="D73" s="38">
        <f>D61*890828</f>
        <v>2267982.500810164</v>
      </c>
      <c r="E73" s="38" t="s">
        <v>33</v>
      </c>
      <c r="F73" s="38">
        <f>AVERAGE(B73:B76)</f>
        <v>35472.896664117849</v>
      </c>
      <c r="G73" s="38">
        <f>AVERAGE(C73:C76)</f>
        <v>125069.21788912562</v>
      </c>
      <c r="H73" s="38">
        <f>AVERAGE(D73:D76)</f>
        <v>2077653.5106349476</v>
      </c>
    </row>
    <row r="74" spans="1:8" ht="15" x14ac:dyDescent="0.2">
      <c r="A74" s="38" t="s">
        <v>48</v>
      </c>
      <c r="B74" s="38">
        <f>B62*890828</f>
        <v>40434.358654015014</v>
      </c>
      <c r="C74" s="38">
        <f>C62*890828</f>
        <v>248839.63565565526</v>
      </c>
      <c r="D74" s="38">
        <f>D62*890828</f>
        <v>1490974.2360568128</v>
      </c>
      <c r="E74" s="38" t="s">
        <v>25</v>
      </c>
      <c r="F74" s="38">
        <f>AVERAGE(B77:B80)</f>
        <v>35472.896664117849</v>
      </c>
      <c r="G74" s="38">
        <f>AVERAGE(C77:C80)</f>
        <v>95783.219155300467</v>
      </c>
      <c r="H74" s="38">
        <f>AVERAGE(D77:D80)</f>
        <v>261497.08368276691</v>
      </c>
    </row>
    <row r="75" spans="1:8" x14ac:dyDescent="0.15">
      <c r="A75" s="38" t="s">
        <v>47</v>
      </c>
      <c r="B75" s="38">
        <f>B63*890828</f>
        <v>61142.317287336598</v>
      </c>
      <c r="C75" s="38">
        <f>C63*890828</f>
        <v>85005.457752608258</v>
      </c>
      <c r="D75" s="38">
        <f>D63*890828</f>
        <v>2474003.7950378661</v>
      </c>
    </row>
    <row r="76" spans="1:8" ht="15" x14ac:dyDescent="0.2">
      <c r="A76" s="38" t="s">
        <v>46</v>
      </c>
      <c r="E76" s="38" t="s">
        <v>30</v>
      </c>
    </row>
    <row r="77" spans="1:8" x14ac:dyDescent="0.15">
      <c r="A77" s="38" t="s">
        <v>29</v>
      </c>
      <c r="B77" s="38">
        <f>B65*890828</f>
        <v>4842.0140510019319</v>
      </c>
      <c r="C77" s="38">
        <f>C65*890828</f>
        <v>66725.254638346189</v>
      </c>
      <c r="D77" s="38">
        <f>D65*890828</f>
        <v>193057.27730767647</v>
      </c>
      <c r="F77" s="38">
        <v>10</v>
      </c>
      <c r="G77" s="38">
        <v>14</v>
      </c>
      <c r="H77" s="38">
        <v>24</v>
      </c>
    </row>
    <row r="78" spans="1:8" x14ac:dyDescent="0.15">
      <c r="A78" s="38" t="s">
        <v>45</v>
      </c>
      <c r="B78" s="38">
        <f>B66*890828</f>
        <v>40434.358654015014</v>
      </c>
      <c r="C78" s="38">
        <f>C66*890828</f>
        <v>150515.26243955645</v>
      </c>
      <c r="D78" s="38">
        <f>D66*890828</f>
        <v>242554.93633961762</v>
      </c>
      <c r="E78" s="38" t="s">
        <v>27</v>
      </c>
      <c r="F78" s="38">
        <f>STDEV(B73:B76)</f>
        <v>28476.185048803574</v>
      </c>
      <c r="G78" s="38">
        <f>STDEV(C73:C76)</f>
        <v>109386.98670766501</v>
      </c>
      <c r="H78" s="38">
        <f>STDEV(D73:D76)</f>
        <v>518416.45598250441</v>
      </c>
    </row>
    <row r="79" spans="1:8" x14ac:dyDescent="0.15">
      <c r="A79" s="38" t="s">
        <v>44</v>
      </c>
      <c r="B79" s="38">
        <f>B67*890828</f>
        <v>61142.317287336598</v>
      </c>
      <c r="C79" s="38">
        <f>C67*890828</f>
        <v>70109.140387998763</v>
      </c>
      <c r="D79" s="38">
        <f>D67*890828</f>
        <v>348879.03740100667</v>
      </c>
      <c r="E79" s="38" t="s">
        <v>25</v>
      </c>
      <c r="F79" s="38">
        <f>STDEV(B77:B80)</f>
        <v>28476.185048803574</v>
      </c>
      <c r="G79" s="38">
        <f>STDEV(C77:C80)</f>
        <v>47429.527640953042</v>
      </c>
      <c r="H79" s="38">
        <f>STDEV(D77:D80)</f>
        <v>79619.149324286496</v>
      </c>
    </row>
    <row r="80" spans="1:8" ht="15" x14ac:dyDescent="0.2">
      <c r="A80" s="38" t="s">
        <v>43</v>
      </c>
      <c r="E80" s="38" t="s">
        <v>24</v>
      </c>
      <c r="F80" s="38">
        <v>10</v>
      </c>
      <c r="G80" s="38">
        <v>14</v>
      </c>
      <c r="H80" s="38">
        <v>24</v>
      </c>
    </row>
    <row r="81" spans="6:8" x14ac:dyDescent="0.15">
      <c r="F81" s="38">
        <f>_xlfn.T.TEST(B73:B76,B77:B80,2,2)</f>
        <v>1</v>
      </c>
      <c r="G81" s="38">
        <f>_xlfn.T.TEST(C73:C76,C77:C80,2,2)</f>
        <v>0.69240156238444117</v>
      </c>
      <c r="H81" s="38">
        <f>_xlfn.T.TEST(D73:D76,D77:D80,2,2)</f>
        <v>3.8883928726960036E-3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dacAop - IFU</vt:lpstr>
      <vt:lpstr>dacAopMut - IFU</vt:lpstr>
      <vt:lpstr>dacAop - RT-qPCR</vt:lpstr>
      <vt:lpstr>dacAopMut RT-qPCR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Lee, Jeonghoon</dc:creator>
  <cp:keywords/>
  <dc:description/>
  <cp:lastModifiedBy>Ouellette, Scot</cp:lastModifiedBy>
  <cp:revision/>
  <dcterms:created xsi:type="dcterms:W3CDTF">2025-08-22T04:32:19Z</dcterms:created>
  <dcterms:modified xsi:type="dcterms:W3CDTF">2025-08-22T13:46:52Z</dcterms:modified>
  <cp:category/>
  <cp:contentStatus/>
</cp:coreProperties>
</file>