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/Users/hannahgraham/Box Sync/UCSF (hannah.graham@ucsf.edu)/Duan Lab/Data/Afadin/"/>
    </mc:Choice>
  </mc:AlternateContent>
  <xr:revisionPtr revIDLastSave="10" documentId="11_B06F321924127906B5A964573E300B4EF584A493" xr6:coauthVersionLast="47" xr6:coauthVersionMax="47" xr10:uidLastSave="{5D4890E2-38FA-4CD0-A96D-902660C7BA54}"/>
  <bookViews>
    <workbookView xWindow="0" yWindow="460" windowWidth="28800" windowHeight="16240" tabRatio="500" xr2:uid="{00000000-000D-0000-FFFF-FFFF00000000}"/>
  </bookViews>
  <sheets>
    <sheet name="Sheet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1" l="1"/>
  <c r="G26" i="1"/>
  <c r="D25" i="1"/>
  <c r="D24" i="1"/>
  <c r="G24" i="1"/>
  <c r="A28" i="1"/>
  <c r="O11" i="1"/>
  <c r="L11" i="1"/>
  <c r="O22" i="1"/>
  <c r="O21" i="1"/>
  <c r="O20" i="1"/>
  <c r="O19" i="1"/>
  <c r="O18" i="1"/>
  <c r="O17" i="1"/>
  <c r="O16" i="1"/>
  <c r="O15" i="1"/>
  <c r="O14" i="1"/>
  <c r="O13" i="1"/>
  <c r="O12" i="1"/>
  <c r="L22" i="1"/>
  <c r="L21" i="1"/>
  <c r="L20" i="1"/>
  <c r="L19" i="1"/>
  <c r="L18" i="1"/>
  <c r="L17" i="1"/>
  <c r="L16" i="1"/>
  <c r="L15" i="1"/>
  <c r="L14" i="1"/>
  <c r="L13" i="1"/>
  <c r="L12" i="1"/>
  <c r="G12" i="1"/>
  <c r="G13" i="1"/>
  <c r="G14" i="1"/>
  <c r="G15" i="1"/>
  <c r="G16" i="1"/>
  <c r="G17" i="1"/>
  <c r="G18" i="1"/>
  <c r="G19" i="1"/>
  <c r="G20" i="1"/>
  <c r="G22" i="1"/>
  <c r="D12" i="1"/>
  <c r="D13" i="1"/>
  <c r="D14" i="1"/>
  <c r="D15" i="1"/>
  <c r="D16" i="1"/>
  <c r="D17" i="1"/>
  <c r="D18" i="1"/>
  <c r="D19" i="1"/>
  <c r="D20" i="1"/>
  <c r="D22" i="1"/>
  <c r="G11" i="1"/>
  <c r="D11" i="1"/>
  <c r="G28" i="1" l="1"/>
  <c r="A29" i="1"/>
  <c r="G29" i="1"/>
  <c r="G25" i="1"/>
  <c r="I29" i="1"/>
  <c r="L25" i="1"/>
  <c r="O29" i="1"/>
  <c r="O25" i="1"/>
  <c r="I28" i="1"/>
  <c r="L24" i="1"/>
  <c r="O28" i="1"/>
  <c r="O24" i="1"/>
  <c r="O26" i="1"/>
  <c r="L26" i="1"/>
</calcChain>
</file>

<file path=xl/sharedStrings.xml><?xml version="1.0" encoding="utf-8"?>
<sst xmlns="http://schemas.openxmlformats.org/spreadsheetml/2006/main" count="52" uniqueCount="31">
  <si>
    <t>02/27/2019 ERG with Luca on 500C (DOB 01/26/2019)</t>
  </si>
  <si>
    <t>CKO T2/4/5/7/10/11</t>
  </si>
  <si>
    <t>CTRL T1/3/6/8/9/12</t>
  </si>
  <si>
    <t>Dark rear overnight</t>
  </si>
  <si>
    <t>Anesthetize with KX, dilate with trapicamide, methylcellulose</t>
  </si>
  <si>
    <t>Light and dark and adapted and average both eyes, then do two tail t-test</t>
  </si>
  <si>
    <t>For dark adapted there are 4 light steps, but choose second highest one for all measurements (30 cd.s/m2 white)</t>
  </si>
  <si>
    <t>For photopic there are 5 light steps, but choose the fourth one for all measurements (10 cd.s/m2 white)</t>
  </si>
  <si>
    <t>DARK ADAPTED</t>
  </si>
  <si>
    <t>Right a</t>
  </si>
  <si>
    <t>Left a</t>
  </si>
  <si>
    <t>a-wave</t>
  </si>
  <si>
    <t>Right b</t>
  </si>
  <si>
    <t>Left b</t>
  </si>
  <si>
    <t>b-wave</t>
  </si>
  <si>
    <t>PHOTOPIC</t>
  </si>
  <si>
    <t>Control T1</t>
  </si>
  <si>
    <t>Control T3</t>
  </si>
  <si>
    <t>Control T6</t>
  </si>
  <si>
    <t>Control T8</t>
  </si>
  <si>
    <t>Control T9</t>
  </si>
  <si>
    <t>Control T12</t>
  </si>
  <si>
    <t>CKO T2</t>
  </si>
  <si>
    <t>CKO T4</t>
  </si>
  <si>
    <t>CKO T5</t>
  </si>
  <si>
    <t>CKO T7</t>
  </si>
  <si>
    <t>CKO T10</t>
  </si>
  <si>
    <t>CKO T11</t>
  </si>
  <si>
    <t>Control</t>
  </si>
  <si>
    <t>CKO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</si>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</sst>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Photopic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(Sheet1!$I$28,Sheet1!$O$28)</c:f>
                <c:numCache>
                  <c:formatCode>General</c:formatCode>
                  <c:ptCount val="2"/>
                  <c:pt idx="0">
                    <c:v>6.6780179694277555</c:v>
                  </c:pt>
                  <c:pt idx="1">
                    <c:v>84.214518324732353</c:v>
                  </c:pt>
                </c:numCache>
              </c:numRef>
            </c:plus>
            <c:minus>
              <c:numRef>
                <c:f>(Sheet1!$I$28,Sheet1!$O$28)</c:f>
                <c:numCache>
                  <c:formatCode>General</c:formatCode>
                  <c:ptCount val="2"/>
                  <c:pt idx="0">
                    <c:v>6.6780179694277555</c:v>
                  </c:pt>
                  <c:pt idx="1">
                    <c:v>84.214518324732353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(Sheet1!$L$10,Sheet1!$O$10)</c:f>
              <c:strCache>
                <c:ptCount val="2"/>
                <c:pt idx="0">
                  <c:v>a-wave</c:v>
                </c:pt>
                <c:pt idx="1">
                  <c:v>b-wave</c:v>
                </c:pt>
              </c:strCache>
            </c:strRef>
          </c:cat>
          <c:val>
            <c:numRef>
              <c:f>(Sheet1!$L$24,Sheet1!$O$24)</c:f>
              <c:numCache>
                <c:formatCode>General</c:formatCode>
                <c:ptCount val="2"/>
                <c:pt idx="0">
                  <c:v>8.2004999999999999</c:v>
                </c:pt>
                <c:pt idx="1">
                  <c:v>142.66666666666666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E-4C3E-AF2B-2E7591DA5762}"/>
            </c:ext>
          </c:extLst>
        </c:ser>
        <c:ser>
          <c:idx val="1"/>
          <c:order val="1"/>
          <c:tx>
            <c:v>afadin cKO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(Sheet1!$I$29,Sheet1!$O$29)</c:f>
                <c:numCache>
                  <c:formatCode>General</c:formatCode>
                  <c:ptCount val="2"/>
                  <c:pt idx="0">
                    <c:v>6.2636181829408049</c:v>
                  </c:pt>
                  <c:pt idx="1">
                    <c:v>35.424418649664041</c:v>
                  </c:pt>
                </c:numCache>
              </c:numRef>
            </c:plus>
            <c:minus>
              <c:numRef>
                <c:f>(Sheet1!$I$29,Sheet1!$O$29)</c:f>
                <c:numCache>
                  <c:formatCode>General</c:formatCode>
                  <c:ptCount val="2"/>
                  <c:pt idx="0">
                    <c:v>6.2636181829408049</c:v>
                  </c:pt>
                  <c:pt idx="1">
                    <c:v>35.424418649664041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(Sheet1!$L$10,Sheet1!$O$10)</c:f>
              <c:strCache>
                <c:ptCount val="2"/>
                <c:pt idx="0">
                  <c:v>a-wave</c:v>
                </c:pt>
                <c:pt idx="1">
                  <c:v>b-wave</c:v>
                </c:pt>
              </c:strCache>
            </c:strRef>
          </c:cat>
          <c:val>
            <c:numRef>
              <c:f>(Sheet1!$L$25,Sheet1!$O$25)</c:f>
              <c:numCache>
                <c:formatCode>General</c:formatCode>
                <c:ptCount val="2"/>
                <c:pt idx="0">
                  <c:v>8.2905833333333323</c:v>
                </c:pt>
                <c:pt idx="1">
                  <c:v>50.431666666666672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E-4C3E-AF2B-2E7591DA5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01081872"/>
        <c:axId val="-1109676304"/>
      </c:barChart>
      <c:catAx>
        <c:axId val="-12010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9676304"/>
        <c:crosses val="autoZero"/>
        <c:auto val="1"/>
        <c:lblAlgn val="ctr"/>
        <c:lblOffset val="100"/>
        <c:noMultiLvlLbl val="0"/>
      </c:catAx>
      <c:valAx>
        <c:axId val="-1109676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201081872"/>
        <c:crosses val="autoZero"/>
        <c:crossBetween val="between"/>
        <c:majorUnit val="5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Scotopic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(Sheet1!$A$28,Sheet1!$G$28)</c:f>
                <c:numCache>
                  <c:formatCode>General</c:formatCode>
                  <c:ptCount val="2"/>
                  <c:pt idx="0">
                    <c:v>48.96719309905356</c:v>
                  </c:pt>
                  <c:pt idx="1">
                    <c:v>121.16762528277388</c:v>
                  </c:pt>
                </c:numCache>
              </c:numRef>
            </c:plus>
            <c:minus>
              <c:numRef>
                <c:f>(Sheet1!$A$28,Sheet1!$G$28)</c:f>
                <c:numCache>
                  <c:formatCode>General</c:formatCode>
                  <c:ptCount val="2"/>
                  <c:pt idx="0">
                    <c:v>48.96719309905356</c:v>
                  </c:pt>
                  <c:pt idx="1">
                    <c:v>121.16762528277388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(Sheet1!$D$10,Sheet1!$G$10)</c:f>
              <c:strCache>
                <c:ptCount val="2"/>
                <c:pt idx="0">
                  <c:v>a-wave</c:v>
                </c:pt>
                <c:pt idx="1">
                  <c:v>b-wave</c:v>
                </c:pt>
              </c:strCache>
            </c:strRef>
          </c:cat>
          <c:val>
            <c:numRef>
              <c:f>(Sheet1!$D$24,Sheet1!$G$24)</c:f>
              <c:numCache>
                <c:formatCode>General</c:formatCode>
                <c:ptCount val="2"/>
                <c:pt idx="0">
                  <c:v>235.54999999999998</c:v>
                </c:pt>
                <c:pt idx="1">
                  <c:v>564.44166666666661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C-4B8C-9468-62B8C5A11911}"/>
            </c:ext>
          </c:extLst>
        </c:ser>
        <c:ser>
          <c:idx val="1"/>
          <c:order val="1"/>
          <c:tx>
            <c:v>afadin cKO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(Sheet1!$A$29,Sheet1!$G$29)</c:f>
                <c:numCache>
                  <c:formatCode>General</c:formatCode>
                  <c:ptCount val="2"/>
                  <c:pt idx="0">
                    <c:v>4.3217526884355699</c:v>
                  </c:pt>
                  <c:pt idx="1">
                    <c:v>48.275800226407469</c:v>
                  </c:pt>
                </c:numCache>
              </c:numRef>
            </c:plus>
            <c:minus>
              <c:numRef>
                <c:f>(Sheet1!$A$29,Sheet1!$G$29)</c:f>
                <c:numCache>
                  <c:formatCode>General</c:formatCode>
                  <c:ptCount val="2"/>
                  <c:pt idx="0">
                    <c:v>4.3217526884355699</c:v>
                  </c:pt>
                  <c:pt idx="1">
                    <c:v>48.275800226407469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(Sheet1!$D$10,Sheet1!$G$10)</c:f>
              <c:strCache>
                <c:ptCount val="2"/>
                <c:pt idx="0">
                  <c:v>a-wave</c:v>
                </c:pt>
                <c:pt idx="1">
                  <c:v>b-wave</c:v>
                </c:pt>
              </c:strCache>
            </c:strRef>
          </c:cat>
          <c:val>
            <c:numRef>
              <c:f>(Sheet1!$D$25,Sheet1!$G$25)</c:f>
              <c:numCache>
                <c:formatCode>General</c:formatCode>
                <c:ptCount val="2"/>
                <c:pt idx="0">
                  <c:v>16.9724</c:v>
                </c:pt>
                <c:pt idx="1">
                  <c:v>89.424999999999997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C-4B8C-9468-62B8C5A11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09537504"/>
        <c:axId val="-1064413872"/>
      </c:barChart>
      <c:catAx>
        <c:axId val="-11095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64413872"/>
        <c:crosses val="autoZero"/>
        <c:auto val="1"/>
        <c:lblAlgn val="ctr"/>
        <c:lblOffset val="100"/>
        <c:noMultiLvlLbl val="0"/>
      </c:catAx>
      <c:valAx>
        <c:axId val="-106441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109537504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</xdr:colOff>
      <xdr:row>31</xdr:row>
      <xdr:rowOff>88900</xdr:rowOff>
    </xdr:from>
    <xdr:to>
      <xdr:col>14</xdr:col>
      <xdr:colOff>469900</xdr:colOff>
      <xdr:row>44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101600</xdr:colOff>
      <xdr:row>31</xdr:row>
      <xdr:rowOff>114300</xdr:rowOff>
    </xdr:from>
    <xdr:to>
      <xdr:col>7</xdr:col>
      <xdr:colOff>457200</xdr:colOff>
      <xdr:row>45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F2" sqref="F2"/>
    </sheetView>
  </sheetViews>
  <sheetFormatPr defaultColWidth="11" defaultRowHeight="15.95"/>
  <cols>
    <col min="1" max="1" width="17.25" customWidth="1"/>
    <col min="4" max="4" width="12" bestFit="1" customWidth="1"/>
    <col min="9" max="9" width="17.875" customWidth="1"/>
  </cols>
  <sheetData>
    <row r="1" spans="1:15">
      <c r="A1" t="s">
        <v>0</v>
      </c>
    </row>
    <row r="2" spans="1:15">
      <c r="A2" t="s">
        <v>1</v>
      </c>
    </row>
    <row r="3" spans="1:15">
      <c r="A3" t="s">
        <v>2</v>
      </c>
    </row>
    <row r="4" spans="1:15">
      <c r="A4" t="s">
        <v>3</v>
      </c>
    </row>
    <row r="5" spans="1:15">
      <c r="A5" t="s">
        <v>4</v>
      </c>
    </row>
    <row r="6" spans="1:15">
      <c r="A6" t="s">
        <v>5</v>
      </c>
    </row>
    <row r="7" spans="1:15">
      <c r="A7" t="s">
        <v>6</v>
      </c>
    </row>
    <row r="8" spans="1:15">
      <c r="A8" t="s">
        <v>7</v>
      </c>
    </row>
    <row r="10" spans="1:15">
      <c r="A10" t="s">
        <v>8</v>
      </c>
      <c r="B10" t="s">
        <v>9</v>
      </c>
      <c r="C10" t="s">
        <v>10</v>
      </c>
      <c r="D10" t="s">
        <v>11</v>
      </c>
      <c r="E10" t="s">
        <v>12</v>
      </c>
      <c r="F10" t="s">
        <v>13</v>
      </c>
      <c r="G10" t="s">
        <v>14</v>
      </c>
      <c r="I10" t="s">
        <v>15</v>
      </c>
      <c r="J10" t="s">
        <v>9</v>
      </c>
      <c r="K10" t="s">
        <v>10</v>
      </c>
      <c r="L10" t="s">
        <v>11</v>
      </c>
      <c r="M10" t="s">
        <v>12</v>
      </c>
      <c r="N10" t="s">
        <v>13</v>
      </c>
      <c r="O10" t="s">
        <v>14</v>
      </c>
    </row>
    <row r="11" spans="1:15">
      <c r="A11" t="s">
        <v>16</v>
      </c>
      <c r="B11">
        <v>204.7</v>
      </c>
      <c r="C11">
        <v>285</v>
      </c>
      <c r="D11">
        <f>AVERAGE(B11:C11)</f>
        <v>244.85</v>
      </c>
      <c r="E11">
        <v>555.70000000000005</v>
      </c>
      <c r="F11">
        <v>684.6</v>
      </c>
      <c r="G11">
        <f>AVERAGE(E11:F11)</f>
        <v>620.15000000000009</v>
      </c>
      <c r="I11" t="s">
        <v>16</v>
      </c>
      <c r="J11">
        <v>11.75</v>
      </c>
      <c r="K11">
        <v>20.77</v>
      </c>
      <c r="L11">
        <f>AVERAGE(J11:K11)</f>
        <v>16.259999999999998</v>
      </c>
      <c r="M11">
        <v>100.1</v>
      </c>
      <c r="N11">
        <v>96.65</v>
      </c>
      <c r="O11">
        <f>AVERAGE(M11:N11)</f>
        <v>98.375</v>
      </c>
    </row>
    <row r="12" spans="1:15">
      <c r="A12" t="s">
        <v>17</v>
      </c>
      <c r="B12">
        <v>251.8</v>
      </c>
      <c r="C12">
        <v>253.5</v>
      </c>
      <c r="D12">
        <f t="shared" ref="D12:D22" si="0">AVERAGE(B12:C12)</f>
        <v>252.65</v>
      </c>
      <c r="E12">
        <v>647.5</v>
      </c>
      <c r="F12">
        <v>626.6</v>
      </c>
      <c r="G12">
        <f t="shared" ref="G12:G22" si="1">AVERAGE(E12:F12)</f>
        <v>637.04999999999995</v>
      </c>
      <c r="I12" t="s">
        <v>17</v>
      </c>
      <c r="J12">
        <v>6.1710000000000003</v>
      </c>
      <c r="K12">
        <v>7.0430000000000001</v>
      </c>
      <c r="L12">
        <f t="shared" ref="L12:L22" si="2">AVERAGE(J12:K12)</f>
        <v>6.6070000000000002</v>
      </c>
      <c r="M12">
        <v>223.5</v>
      </c>
      <c r="N12">
        <v>221.3</v>
      </c>
      <c r="O12">
        <f t="shared" ref="O12:O22" si="3">AVERAGE(M12:N12)</f>
        <v>222.4</v>
      </c>
    </row>
    <row r="13" spans="1:15">
      <c r="A13" t="s">
        <v>18</v>
      </c>
      <c r="B13">
        <v>175.6</v>
      </c>
      <c r="C13">
        <v>158.80000000000001</v>
      </c>
      <c r="D13">
        <f t="shared" si="0"/>
        <v>167.2</v>
      </c>
      <c r="E13">
        <v>482.6</v>
      </c>
      <c r="F13">
        <v>347.7</v>
      </c>
      <c r="G13">
        <f t="shared" si="1"/>
        <v>415.15</v>
      </c>
      <c r="I13" t="s">
        <v>18</v>
      </c>
      <c r="J13">
        <v>2.742</v>
      </c>
      <c r="K13">
        <v>3.8969999999999998</v>
      </c>
      <c r="L13">
        <f t="shared" si="2"/>
        <v>3.3194999999999997</v>
      </c>
      <c r="M13">
        <v>66.06</v>
      </c>
      <c r="N13">
        <v>91.33</v>
      </c>
      <c r="O13">
        <f t="shared" si="3"/>
        <v>78.694999999999993</v>
      </c>
    </row>
    <row r="14" spans="1:15">
      <c r="A14" t="s">
        <v>19</v>
      </c>
      <c r="B14">
        <v>299.8</v>
      </c>
      <c r="C14">
        <v>284.2</v>
      </c>
      <c r="D14">
        <f t="shared" si="0"/>
        <v>292</v>
      </c>
      <c r="E14">
        <v>621.29999999999995</v>
      </c>
      <c r="F14">
        <v>581.70000000000005</v>
      </c>
      <c r="G14">
        <f t="shared" si="1"/>
        <v>601.5</v>
      </c>
      <c r="I14" t="s">
        <v>19</v>
      </c>
      <c r="J14">
        <v>15.84</v>
      </c>
      <c r="K14">
        <v>18.14</v>
      </c>
      <c r="L14">
        <f t="shared" si="2"/>
        <v>16.990000000000002</v>
      </c>
      <c r="M14">
        <v>119.8</v>
      </c>
      <c r="N14">
        <v>90.24</v>
      </c>
      <c r="O14">
        <f t="shared" si="3"/>
        <v>105.02</v>
      </c>
    </row>
    <row r="15" spans="1:15">
      <c r="A15" t="s">
        <v>20</v>
      </c>
      <c r="B15">
        <v>273.3</v>
      </c>
      <c r="C15">
        <v>268.7</v>
      </c>
      <c r="D15">
        <f t="shared" si="0"/>
        <v>271</v>
      </c>
      <c r="E15">
        <v>718.6</v>
      </c>
      <c r="F15">
        <v>681.4</v>
      </c>
      <c r="G15">
        <f t="shared" si="1"/>
        <v>700</v>
      </c>
      <c r="I15" t="s">
        <v>20</v>
      </c>
      <c r="J15">
        <v>4.5599999999999996</v>
      </c>
      <c r="K15">
        <v>0.38</v>
      </c>
      <c r="L15">
        <f t="shared" si="2"/>
        <v>2.4699999999999998</v>
      </c>
      <c r="M15">
        <v>286.5</v>
      </c>
      <c r="N15">
        <v>262.2</v>
      </c>
      <c r="O15">
        <f t="shared" si="3"/>
        <v>274.35000000000002</v>
      </c>
    </row>
    <row r="16" spans="1:15">
      <c r="A16" t="s">
        <v>21</v>
      </c>
      <c r="B16">
        <v>154.6</v>
      </c>
      <c r="C16">
        <v>216.6</v>
      </c>
      <c r="D16">
        <f t="shared" si="0"/>
        <v>185.6</v>
      </c>
      <c r="E16">
        <v>343.4</v>
      </c>
      <c r="F16">
        <v>482.2</v>
      </c>
      <c r="G16">
        <f t="shared" si="1"/>
        <v>412.79999999999995</v>
      </c>
      <c r="I16" t="s">
        <v>21</v>
      </c>
      <c r="J16">
        <v>3.544</v>
      </c>
      <c r="K16">
        <v>3.569</v>
      </c>
      <c r="L16">
        <f t="shared" si="2"/>
        <v>3.5564999999999998</v>
      </c>
      <c r="M16">
        <v>81.36</v>
      </c>
      <c r="N16">
        <v>72.959999999999994</v>
      </c>
      <c r="O16">
        <f t="shared" si="3"/>
        <v>77.16</v>
      </c>
    </row>
    <row r="17" spans="1:15">
      <c r="A17" t="s">
        <v>22</v>
      </c>
      <c r="B17">
        <v>18.66</v>
      </c>
      <c r="C17">
        <v>2.6139999999999999</v>
      </c>
      <c r="D17">
        <f t="shared" si="0"/>
        <v>10.637</v>
      </c>
      <c r="E17">
        <v>86.86</v>
      </c>
      <c r="F17">
        <v>82.63</v>
      </c>
      <c r="G17">
        <f t="shared" si="1"/>
        <v>84.745000000000005</v>
      </c>
      <c r="I17" t="s">
        <v>22</v>
      </c>
      <c r="J17">
        <v>19.510000000000002</v>
      </c>
      <c r="K17">
        <v>19.2</v>
      </c>
      <c r="L17">
        <f t="shared" si="2"/>
        <v>19.355</v>
      </c>
      <c r="M17">
        <v>20.3</v>
      </c>
      <c r="N17">
        <v>21.89</v>
      </c>
      <c r="O17">
        <f t="shared" si="3"/>
        <v>21.094999999999999</v>
      </c>
    </row>
    <row r="18" spans="1:15">
      <c r="A18" t="s">
        <v>23</v>
      </c>
      <c r="B18">
        <v>21.03</v>
      </c>
      <c r="C18">
        <v>16.41</v>
      </c>
      <c r="D18">
        <f t="shared" si="0"/>
        <v>18.72</v>
      </c>
      <c r="E18">
        <v>143.19999999999999</v>
      </c>
      <c r="F18">
        <v>148.9</v>
      </c>
      <c r="G18">
        <f t="shared" si="1"/>
        <v>146.05000000000001</v>
      </c>
      <c r="I18" t="s">
        <v>23</v>
      </c>
      <c r="J18">
        <v>5.2309999999999999</v>
      </c>
      <c r="K18">
        <v>2.0720000000000001</v>
      </c>
      <c r="L18">
        <f t="shared" si="2"/>
        <v>3.6515</v>
      </c>
      <c r="M18">
        <v>14.74</v>
      </c>
      <c r="N18">
        <v>22.77</v>
      </c>
      <c r="O18">
        <f t="shared" si="3"/>
        <v>18.754999999999999</v>
      </c>
    </row>
    <row r="19" spans="1:15">
      <c r="A19" t="s">
        <v>24</v>
      </c>
      <c r="B19">
        <v>18.45</v>
      </c>
      <c r="C19">
        <v>14.23</v>
      </c>
      <c r="D19">
        <f t="shared" si="0"/>
        <v>16.34</v>
      </c>
      <c r="E19">
        <v>122.4</v>
      </c>
      <c r="F19">
        <v>138.69999999999999</v>
      </c>
      <c r="G19">
        <f t="shared" si="1"/>
        <v>130.55000000000001</v>
      </c>
      <c r="I19" t="s">
        <v>24</v>
      </c>
      <c r="J19">
        <v>8.7479999999999993</v>
      </c>
      <c r="K19">
        <v>8.6300000000000008</v>
      </c>
      <c r="L19">
        <f t="shared" si="2"/>
        <v>8.6890000000000001</v>
      </c>
      <c r="M19">
        <v>50.87</v>
      </c>
      <c r="N19">
        <v>41.54</v>
      </c>
      <c r="O19">
        <f t="shared" si="3"/>
        <v>46.204999999999998</v>
      </c>
    </row>
    <row r="20" spans="1:15">
      <c r="A20" t="s">
        <v>25</v>
      </c>
      <c r="B20">
        <v>14.33</v>
      </c>
      <c r="C20">
        <v>18.920000000000002</v>
      </c>
      <c r="D20">
        <f t="shared" si="0"/>
        <v>16.625</v>
      </c>
      <c r="E20">
        <v>40.950000000000003</v>
      </c>
      <c r="F20">
        <v>56.8</v>
      </c>
      <c r="G20">
        <f t="shared" si="1"/>
        <v>48.875</v>
      </c>
      <c r="I20" t="s">
        <v>25</v>
      </c>
      <c r="J20">
        <v>2.2490000000000001</v>
      </c>
      <c r="K20">
        <v>0.49</v>
      </c>
      <c r="L20">
        <f t="shared" si="2"/>
        <v>1.3694999999999999</v>
      </c>
      <c r="M20">
        <v>39.1</v>
      </c>
      <c r="N20">
        <v>33.64</v>
      </c>
      <c r="O20">
        <f t="shared" si="3"/>
        <v>36.370000000000005</v>
      </c>
    </row>
    <row r="21" spans="1:15">
      <c r="A21" t="s">
        <v>26</v>
      </c>
      <c r="I21" t="s">
        <v>26</v>
      </c>
      <c r="J21">
        <v>11.1</v>
      </c>
      <c r="K21">
        <v>8.4619999999999997</v>
      </c>
      <c r="L21">
        <f t="shared" si="2"/>
        <v>9.7809999999999988</v>
      </c>
      <c r="M21">
        <v>112.5</v>
      </c>
      <c r="N21">
        <v>113.5</v>
      </c>
      <c r="O21">
        <f t="shared" si="3"/>
        <v>113</v>
      </c>
    </row>
    <row r="22" spans="1:15">
      <c r="A22" t="s">
        <v>27</v>
      </c>
      <c r="B22">
        <v>22.61</v>
      </c>
      <c r="C22">
        <v>22.47</v>
      </c>
      <c r="D22">
        <f t="shared" si="0"/>
        <v>22.54</v>
      </c>
      <c r="E22">
        <v>47.14</v>
      </c>
      <c r="F22">
        <v>26.67</v>
      </c>
      <c r="G22">
        <f t="shared" si="1"/>
        <v>36.905000000000001</v>
      </c>
      <c r="I22" t="s">
        <v>27</v>
      </c>
      <c r="J22">
        <v>11.54</v>
      </c>
      <c r="K22">
        <v>2.2549999999999999</v>
      </c>
      <c r="L22">
        <f t="shared" si="2"/>
        <v>6.8974999999999991</v>
      </c>
      <c r="M22">
        <v>71.27</v>
      </c>
      <c r="N22">
        <v>63.06</v>
      </c>
      <c r="O22">
        <f t="shared" si="3"/>
        <v>67.164999999999992</v>
      </c>
    </row>
    <row r="24" spans="1:15">
      <c r="A24" t="s">
        <v>28</v>
      </c>
      <c r="D24">
        <f>AVERAGE(D11:D16)</f>
        <v>235.54999999999998</v>
      </c>
      <c r="G24">
        <f>AVERAGE(G11:G16)</f>
        <v>564.44166666666661</v>
      </c>
      <c r="I24" t="s">
        <v>28</v>
      </c>
      <c r="L24">
        <f>AVERAGE(L11:L16)</f>
        <v>8.2004999999999999</v>
      </c>
      <c r="O24">
        <f>AVERAGE(O11:O16)</f>
        <v>142.66666666666666</v>
      </c>
    </row>
    <row r="25" spans="1:15">
      <c r="A25" t="s">
        <v>29</v>
      </c>
      <c r="D25">
        <f>AVERAGE(D17:D22)</f>
        <v>16.9724</v>
      </c>
      <c r="G25">
        <f>AVERAGE(G17:G22)</f>
        <v>89.424999999999997</v>
      </c>
      <c r="I25" t="s">
        <v>29</v>
      </c>
      <c r="L25">
        <f>AVERAGE(L17:L22)</f>
        <v>8.2905833333333323</v>
      </c>
      <c r="O25">
        <f>AVERAGE(O17:O22)</f>
        <v>50.431666666666672</v>
      </c>
    </row>
    <row r="26" spans="1:15">
      <c r="A26" t="s">
        <v>30</v>
      </c>
      <c r="D26">
        <f>_xlfn.T.TEST(D11:D16,D17:D22,2,2)</f>
        <v>4.025206430083242E-6</v>
      </c>
      <c r="G26">
        <f>_xlfn.T.TEST(G11:G16,G17:G22,2,2)</f>
        <v>1.8484483890999774E-5</v>
      </c>
      <c r="I26" t="s">
        <v>30</v>
      </c>
      <c r="L26">
        <f>_xlfn.T.TEST(L11:L16,L17:L22,2,2)</f>
        <v>0.98124670029388605</v>
      </c>
      <c r="O26">
        <f>_xlfn.T.TEST(O11:O16,O17:O22,2,2)</f>
        <v>3.2940803037563651E-2</v>
      </c>
    </row>
    <row r="28" spans="1:15">
      <c r="A28">
        <f>_xlfn.STDEV.S(D11:D16)</f>
        <v>48.96719309905356</v>
      </c>
      <c r="G28">
        <f>_xlfn.STDEV.S(G11:G16)</f>
        <v>121.16762528277388</v>
      </c>
      <c r="I28">
        <f>_xlfn.STDEV.S(L11:L16)</f>
        <v>6.6780179694277555</v>
      </c>
      <c r="O28">
        <f>_xlfn.STDEV.S(O11:O16)</f>
        <v>84.214518324732353</v>
      </c>
    </row>
    <row r="29" spans="1:15">
      <c r="A29">
        <f>_xlfn.STDEV.S(D17:D22)</f>
        <v>4.3217526884355699</v>
      </c>
      <c r="G29">
        <f>_xlfn.STDEV.S(G17:G22)</f>
        <v>48.275800226407469</v>
      </c>
      <c r="I29">
        <f>_xlfn.STDEV.S(L17:L22)</f>
        <v>6.2636181829408049</v>
      </c>
      <c r="O29">
        <f>_xlfn.STDEV.S(O17:O22)</f>
        <v>35.424418649664041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Matthew Lum</cp:lastModifiedBy>
  <cp:revision/>
  <dcterms:created xsi:type="dcterms:W3CDTF">2019-03-01T18:56:29Z</dcterms:created>
  <dcterms:modified xsi:type="dcterms:W3CDTF">2024-11-05T00:19:53Z</dcterms:modified>
  <cp:category/>
  <cp:contentStatus/>
</cp:coreProperties>
</file>