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anacarmena/Desktop/untitled folder/"/>
    </mc:Choice>
  </mc:AlternateContent>
  <bookViews>
    <workbookView xWindow="2780" yWindow="5660" windowWidth="45940" windowHeight="168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45" i="1" l="1"/>
  <c r="O45" i="1"/>
  <c r="R42" i="1"/>
  <c r="P41" i="1"/>
  <c r="S40" i="1"/>
  <c r="R40" i="1"/>
  <c r="P40" i="1"/>
  <c r="O40" i="1"/>
  <c r="T38" i="1"/>
  <c r="E36" i="1"/>
  <c r="F38" i="1"/>
  <c r="E38" i="1"/>
  <c r="T37" i="1"/>
  <c r="T36" i="1"/>
  <c r="T35" i="1"/>
  <c r="H35" i="1"/>
  <c r="T34" i="1"/>
  <c r="F34" i="1"/>
  <c r="T33" i="1"/>
  <c r="I33" i="1"/>
  <c r="H33" i="1"/>
  <c r="F33" i="1"/>
  <c r="E33" i="1"/>
  <c r="T32" i="1"/>
  <c r="T31" i="1"/>
  <c r="J31" i="1"/>
  <c r="T30" i="1"/>
  <c r="J30" i="1"/>
  <c r="T29" i="1"/>
  <c r="J29" i="1"/>
  <c r="T28" i="1"/>
  <c r="J28" i="1"/>
  <c r="T27" i="1"/>
  <c r="J27" i="1"/>
  <c r="T26" i="1"/>
  <c r="J26" i="1"/>
  <c r="T25" i="1"/>
  <c r="J25" i="1"/>
  <c r="T24" i="1"/>
  <c r="J24" i="1"/>
  <c r="T23" i="1"/>
  <c r="J23" i="1"/>
  <c r="T22" i="1"/>
  <c r="J22" i="1"/>
  <c r="T21" i="1"/>
  <c r="J21" i="1"/>
  <c r="T20" i="1"/>
  <c r="J20" i="1"/>
  <c r="T19" i="1"/>
  <c r="J19" i="1"/>
  <c r="T18" i="1"/>
  <c r="J18" i="1"/>
  <c r="T17" i="1"/>
  <c r="J17" i="1"/>
  <c r="T16" i="1"/>
  <c r="J16" i="1"/>
  <c r="T15" i="1"/>
  <c r="J15" i="1"/>
  <c r="T14" i="1"/>
  <c r="J14" i="1"/>
  <c r="T13" i="1"/>
  <c r="J13" i="1"/>
  <c r="T12" i="1"/>
  <c r="J12" i="1"/>
  <c r="T11" i="1"/>
  <c r="J11" i="1"/>
  <c r="T10" i="1"/>
  <c r="J10" i="1"/>
  <c r="T9" i="1"/>
  <c r="J9" i="1"/>
  <c r="T8" i="1"/>
  <c r="J8" i="1"/>
  <c r="T7" i="1"/>
  <c r="J7" i="1"/>
  <c r="T6" i="1"/>
  <c r="J6" i="1"/>
  <c r="T5" i="1"/>
  <c r="J5" i="1"/>
</calcChain>
</file>

<file path=xl/sharedStrings.xml><?xml version="1.0" encoding="utf-8"?>
<sst xmlns="http://schemas.openxmlformats.org/spreadsheetml/2006/main" count="127" uniqueCount="51">
  <si>
    <t>WorGal4 Ase80; mCD8GFP x W</t>
  </si>
  <si>
    <t>WorGal4 Ase80; mCD8GFP x UAS-RNAi Rap2L</t>
  </si>
  <si>
    <t>Brain</t>
  </si>
  <si>
    <t>Clon</t>
  </si>
  <si>
    <t>NB (Dpn+[BIG])</t>
  </si>
  <si>
    <t>Total Dpn+</t>
  </si>
  <si>
    <t>mINP (Dpn+Ase+)</t>
  </si>
  <si>
    <t>Ase+/Dpn-</t>
  </si>
  <si>
    <t>Ratio Ase+/ mINPs</t>
  </si>
  <si>
    <t>B1R</t>
  </si>
  <si>
    <t>R1R</t>
  </si>
  <si>
    <t>DL</t>
  </si>
  <si>
    <t>B2R</t>
  </si>
  <si>
    <t>ND</t>
  </si>
  <si>
    <t>B1R(2)</t>
  </si>
  <si>
    <t>B2R(2)</t>
  </si>
  <si>
    <t>B3R</t>
  </si>
  <si>
    <t>DL?</t>
  </si>
  <si>
    <t>B3L</t>
  </si>
  <si>
    <t>B2L</t>
  </si>
  <si>
    <t>B5R</t>
  </si>
  <si>
    <t>(-)</t>
  </si>
  <si>
    <t>B5L</t>
  </si>
  <si>
    <t>(--)</t>
  </si>
  <si>
    <t xml:space="preserve">Total </t>
  </si>
  <si>
    <t>Average</t>
  </si>
  <si>
    <t>B6L</t>
  </si>
  <si>
    <t>SD</t>
  </si>
  <si>
    <t>Varianza</t>
  </si>
  <si>
    <t>N (Clons)</t>
  </si>
  <si>
    <t xml:space="preserve">defects </t>
  </si>
  <si>
    <t>%</t>
  </si>
  <si>
    <t>Total</t>
  </si>
  <si>
    <t>NBs</t>
  </si>
  <si>
    <t>Control</t>
  </si>
  <si>
    <t>Rap2L RNAi</t>
  </si>
  <si>
    <t>T Test</t>
  </si>
  <si>
    <t>t-Test: Two-Sample Assuming Equal Variances</t>
  </si>
  <si>
    <t>Variable 1</t>
  </si>
  <si>
    <t>Variable 2</t>
  </si>
  <si>
    <t>Mean</t>
  </si>
  <si>
    <t>Variance</t>
  </si>
  <si>
    <t>Observations</t>
  </si>
  <si>
    <t>Pooled Variance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</si>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</sst>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A98D6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4" borderId="0" xfId="0" applyFill="1"/>
    <xf numFmtId="0" fontId="0" fillId="5" borderId="0" xfId="0" applyFill="1"/>
    <xf numFmtId="0" fontId="0" fillId="0" borderId="1" xfId="0" applyBorder="1"/>
    <xf numFmtId="0" fontId="0" fillId="4" borderId="1" xfId="0" applyFill="1" applyBorder="1"/>
    <xf numFmtId="0" fontId="0" fillId="5" borderId="1" xfId="0" applyFill="1" applyBorder="1"/>
    <xf numFmtId="0" fontId="0" fillId="0" borderId="0" xfId="0" applyFill="1" applyBorder="1"/>
    <xf numFmtId="0" fontId="0" fillId="0" borderId="0" xfId="0" applyBorder="1"/>
    <xf numFmtId="0" fontId="0" fillId="4" borderId="0" xfId="0" applyFill="1" applyBorder="1"/>
    <xf numFmtId="0" fontId="0" fillId="5" borderId="0" xfId="0" applyFill="1" applyBorder="1"/>
    <xf numFmtId="0" fontId="0" fillId="0" borderId="2" xfId="0" applyFill="1" applyBorder="1"/>
    <xf numFmtId="0" fontId="0" fillId="0" borderId="2" xfId="0" applyBorder="1"/>
    <xf numFmtId="0" fontId="0" fillId="4" borderId="2" xfId="0" applyFill="1" applyBorder="1"/>
    <xf numFmtId="0" fontId="0" fillId="5" borderId="2" xfId="0" applyFill="1" applyBorder="1"/>
    <xf numFmtId="0" fontId="2" fillId="0" borderId="3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4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80"/>
  <sheetViews>
    <sheetView tabSelected="1" workbookViewId="0">
      <selection sqref="A1:XFD1048576"/>
    </sheetView>
  </sheetViews>
  <sheetFormatPr baseColWidth="10" defaultRowHeight="16" x14ac:dyDescent="0.2"/>
  <cols>
    <col min="1" max="1" width="23.83203125" customWidth="1"/>
    <col min="5" max="5" width="15" customWidth="1"/>
    <col min="6" max="6" width="12.6640625" customWidth="1"/>
    <col min="7" max="7" width="3.1640625" customWidth="1"/>
    <col min="8" max="8" width="18.33203125" customWidth="1"/>
    <col min="10" max="10" width="10.83203125" style="6"/>
    <col min="17" max="17" width="3.1640625" customWidth="1"/>
  </cols>
  <sheetData>
    <row r="3" spans="2:21" ht="35" customHeight="1" x14ac:dyDescent="0.25">
      <c r="C3" s="2" t="s">
        <v>0</v>
      </c>
      <c r="D3" s="2"/>
      <c r="E3" s="2"/>
      <c r="F3" s="2"/>
      <c r="G3" s="2"/>
      <c r="H3" s="2"/>
      <c r="I3" s="2"/>
      <c r="J3" s="3"/>
      <c r="K3" s="4"/>
      <c r="L3" s="4"/>
      <c r="M3" s="2" t="s">
        <v>1</v>
      </c>
      <c r="N3" s="2"/>
      <c r="O3" s="2"/>
      <c r="P3" s="2"/>
      <c r="Q3" s="2"/>
      <c r="R3" s="2"/>
      <c r="S3" s="2"/>
    </row>
    <row r="4" spans="2:21" x14ac:dyDescent="0.2">
      <c r="C4" t="s">
        <v>2</v>
      </c>
      <c r="D4" t="s">
        <v>3</v>
      </c>
      <c r="E4" t="s">
        <v>4</v>
      </c>
      <c r="F4" s="5" t="s">
        <v>5</v>
      </c>
      <c r="G4" s="5"/>
      <c r="H4" t="s">
        <v>6</v>
      </c>
      <c r="I4" t="s">
        <v>7</v>
      </c>
      <c r="J4" s="6" t="s">
        <v>8</v>
      </c>
      <c r="M4" t="s">
        <v>2</v>
      </c>
      <c r="N4" t="s">
        <v>3</v>
      </c>
      <c r="O4" t="s">
        <v>4</v>
      </c>
      <c r="P4" s="7" t="s">
        <v>5</v>
      </c>
      <c r="Q4" s="7"/>
      <c r="R4" t="s">
        <v>6</v>
      </c>
      <c r="S4" t="s">
        <v>7</v>
      </c>
    </row>
    <row r="5" spans="2:21" x14ac:dyDescent="0.2">
      <c r="C5" t="s">
        <v>9</v>
      </c>
      <c r="D5">
        <v>1</v>
      </c>
      <c r="E5">
        <v>1</v>
      </c>
      <c r="F5" s="8">
        <v>1</v>
      </c>
      <c r="H5" s="9">
        <v>12</v>
      </c>
      <c r="I5">
        <v>12</v>
      </c>
      <c r="J5" s="6">
        <f>I5/H5</f>
        <v>1</v>
      </c>
      <c r="M5" t="s">
        <v>10</v>
      </c>
      <c r="N5">
        <v>3</v>
      </c>
      <c r="O5">
        <v>1</v>
      </c>
      <c r="P5" s="8">
        <v>1</v>
      </c>
      <c r="Q5" s="6"/>
      <c r="R5" s="9">
        <v>12</v>
      </c>
      <c r="S5">
        <v>14</v>
      </c>
      <c r="T5">
        <f>S5/R5</f>
        <v>1.1666666666666667</v>
      </c>
      <c r="U5" s="6"/>
    </row>
    <row r="6" spans="2:21" x14ac:dyDescent="0.2">
      <c r="C6" t="s">
        <v>9</v>
      </c>
      <c r="D6">
        <v>2</v>
      </c>
      <c r="E6">
        <v>1</v>
      </c>
      <c r="F6" s="8">
        <v>1</v>
      </c>
      <c r="H6" s="9">
        <v>11</v>
      </c>
      <c r="I6">
        <v>14</v>
      </c>
      <c r="J6" s="6">
        <f t="shared" ref="J6:J31" si="0">I6/H6</f>
        <v>1.2727272727272727</v>
      </c>
      <c r="M6" t="s">
        <v>10</v>
      </c>
      <c r="N6" s="6">
        <v>4</v>
      </c>
      <c r="O6">
        <v>1</v>
      </c>
      <c r="P6" s="8">
        <v>1</v>
      </c>
      <c r="Q6" s="6"/>
      <c r="R6" s="9">
        <v>15</v>
      </c>
      <c r="S6">
        <v>14</v>
      </c>
      <c r="T6">
        <f t="shared" ref="T6:T34" si="1">S6/R6</f>
        <v>0.93333333333333335</v>
      </c>
      <c r="U6" s="6"/>
    </row>
    <row r="7" spans="2:21" x14ac:dyDescent="0.2">
      <c r="C7" t="s">
        <v>9</v>
      </c>
      <c r="D7">
        <v>3</v>
      </c>
      <c r="E7">
        <v>1</v>
      </c>
      <c r="F7" s="8">
        <v>1</v>
      </c>
      <c r="H7" s="9">
        <v>13</v>
      </c>
      <c r="I7">
        <v>16</v>
      </c>
      <c r="J7" s="6">
        <f t="shared" si="0"/>
        <v>1.2307692307692308</v>
      </c>
      <c r="M7" t="s">
        <v>10</v>
      </c>
      <c r="N7" s="6">
        <v>5</v>
      </c>
      <c r="O7">
        <v>2</v>
      </c>
      <c r="P7" s="8">
        <v>2</v>
      </c>
      <c r="Q7" s="6"/>
      <c r="R7" s="9">
        <v>14</v>
      </c>
      <c r="S7">
        <v>17</v>
      </c>
      <c r="T7">
        <f t="shared" si="1"/>
        <v>1.2142857142857142</v>
      </c>
      <c r="U7" s="6"/>
    </row>
    <row r="8" spans="2:21" s="6" customFormat="1" x14ac:dyDescent="0.2">
      <c r="B8" s="1" t="s">
        <v>11</v>
      </c>
      <c r="C8" s="1" t="s">
        <v>9</v>
      </c>
      <c r="D8" s="1">
        <v>4</v>
      </c>
      <c r="E8" s="1">
        <v>1</v>
      </c>
      <c r="F8" s="8">
        <v>2</v>
      </c>
      <c r="G8" s="1"/>
      <c r="H8" s="9">
        <v>7</v>
      </c>
      <c r="I8" s="1">
        <v>11</v>
      </c>
      <c r="J8" s="6">
        <f t="shared" si="0"/>
        <v>1.5714285714285714</v>
      </c>
      <c r="M8" t="s">
        <v>12</v>
      </c>
      <c r="N8" s="6">
        <v>1</v>
      </c>
      <c r="O8" s="6">
        <v>1</v>
      </c>
      <c r="P8" s="8">
        <v>1</v>
      </c>
      <c r="R8" s="9" t="s">
        <v>13</v>
      </c>
      <c r="S8" s="6" t="s">
        <v>13</v>
      </c>
      <c r="T8" t="e">
        <f t="shared" si="1"/>
        <v>#VALUE!</v>
      </c>
    </row>
    <row r="9" spans="2:21" s="6" customFormat="1" x14ac:dyDescent="0.2">
      <c r="B9" s="1" t="s">
        <v>11</v>
      </c>
      <c r="C9" s="1" t="s">
        <v>9</v>
      </c>
      <c r="D9" s="1">
        <v>5</v>
      </c>
      <c r="E9" s="1">
        <v>1</v>
      </c>
      <c r="F9" s="8">
        <v>1</v>
      </c>
      <c r="G9" s="1"/>
      <c r="H9" s="9">
        <v>4</v>
      </c>
      <c r="I9" s="1">
        <v>5</v>
      </c>
      <c r="J9" s="6">
        <f t="shared" si="0"/>
        <v>1.25</v>
      </c>
      <c r="M9" t="s">
        <v>12</v>
      </c>
      <c r="N9" s="6">
        <v>2</v>
      </c>
      <c r="O9" s="6">
        <v>1</v>
      </c>
      <c r="P9" s="8">
        <v>1</v>
      </c>
      <c r="R9" s="9" t="s">
        <v>13</v>
      </c>
      <c r="S9" s="6" t="s">
        <v>13</v>
      </c>
      <c r="T9" t="e">
        <f t="shared" si="1"/>
        <v>#VALUE!</v>
      </c>
    </row>
    <row r="10" spans="2:21" x14ac:dyDescent="0.2">
      <c r="C10" t="s">
        <v>9</v>
      </c>
      <c r="D10">
        <v>6</v>
      </c>
      <c r="E10">
        <v>1</v>
      </c>
      <c r="F10" s="8">
        <v>1</v>
      </c>
      <c r="H10" s="9">
        <v>16</v>
      </c>
      <c r="I10">
        <v>15</v>
      </c>
      <c r="J10" s="6">
        <f t="shared" si="0"/>
        <v>0.9375</v>
      </c>
      <c r="M10" t="s">
        <v>12</v>
      </c>
      <c r="N10" s="6">
        <v>3</v>
      </c>
      <c r="O10" s="6">
        <v>1</v>
      </c>
      <c r="P10" s="8">
        <v>1</v>
      </c>
      <c r="Q10" s="6"/>
      <c r="R10" s="9">
        <v>21</v>
      </c>
      <c r="S10" s="6">
        <v>20</v>
      </c>
      <c r="T10">
        <f t="shared" si="1"/>
        <v>0.95238095238095233</v>
      </c>
      <c r="U10" s="6"/>
    </row>
    <row r="11" spans="2:21" x14ac:dyDescent="0.2">
      <c r="C11" t="s">
        <v>14</v>
      </c>
      <c r="D11">
        <v>7</v>
      </c>
      <c r="E11">
        <v>1</v>
      </c>
      <c r="F11" s="8">
        <v>1</v>
      </c>
      <c r="H11" s="9">
        <v>17</v>
      </c>
      <c r="I11">
        <v>15</v>
      </c>
      <c r="J11" s="6">
        <f t="shared" si="0"/>
        <v>0.88235294117647056</v>
      </c>
      <c r="M11" t="s">
        <v>12</v>
      </c>
      <c r="N11" s="6">
        <v>4</v>
      </c>
      <c r="O11" s="6">
        <v>1</v>
      </c>
      <c r="P11" s="8">
        <v>1</v>
      </c>
      <c r="Q11" s="6"/>
      <c r="R11" s="9">
        <v>20</v>
      </c>
      <c r="S11" s="6">
        <v>15</v>
      </c>
      <c r="T11">
        <f t="shared" si="1"/>
        <v>0.75</v>
      </c>
      <c r="U11" s="6"/>
    </row>
    <row r="12" spans="2:21" x14ac:dyDescent="0.2">
      <c r="C12" t="s">
        <v>14</v>
      </c>
      <c r="D12">
        <v>8</v>
      </c>
      <c r="E12">
        <v>1</v>
      </c>
      <c r="F12" s="8">
        <v>1</v>
      </c>
      <c r="H12" s="9">
        <v>13</v>
      </c>
      <c r="I12">
        <v>17</v>
      </c>
      <c r="J12" s="6">
        <f t="shared" si="0"/>
        <v>1.3076923076923077</v>
      </c>
      <c r="M12" t="s">
        <v>15</v>
      </c>
      <c r="N12" s="6">
        <v>6</v>
      </c>
      <c r="O12" s="6">
        <v>2</v>
      </c>
      <c r="P12" s="8">
        <v>2</v>
      </c>
      <c r="Q12" s="6"/>
      <c r="R12" s="9">
        <v>13</v>
      </c>
      <c r="S12" s="6">
        <v>20</v>
      </c>
      <c r="T12">
        <f t="shared" si="1"/>
        <v>1.5384615384615385</v>
      </c>
      <c r="U12" s="6"/>
    </row>
    <row r="13" spans="2:21" x14ac:dyDescent="0.2">
      <c r="C13" t="s">
        <v>12</v>
      </c>
      <c r="D13">
        <v>1</v>
      </c>
      <c r="E13">
        <v>1</v>
      </c>
      <c r="F13" s="8">
        <v>1</v>
      </c>
      <c r="H13" s="9">
        <v>15</v>
      </c>
      <c r="I13">
        <v>16</v>
      </c>
      <c r="J13" s="6">
        <f t="shared" si="0"/>
        <v>1.0666666666666667</v>
      </c>
      <c r="M13" t="s">
        <v>16</v>
      </c>
      <c r="N13" s="6">
        <v>1</v>
      </c>
      <c r="O13" s="6">
        <v>1</v>
      </c>
      <c r="P13" s="8">
        <v>1</v>
      </c>
      <c r="Q13" s="6"/>
      <c r="R13" s="9">
        <v>13</v>
      </c>
      <c r="S13" s="6">
        <v>19</v>
      </c>
      <c r="T13">
        <f t="shared" si="1"/>
        <v>1.4615384615384615</v>
      </c>
      <c r="U13" s="6"/>
    </row>
    <row r="14" spans="2:21" x14ac:dyDescent="0.2">
      <c r="C14" t="s">
        <v>12</v>
      </c>
      <c r="D14">
        <v>2</v>
      </c>
      <c r="E14">
        <v>1</v>
      </c>
      <c r="F14" s="8">
        <v>1</v>
      </c>
      <c r="H14" s="9">
        <v>25</v>
      </c>
      <c r="I14">
        <v>17</v>
      </c>
      <c r="J14" s="6">
        <f t="shared" si="0"/>
        <v>0.68</v>
      </c>
      <c r="M14" t="s">
        <v>16</v>
      </c>
      <c r="N14" s="6">
        <v>2</v>
      </c>
      <c r="O14" s="6">
        <v>1</v>
      </c>
      <c r="P14" s="8">
        <v>1</v>
      </c>
      <c r="Q14" s="6"/>
      <c r="R14" s="9">
        <v>14</v>
      </c>
      <c r="S14" s="6">
        <v>18</v>
      </c>
      <c r="T14">
        <f t="shared" si="1"/>
        <v>1.2857142857142858</v>
      </c>
      <c r="U14" s="6"/>
    </row>
    <row r="15" spans="2:21" x14ac:dyDescent="0.2">
      <c r="C15" t="s">
        <v>12</v>
      </c>
      <c r="D15">
        <v>3</v>
      </c>
      <c r="E15">
        <v>1</v>
      </c>
      <c r="F15" s="8">
        <v>1</v>
      </c>
      <c r="H15" s="9">
        <v>9</v>
      </c>
      <c r="I15">
        <v>15</v>
      </c>
      <c r="J15" s="6">
        <f t="shared" si="0"/>
        <v>1.6666666666666667</v>
      </c>
      <c r="M15" t="s">
        <v>16</v>
      </c>
      <c r="N15" s="6">
        <v>3</v>
      </c>
      <c r="O15" s="6">
        <v>1</v>
      </c>
      <c r="P15" s="8">
        <v>1</v>
      </c>
      <c r="Q15" s="6"/>
      <c r="R15" s="9"/>
      <c r="T15" t="e">
        <f t="shared" si="1"/>
        <v>#DIV/0!</v>
      </c>
      <c r="U15" s="6"/>
    </row>
    <row r="16" spans="2:21" x14ac:dyDescent="0.2">
      <c r="C16" t="s">
        <v>12</v>
      </c>
      <c r="D16">
        <v>4</v>
      </c>
      <c r="E16">
        <v>1</v>
      </c>
      <c r="F16" s="8">
        <v>1</v>
      </c>
      <c r="H16" s="9">
        <v>17</v>
      </c>
      <c r="I16">
        <v>13</v>
      </c>
      <c r="J16" s="6">
        <f t="shared" si="0"/>
        <v>0.76470588235294112</v>
      </c>
      <c r="L16" s="1" t="s">
        <v>17</v>
      </c>
      <c r="M16" s="1" t="s">
        <v>16</v>
      </c>
      <c r="N16" s="1">
        <v>4</v>
      </c>
      <c r="O16" s="1">
        <v>1</v>
      </c>
      <c r="P16" s="8">
        <v>1</v>
      </c>
      <c r="Q16" s="1"/>
      <c r="R16" s="9">
        <v>8</v>
      </c>
      <c r="S16" s="1">
        <v>12</v>
      </c>
      <c r="T16">
        <f t="shared" si="1"/>
        <v>1.5</v>
      </c>
      <c r="U16" s="6"/>
    </row>
    <row r="17" spans="2:21" x14ac:dyDescent="0.2">
      <c r="C17" t="s">
        <v>15</v>
      </c>
      <c r="D17">
        <v>8</v>
      </c>
      <c r="E17">
        <v>1</v>
      </c>
      <c r="F17" s="8">
        <v>1</v>
      </c>
      <c r="H17" s="9">
        <v>17</v>
      </c>
      <c r="I17">
        <v>22</v>
      </c>
      <c r="J17" s="6">
        <f t="shared" si="0"/>
        <v>1.2941176470588236</v>
      </c>
      <c r="L17" s="1" t="s">
        <v>11</v>
      </c>
      <c r="M17" s="1" t="s">
        <v>18</v>
      </c>
      <c r="N17" s="1">
        <v>1</v>
      </c>
      <c r="O17" s="1">
        <v>1</v>
      </c>
      <c r="P17" s="8">
        <v>1</v>
      </c>
      <c r="Q17" s="1"/>
      <c r="R17" s="9">
        <v>5</v>
      </c>
      <c r="S17" s="1">
        <v>7</v>
      </c>
      <c r="T17">
        <f t="shared" si="1"/>
        <v>1.4</v>
      </c>
      <c r="U17" s="6"/>
    </row>
    <row r="18" spans="2:21" s="6" customFormat="1" x14ac:dyDescent="0.2">
      <c r="B18" s="1" t="s">
        <v>11</v>
      </c>
      <c r="C18" s="1" t="s">
        <v>19</v>
      </c>
      <c r="D18" s="1">
        <v>1</v>
      </c>
      <c r="E18" s="1">
        <v>1</v>
      </c>
      <c r="F18" s="8">
        <v>1</v>
      </c>
      <c r="G18" s="1"/>
      <c r="H18" s="9">
        <v>7</v>
      </c>
      <c r="I18" s="1">
        <v>9</v>
      </c>
      <c r="J18" s="6">
        <f t="shared" si="0"/>
        <v>1.2857142857142858</v>
      </c>
      <c r="L18" s="1" t="s">
        <v>11</v>
      </c>
      <c r="M18" s="1" t="s">
        <v>18</v>
      </c>
      <c r="N18" s="1">
        <v>2</v>
      </c>
      <c r="O18" s="1">
        <v>1</v>
      </c>
      <c r="P18" s="8">
        <v>1</v>
      </c>
      <c r="Q18" s="1"/>
      <c r="R18" s="9">
        <v>9</v>
      </c>
      <c r="S18" s="1">
        <v>10</v>
      </c>
      <c r="T18">
        <f t="shared" si="1"/>
        <v>1.1111111111111112</v>
      </c>
    </row>
    <row r="19" spans="2:21" s="6" customFormat="1" x14ac:dyDescent="0.2">
      <c r="B19" s="1" t="s">
        <v>11</v>
      </c>
      <c r="C19" s="1" t="s">
        <v>19</v>
      </c>
      <c r="D19" s="1">
        <v>2</v>
      </c>
      <c r="E19" s="1">
        <v>1</v>
      </c>
      <c r="F19" s="8">
        <v>1</v>
      </c>
      <c r="G19" s="1"/>
      <c r="H19" s="9">
        <v>4</v>
      </c>
      <c r="I19" s="1">
        <v>5</v>
      </c>
      <c r="J19" s="6">
        <f t="shared" si="0"/>
        <v>1.25</v>
      </c>
      <c r="M19" s="6" t="s">
        <v>18</v>
      </c>
      <c r="N19" s="6">
        <v>3</v>
      </c>
      <c r="O19" s="6">
        <v>1</v>
      </c>
      <c r="P19" s="8">
        <v>1</v>
      </c>
      <c r="R19" s="9">
        <v>15</v>
      </c>
      <c r="S19" s="6">
        <v>21</v>
      </c>
      <c r="T19">
        <f t="shared" si="1"/>
        <v>1.4</v>
      </c>
    </row>
    <row r="20" spans="2:21" x14ac:dyDescent="0.2">
      <c r="C20" t="s">
        <v>19</v>
      </c>
      <c r="D20">
        <v>3</v>
      </c>
      <c r="E20">
        <v>1</v>
      </c>
      <c r="F20" s="8">
        <v>1</v>
      </c>
      <c r="H20" s="9">
        <v>19</v>
      </c>
      <c r="I20">
        <v>25</v>
      </c>
      <c r="J20" s="6">
        <f t="shared" si="0"/>
        <v>1.3157894736842106</v>
      </c>
      <c r="M20" s="6" t="s">
        <v>18</v>
      </c>
      <c r="N20" s="6">
        <v>4</v>
      </c>
      <c r="O20" s="6">
        <v>1</v>
      </c>
      <c r="P20" s="8">
        <v>1</v>
      </c>
      <c r="Q20" s="6"/>
      <c r="R20" s="9">
        <v>18</v>
      </c>
      <c r="S20" s="6">
        <v>25</v>
      </c>
      <c r="T20">
        <f t="shared" si="1"/>
        <v>1.3888888888888888</v>
      </c>
      <c r="U20" s="6"/>
    </row>
    <row r="21" spans="2:21" x14ac:dyDescent="0.2">
      <c r="C21" t="s">
        <v>19</v>
      </c>
      <c r="D21">
        <v>4</v>
      </c>
      <c r="E21">
        <v>1</v>
      </c>
      <c r="F21" s="8">
        <v>1</v>
      </c>
      <c r="H21" s="9">
        <v>18</v>
      </c>
      <c r="I21">
        <v>26</v>
      </c>
      <c r="J21" s="6">
        <f t="shared" si="0"/>
        <v>1.4444444444444444</v>
      </c>
      <c r="M21" s="6" t="s">
        <v>18</v>
      </c>
      <c r="N21" s="6">
        <v>5</v>
      </c>
      <c r="O21" s="6">
        <v>1</v>
      </c>
      <c r="P21" s="8">
        <v>1</v>
      </c>
      <c r="Q21" s="6"/>
      <c r="R21" s="9">
        <v>19</v>
      </c>
      <c r="S21" s="6">
        <v>21</v>
      </c>
      <c r="T21">
        <f t="shared" si="1"/>
        <v>1.1052631578947369</v>
      </c>
      <c r="U21" s="6"/>
    </row>
    <row r="22" spans="2:21" x14ac:dyDescent="0.2">
      <c r="C22" t="s">
        <v>19</v>
      </c>
      <c r="D22">
        <v>5</v>
      </c>
      <c r="E22">
        <v>1</v>
      </c>
      <c r="F22" s="8">
        <v>1</v>
      </c>
      <c r="H22" s="9">
        <v>18</v>
      </c>
      <c r="I22">
        <v>19</v>
      </c>
      <c r="J22" s="6">
        <f t="shared" si="0"/>
        <v>1.0555555555555556</v>
      </c>
      <c r="M22" s="6" t="s">
        <v>20</v>
      </c>
      <c r="N22" s="6">
        <v>1</v>
      </c>
      <c r="O22" s="6">
        <v>1</v>
      </c>
      <c r="P22" s="8">
        <v>2</v>
      </c>
      <c r="Q22" s="6" t="s">
        <v>21</v>
      </c>
      <c r="R22" s="9">
        <v>15</v>
      </c>
      <c r="S22" s="6">
        <v>20</v>
      </c>
      <c r="T22">
        <f t="shared" si="1"/>
        <v>1.3333333333333333</v>
      </c>
      <c r="U22" s="6"/>
    </row>
    <row r="23" spans="2:21" x14ac:dyDescent="0.2">
      <c r="C23" t="s">
        <v>19</v>
      </c>
      <c r="D23">
        <v>6</v>
      </c>
      <c r="E23">
        <v>1</v>
      </c>
      <c r="F23" s="8">
        <v>1</v>
      </c>
      <c r="H23" s="9">
        <v>13</v>
      </c>
      <c r="I23">
        <v>13</v>
      </c>
      <c r="J23" s="6">
        <f t="shared" si="0"/>
        <v>1</v>
      </c>
      <c r="M23" s="6" t="s">
        <v>20</v>
      </c>
      <c r="N23" s="6">
        <v>2</v>
      </c>
      <c r="O23" s="6">
        <v>1</v>
      </c>
      <c r="P23" s="8">
        <v>2</v>
      </c>
      <c r="Q23" s="6" t="s">
        <v>21</v>
      </c>
      <c r="R23" s="9">
        <v>9</v>
      </c>
      <c r="S23" s="6">
        <v>12</v>
      </c>
      <c r="T23">
        <f t="shared" si="1"/>
        <v>1.3333333333333333</v>
      </c>
      <c r="U23" s="6"/>
    </row>
    <row r="24" spans="2:21" x14ac:dyDescent="0.2">
      <c r="C24" t="s">
        <v>19</v>
      </c>
      <c r="D24">
        <v>7</v>
      </c>
      <c r="E24">
        <v>1</v>
      </c>
      <c r="F24" s="8">
        <v>1</v>
      </c>
      <c r="H24" s="9">
        <v>17</v>
      </c>
      <c r="I24">
        <v>26</v>
      </c>
      <c r="J24" s="6">
        <f t="shared" si="0"/>
        <v>1.5294117647058822</v>
      </c>
      <c r="M24" s="6" t="s">
        <v>20</v>
      </c>
      <c r="N24" s="6">
        <v>3</v>
      </c>
      <c r="O24" s="6">
        <v>1</v>
      </c>
      <c r="P24" s="8">
        <v>2</v>
      </c>
      <c r="Q24" s="6" t="s">
        <v>21</v>
      </c>
      <c r="R24" s="9">
        <v>16</v>
      </c>
      <c r="S24" s="6">
        <v>19</v>
      </c>
      <c r="T24">
        <f t="shared" si="1"/>
        <v>1.1875</v>
      </c>
      <c r="U24" s="6"/>
    </row>
    <row r="25" spans="2:21" x14ac:dyDescent="0.2">
      <c r="C25" t="s">
        <v>16</v>
      </c>
      <c r="D25">
        <v>2</v>
      </c>
      <c r="E25">
        <v>1</v>
      </c>
      <c r="F25" s="8">
        <v>1</v>
      </c>
      <c r="H25" s="9">
        <v>26</v>
      </c>
      <c r="I25">
        <v>23</v>
      </c>
      <c r="J25" s="6">
        <f t="shared" si="0"/>
        <v>0.88461538461538458</v>
      </c>
      <c r="M25" s="6" t="s">
        <v>20</v>
      </c>
      <c r="N25" s="6">
        <v>4</v>
      </c>
      <c r="O25" s="6">
        <v>1</v>
      </c>
      <c r="P25" s="8">
        <v>1</v>
      </c>
      <c r="Q25" s="6"/>
      <c r="R25" s="9">
        <v>19</v>
      </c>
      <c r="S25" s="6">
        <v>21</v>
      </c>
      <c r="T25">
        <f t="shared" si="1"/>
        <v>1.1052631578947369</v>
      </c>
      <c r="U25" s="6"/>
    </row>
    <row r="26" spans="2:21" x14ac:dyDescent="0.2">
      <c r="C26" t="s">
        <v>16</v>
      </c>
      <c r="D26">
        <v>3</v>
      </c>
      <c r="E26">
        <v>1</v>
      </c>
      <c r="F26" s="8">
        <v>1</v>
      </c>
      <c r="H26" s="9">
        <v>23</v>
      </c>
      <c r="I26">
        <v>22</v>
      </c>
      <c r="J26" s="6">
        <f t="shared" si="0"/>
        <v>0.95652173913043481</v>
      </c>
      <c r="L26" s="1"/>
      <c r="M26" s="1" t="s">
        <v>20</v>
      </c>
      <c r="N26" s="1">
        <v>5</v>
      </c>
      <c r="O26" s="1">
        <v>2</v>
      </c>
      <c r="P26" s="8">
        <v>2</v>
      </c>
      <c r="Q26" s="1"/>
      <c r="R26" s="9">
        <v>6</v>
      </c>
      <c r="S26" s="1">
        <v>9</v>
      </c>
      <c r="T26">
        <f t="shared" si="1"/>
        <v>1.5</v>
      </c>
      <c r="U26" s="6"/>
    </row>
    <row r="27" spans="2:21" x14ac:dyDescent="0.2">
      <c r="C27" t="s">
        <v>16</v>
      </c>
      <c r="D27">
        <v>4</v>
      </c>
      <c r="E27">
        <v>1</v>
      </c>
      <c r="F27" s="8">
        <v>1</v>
      </c>
      <c r="H27" s="9">
        <v>24</v>
      </c>
      <c r="I27">
        <v>21</v>
      </c>
      <c r="J27" s="6">
        <f t="shared" si="0"/>
        <v>0.875</v>
      </c>
      <c r="L27" s="1"/>
      <c r="M27" s="1" t="s">
        <v>22</v>
      </c>
      <c r="N27" s="1">
        <v>1</v>
      </c>
      <c r="O27" s="1">
        <v>2</v>
      </c>
      <c r="P27" s="8">
        <v>2</v>
      </c>
      <c r="Q27" s="1"/>
      <c r="R27" s="9">
        <v>7</v>
      </c>
      <c r="S27" s="1">
        <v>9</v>
      </c>
      <c r="T27">
        <f t="shared" si="1"/>
        <v>1.2857142857142858</v>
      </c>
      <c r="U27" s="6"/>
    </row>
    <row r="28" spans="2:21" x14ac:dyDescent="0.2">
      <c r="C28" t="s">
        <v>18</v>
      </c>
      <c r="D28">
        <v>1</v>
      </c>
      <c r="E28">
        <v>1</v>
      </c>
      <c r="F28" s="8">
        <v>1</v>
      </c>
      <c r="H28" s="9">
        <v>16</v>
      </c>
      <c r="I28">
        <v>21</v>
      </c>
      <c r="J28" s="6">
        <f t="shared" si="0"/>
        <v>1.3125</v>
      </c>
      <c r="L28" s="1"/>
      <c r="M28" s="1" t="s">
        <v>22</v>
      </c>
      <c r="N28" s="1">
        <v>2</v>
      </c>
      <c r="O28" s="1">
        <v>1</v>
      </c>
      <c r="P28" s="8">
        <v>2</v>
      </c>
      <c r="Q28" s="1" t="s">
        <v>21</v>
      </c>
      <c r="R28" s="9">
        <v>3</v>
      </c>
      <c r="S28" s="1">
        <v>8</v>
      </c>
      <c r="T28">
        <f t="shared" si="1"/>
        <v>2.6666666666666665</v>
      </c>
      <c r="U28" s="6"/>
    </row>
    <row r="29" spans="2:21" x14ac:dyDescent="0.2">
      <c r="C29" t="s">
        <v>18</v>
      </c>
      <c r="D29">
        <v>2</v>
      </c>
      <c r="E29">
        <v>1</v>
      </c>
      <c r="F29" s="8">
        <v>1</v>
      </c>
      <c r="H29" s="9">
        <v>16</v>
      </c>
      <c r="I29">
        <v>28</v>
      </c>
      <c r="J29" s="6">
        <f t="shared" si="0"/>
        <v>1.75</v>
      </c>
      <c r="M29" s="6" t="s">
        <v>22</v>
      </c>
      <c r="N29" s="6">
        <v>3</v>
      </c>
      <c r="O29" s="6">
        <v>1</v>
      </c>
      <c r="P29" s="8">
        <v>2</v>
      </c>
      <c r="Q29" s="6" t="s">
        <v>21</v>
      </c>
      <c r="R29" s="9">
        <v>13</v>
      </c>
      <c r="S29" s="6">
        <v>14</v>
      </c>
      <c r="T29">
        <f t="shared" si="1"/>
        <v>1.0769230769230769</v>
      </c>
      <c r="U29" s="6"/>
    </row>
    <row r="30" spans="2:21" x14ac:dyDescent="0.2">
      <c r="C30" t="s">
        <v>18</v>
      </c>
      <c r="D30">
        <v>3</v>
      </c>
      <c r="E30">
        <v>1</v>
      </c>
      <c r="F30" s="8">
        <v>2</v>
      </c>
      <c r="G30" t="s">
        <v>23</v>
      </c>
      <c r="H30" s="9">
        <v>17</v>
      </c>
      <c r="I30">
        <v>27</v>
      </c>
      <c r="J30" s="6">
        <f t="shared" si="0"/>
        <v>1.588235294117647</v>
      </c>
      <c r="M30" s="6" t="s">
        <v>22</v>
      </c>
      <c r="N30" s="6">
        <v>4</v>
      </c>
      <c r="O30" s="6">
        <v>2</v>
      </c>
      <c r="P30" s="8">
        <v>2</v>
      </c>
      <c r="Q30" s="6"/>
      <c r="R30" s="9">
        <v>22</v>
      </c>
      <c r="S30" s="6">
        <v>27</v>
      </c>
      <c r="T30">
        <f t="shared" si="1"/>
        <v>1.2272727272727273</v>
      </c>
      <c r="U30" s="6"/>
    </row>
    <row r="31" spans="2:21" x14ac:dyDescent="0.2">
      <c r="C31" t="s">
        <v>18</v>
      </c>
      <c r="D31">
        <v>7</v>
      </c>
      <c r="E31">
        <v>1</v>
      </c>
      <c r="F31" s="8">
        <v>1</v>
      </c>
      <c r="H31" s="9">
        <v>19</v>
      </c>
      <c r="I31">
        <v>24</v>
      </c>
      <c r="J31" s="6">
        <f t="shared" si="0"/>
        <v>1.263157894736842</v>
      </c>
      <c r="M31" s="6" t="s">
        <v>22</v>
      </c>
      <c r="N31" s="6">
        <v>5</v>
      </c>
      <c r="O31" s="6">
        <v>2</v>
      </c>
      <c r="P31" s="8">
        <v>2</v>
      </c>
      <c r="Q31" s="6"/>
      <c r="R31" s="9">
        <v>23</v>
      </c>
      <c r="S31" s="6">
        <v>23</v>
      </c>
      <c r="T31">
        <f t="shared" si="1"/>
        <v>1</v>
      </c>
      <c r="U31" s="6"/>
    </row>
    <row r="32" spans="2:21" x14ac:dyDescent="0.2">
      <c r="B32" s="10" t="s">
        <v>24</v>
      </c>
      <c r="C32" s="10"/>
      <c r="D32" s="10"/>
      <c r="E32" s="10"/>
      <c r="F32" s="11"/>
      <c r="G32" s="10"/>
      <c r="H32" s="12"/>
      <c r="I32" s="10"/>
      <c r="J32" s="13"/>
      <c r="M32" s="6" t="s">
        <v>22</v>
      </c>
      <c r="N32" s="6">
        <v>6</v>
      </c>
      <c r="O32" s="6">
        <v>1</v>
      </c>
      <c r="P32" s="8">
        <v>2</v>
      </c>
      <c r="Q32" s="6" t="s">
        <v>21</v>
      </c>
      <c r="R32" s="9">
        <v>16</v>
      </c>
      <c r="S32" s="6">
        <v>19</v>
      </c>
      <c r="T32">
        <f t="shared" si="1"/>
        <v>1.1875</v>
      </c>
      <c r="U32" s="6"/>
    </row>
    <row r="33" spans="2:21" x14ac:dyDescent="0.2">
      <c r="B33" s="14" t="s">
        <v>25</v>
      </c>
      <c r="C33" s="14"/>
      <c r="D33" s="14"/>
      <c r="E33" s="14">
        <f>AVERAGE(E5:E31)</f>
        <v>1</v>
      </c>
      <c r="F33" s="15">
        <f>AVERAGE(F5:F31)</f>
        <v>1.0740740740740742</v>
      </c>
      <c r="G33" s="14"/>
      <c r="H33" s="16">
        <f>AVERAGE(H5:H7,H10:H17,H20:H31)</f>
        <v>17</v>
      </c>
      <c r="I33" s="14">
        <f>AVERAGE(I5:I7,I10:I17,I20:I31)</f>
        <v>19.434782608695652</v>
      </c>
      <c r="J33" s="13"/>
      <c r="L33" s="1"/>
      <c r="M33" s="1" t="s">
        <v>26</v>
      </c>
      <c r="N33" s="1">
        <v>1</v>
      </c>
      <c r="O33" s="1">
        <v>1</v>
      </c>
      <c r="P33" s="8">
        <v>1</v>
      </c>
      <c r="Q33" s="1"/>
      <c r="R33" s="9">
        <v>9</v>
      </c>
      <c r="S33" s="1">
        <v>11</v>
      </c>
      <c r="T33">
        <f t="shared" si="1"/>
        <v>1.2222222222222223</v>
      </c>
      <c r="U33" s="6"/>
    </row>
    <row r="34" spans="2:21" x14ac:dyDescent="0.2">
      <c r="B34" s="14" t="s">
        <v>27</v>
      </c>
      <c r="C34" s="14"/>
      <c r="D34" s="14"/>
      <c r="E34" s="14"/>
      <c r="F34" s="15">
        <f>STDEV(F5:F31)</f>
        <v>0.26688025634181184</v>
      </c>
      <c r="G34" s="14"/>
      <c r="H34" s="16"/>
      <c r="I34" s="14"/>
      <c r="J34" s="13"/>
      <c r="M34" s="6" t="s">
        <v>26</v>
      </c>
      <c r="N34" s="6">
        <v>3</v>
      </c>
      <c r="O34" s="6">
        <v>1</v>
      </c>
      <c r="P34" s="8">
        <v>1</v>
      </c>
      <c r="Q34" s="6"/>
      <c r="R34" s="9">
        <v>23</v>
      </c>
      <c r="S34" s="6">
        <v>21</v>
      </c>
      <c r="T34">
        <f t="shared" si="1"/>
        <v>0.91304347826086951</v>
      </c>
      <c r="U34" s="6"/>
    </row>
    <row r="35" spans="2:21" x14ac:dyDescent="0.2">
      <c r="B35" s="17" t="s">
        <v>28</v>
      </c>
      <c r="C35" s="18"/>
      <c r="D35" s="18"/>
      <c r="E35" s="18"/>
      <c r="F35" s="19"/>
      <c r="G35" s="18"/>
      <c r="H35" s="20">
        <f>VAR(H5:H31)</f>
        <v>33.831908831908827</v>
      </c>
      <c r="I35" s="18"/>
      <c r="J35" s="13"/>
      <c r="M35" s="6" t="s">
        <v>26</v>
      </c>
      <c r="N35" s="6">
        <v>4</v>
      </c>
      <c r="O35" s="6">
        <v>1</v>
      </c>
      <c r="P35" s="8">
        <v>2</v>
      </c>
      <c r="Q35" s="6" t="s">
        <v>21</v>
      </c>
      <c r="R35" s="9">
        <v>15</v>
      </c>
      <c r="S35" s="6">
        <v>22</v>
      </c>
      <c r="T35">
        <f>S35/R35</f>
        <v>1.4666666666666666</v>
      </c>
      <c r="U35" s="6"/>
    </row>
    <row r="36" spans="2:21" x14ac:dyDescent="0.2">
      <c r="B36" t="s">
        <v>29</v>
      </c>
      <c r="E36" s="14">
        <f>SUM(E5:E31)</f>
        <v>27</v>
      </c>
      <c r="M36" s="6" t="s">
        <v>26</v>
      </c>
      <c r="N36" s="6">
        <v>5</v>
      </c>
      <c r="O36" s="6">
        <v>1</v>
      </c>
      <c r="P36" s="8">
        <v>2</v>
      </c>
      <c r="Q36" s="6"/>
      <c r="R36" s="9">
        <v>15</v>
      </c>
      <c r="S36" s="6">
        <v>17</v>
      </c>
      <c r="T36">
        <f>S36/R36</f>
        <v>1.1333333333333333</v>
      </c>
      <c r="U36" s="6"/>
    </row>
    <row r="37" spans="2:21" x14ac:dyDescent="0.2">
      <c r="B37" t="s">
        <v>30</v>
      </c>
      <c r="E37" s="14">
        <v>0</v>
      </c>
      <c r="F37">
        <v>1</v>
      </c>
      <c r="M37" s="6" t="s">
        <v>26</v>
      </c>
      <c r="N37" s="6">
        <v>6</v>
      </c>
      <c r="O37" s="6">
        <v>1</v>
      </c>
      <c r="P37" s="8">
        <v>1</v>
      </c>
      <c r="Q37" s="6"/>
      <c r="R37" s="9">
        <v>23</v>
      </c>
      <c r="S37" s="6">
        <v>27</v>
      </c>
      <c r="T37">
        <f>S37/R37</f>
        <v>1.173913043478261</v>
      </c>
      <c r="U37" s="6"/>
    </row>
    <row r="38" spans="2:21" x14ac:dyDescent="0.2">
      <c r="B38" t="s">
        <v>31</v>
      </c>
      <c r="E38">
        <f>(E37*100)/E36</f>
        <v>0</v>
      </c>
      <c r="F38">
        <f>(F37*100)/E36</f>
        <v>3.7037037037037037</v>
      </c>
      <c r="L38" s="18"/>
      <c r="M38" s="17" t="s">
        <v>26</v>
      </c>
      <c r="N38" s="17">
        <v>7</v>
      </c>
      <c r="O38" s="17">
        <v>2</v>
      </c>
      <c r="P38" s="19">
        <v>3</v>
      </c>
      <c r="Q38" s="17"/>
      <c r="R38" s="20">
        <v>25</v>
      </c>
      <c r="S38" s="17">
        <v>26</v>
      </c>
      <c r="T38" s="18">
        <f>S38/R38</f>
        <v>1.04</v>
      </c>
    </row>
    <row r="39" spans="2:21" x14ac:dyDescent="0.2">
      <c r="L39" s="14" t="s">
        <v>32</v>
      </c>
      <c r="M39" s="14"/>
      <c r="N39" s="14"/>
      <c r="O39" s="14"/>
      <c r="P39" s="15"/>
      <c r="Q39" s="14"/>
      <c r="R39" s="16"/>
      <c r="S39" s="14"/>
    </row>
    <row r="40" spans="2:21" x14ac:dyDescent="0.2">
      <c r="L40" s="14" t="s">
        <v>25</v>
      </c>
      <c r="M40" s="14"/>
      <c r="N40" s="14"/>
      <c r="O40" s="14">
        <f>AVERAGE(O5:O38)</f>
        <v>1.2058823529411764</v>
      </c>
      <c r="P40" s="15">
        <f>AVERAGE(P5:P38)</f>
        <v>1.4705882352941178</v>
      </c>
      <c r="Q40" s="14"/>
      <c r="R40" s="16">
        <f>AVERAGE(R5:R7,R10:R14,R19:R25,R29:R32,R34:R38)</f>
        <v>17</v>
      </c>
      <c r="S40" s="14">
        <f>AVERAGE(S5:S7,S10:S14,S19:S25,S29:S32,S34:S38)</f>
        <v>19.666666666666668</v>
      </c>
    </row>
    <row r="41" spans="2:21" x14ac:dyDescent="0.2">
      <c r="L41" s="14" t="s">
        <v>27</v>
      </c>
      <c r="M41" s="14"/>
      <c r="N41" s="14"/>
      <c r="O41" s="14"/>
      <c r="P41" s="15">
        <f>STDEV(P5:P38)</f>
        <v>0.56328549829076036</v>
      </c>
      <c r="Q41" s="14"/>
      <c r="R41" s="16"/>
      <c r="S41" s="14"/>
    </row>
    <row r="42" spans="2:21" x14ac:dyDescent="0.2">
      <c r="L42" s="17" t="s">
        <v>28</v>
      </c>
      <c r="M42" s="18"/>
      <c r="N42" s="18"/>
      <c r="O42" s="18"/>
      <c r="P42" s="19"/>
      <c r="Q42" s="18"/>
      <c r="R42" s="20">
        <f>VAR(R5:R7,R10:R14,R16:R38)</f>
        <v>33.69247311827958</v>
      </c>
      <c r="S42" s="18"/>
      <c r="T42" s="18"/>
    </row>
    <row r="43" spans="2:21" x14ac:dyDescent="0.2">
      <c r="L43" s="14" t="s">
        <v>29</v>
      </c>
      <c r="M43" s="14"/>
      <c r="N43" s="14"/>
      <c r="O43" s="14">
        <v>34</v>
      </c>
      <c r="P43" s="14"/>
      <c r="Q43" s="14"/>
      <c r="R43" s="14"/>
      <c r="S43" s="14"/>
      <c r="T43" s="14"/>
    </row>
    <row r="44" spans="2:21" x14ac:dyDescent="0.2">
      <c r="L44" t="s">
        <v>30</v>
      </c>
      <c r="O44">
        <v>7</v>
      </c>
      <c r="P44">
        <v>15</v>
      </c>
    </row>
    <row r="45" spans="2:21" x14ac:dyDescent="0.2">
      <c r="L45" t="s">
        <v>31</v>
      </c>
      <c r="O45">
        <f>(O44*100)/O43</f>
        <v>20.588235294117649</v>
      </c>
      <c r="P45">
        <f>(P44*100)/34</f>
        <v>44.117647058823529</v>
      </c>
    </row>
    <row r="46" spans="2:21" x14ac:dyDescent="0.2">
      <c r="D46" t="s">
        <v>33</v>
      </c>
    </row>
    <row r="47" spans="2:21" x14ac:dyDescent="0.2">
      <c r="C47" t="s">
        <v>34</v>
      </c>
      <c r="D47">
        <v>1.0740740740740742</v>
      </c>
      <c r="E47">
        <v>0.26688025634181184</v>
      </c>
    </row>
    <row r="48" spans="2:21" x14ac:dyDescent="0.2">
      <c r="C48" t="s">
        <v>35</v>
      </c>
      <c r="D48">
        <v>1.4848484848484849</v>
      </c>
      <c r="E48">
        <v>0.56575238185601817</v>
      </c>
    </row>
    <row r="50" spans="1:18" x14ac:dyDescent="0.2">
      <c r="B50" t="s">
        <v>36</v>
      </c>
      <c r="H50" s="9">
        <v>12</v>
      </c>
      <c r="R50" s="9">
        <v>12</v>
      </c>
    </row>
    <row r="51" spans="1:18" x14ac:dyDescent="0.2">
      <c r="H51" s="9">
        <v>11</v>
      </c>
      <c r="R51" s="9">
        <v>15</v>
      </c>
    </row>
    <row r="52" spans="1:18" x14ac:dyDescent="0.2">
      <c r="A52" t="s">
        <v>37</v>
      </c>
      <c r="H52" s="9">
        <v>13</v>
      </c>
      <c r="R52" s="9">
        <v>14</v>
      </c>
    </row>
    <row r="53" spans="1:18" ht="17" thickBot="1" x14ac:dyDescent="0.25">
      <c r="H53" s="9">
        <v>7</v>
      </c>
      <c r="R53" s="9">
        <v>21</v>
      </c>
    </row>
    <row r="54" spans="1:18" x14ac:dyDescent="0.2">
      <c r="A54" s="21"/>
      <c r="B54" s="21" t="s">
        <v>38</v>
      </c>
      <c r="C54" s="21" t="s">
        <v>39</v>
      </c>
      <c r="H54" s="9">
        <v>4</v>
      </c>
      <c r="R54" s="9">
        <v>20</v>
      </c>
    </row>
    <row r="55" spans="1:18" x14ac:dyDescent="0.2">
      <c r="A55" s="22" t="s">
        <v>40</v>
      </c>
      <c r="B55" s="22">
        <v>15.296296296296296</v>
      </c>
      <c r="C55" s="22">
        <v>14.67741935483871</v>
      </c>
      <c r="H55" s="9">
        <v>16</v>
      </c>
      <c r="R55" s="9">
        <v>13</v>
      </c>
    </row>
    <row r="56" spans="1:18" x14ac:dyDescent="0.2">
      <c r="A56" s="22" t="s">
        <v>41</v>
      </c>
      <c r="B56" s="22">
        <v>33.831908831908827</v>
      </c>
      <c r="C56" s="22">
        <v>33.69247311827958</v>
      </c>
      <c r="H56" s="9">
        <v>17</v>
      </c>
      <c r="R56" s="9">
        <v>13</v>
      </c>
    </row>
    <row r="57" spans="1:18" x14ac:dyDescent="0.2">
      <c r="A57" s="22" t="s">
        <v>42</v>
      </c>
      <c r="B57" s="22">
        <v>27</v>
      </c>
      <c r="C57" s="22">
        <v>31</v>
      </c>
      <c r="H57" s="9">
        <v>13</v>
      </c>
      <c r="R57" s="9">
        <v>14</v>
      </c>
    </row>
    <row r="58" spans="1:18" x14ac:dyDescent="0.2">
      <c r="A58" s="22" t="s">
        <v>43</v>
      </c>
      <c r="B58" s="22">
        <v>33.757211128178874</v>
      </c>
      <c r="C58" s="22"/>
      <c r="H58" s="9">
        <v>15</v>
      </c>
      <c r="R58" s="9">
        <v>8</v>
      </c>
    </row>
    <row r="59" spans="1:18" x14ac:dyDescent="0.2">
      <c r="A59" s="22" t="s">
        <v>44</v>
      </c>
      <c r="B59" s="22">
        <v>0</v>
      </c>
      <c r="C59" s="22"/>
      <c r="H59" s="9">
        <v>25</v>
      </c>
      <c r="R59" s="9">
        <v>5</v>
      </c>
    </row>
    <row r="60" spans="1:18" x14ac:dyDescent="0.2">
      <c r="A60" s="22" t="s">
        <v>45</v>
      </c>
      <c r="B60" s="22">
        <v>56</v>
      </c>
      <c r="C60" s="22"/>
      <c r="H60" s="9">
        <v>9</v>
      </c>
      <c r="R60" s="9">
        <v>9</v>
      </c>
    </row>
    <row r="61" spans="1:18" x14ac:dyDescent="0.2">
      <c r="A61" s="22" t="s">
        <v>46</v>
      </c>
      <c r="B61" s="22">
        <v>0.40464087767543877</v>
      </c>
      <c r="C61" s="22"/>
      <c r="H61" s="9">
        <v>17</v>
      </c>
      <c r="R61" s="9">
        <v>15</v>
      </c>
    </row>
    <row r="62" spans="1:18" x14ac:dyDescent="0.2">
      <c r="A62" s="22" t="s">
        <v>47</v>
      </c>
      <c r="B62" s="22">
        <v>0.34364148289876983</v>
      </c>
      <c r="C62" s="22"/>
      <c r="H62" s="9">
        <v>17</v>
      </c>
      <c r="R62" s="9">
        <v>18</v>
      </c>
    </row>
    <row r="63" spans="1:18" x14ac:dyDescent="0.2">
      <c r="A63" s="22" t="s">
        <v>48</v>
      </c>
      <c r="B63" s="22">
        <v>1.6725223030755785</v>
      </c>
      <c r="C63" s="22"/>
      <c r="H63" s="9">
        <v>7</v>
      </c>
      <c r="R63" s="9">
        <v>19</v>
      </c>
    </row>
    <row r="64" spans="1:18" x14ac:dyDescent="0.2">
      <c r="A64" s="22" t="s">
        <v>49</v>
      </c>
      <c r="B64" s="22">
        <v>0.68728296579753967</v>
      </c>
      <c r="C64" s="22"/>
      <c r="H64" s="9">
        <v>4</v>
      </c>
      <c r="R64" s="9">
        <v>15</v>
      </c>
    </row>
    <row r="65" spans="1:18" ht="17" thickBot="1" x14ac:dyDescent="0.25">
      <c r="A65" s="23" t="s">
        <v>50</v>
      </c>
      <c r="B65" s="23">
        <v>2.0032407188478727</v>
      </c>
      <c r="C65" s="23"/>
      <c r="H65" s="9">
        <v>19</v>
      </c>
      <c r="R65" s="9">
        <v>9</v>
      </c>
    </row>
    <row r="66" spans="1:18" x14ac:dyDescent="0.2">
      <c r="H66" s="9">
        <v>18</v>
      </c>
      <c r="R66" s="9">
        <v>16</v>
      </c>
    </row>
    <row r="67" spans="1:18" x14ac:dyDescent="0.2">
      <c r="H67" s="9">
        <v>18</v>
      </c>
      <c r="R67" s="9">
        <v>19</v>
      </c>
    </row>
    <row r="68" spans="1:18" x14ac:dyDescent="0.2">
      <c r="H68" s="9">
        <v>13</v>
      </c>
      <c r="R68" s="9">
        <v>6</v>
      </c>
    </row>
    <row r="69" spans="1:18" x14ac:dyDescent="0.2">
      <c r="H69" s="9">
        <v>17</v>
      </c>
      <c r="R69" s="9">
        <v>7</v>
      </c>
    </row>
    <row r="70" spans="1:18" x14ac:dyDescent="0.2">
      <c r="H70" s="9">
        <v>26</v>
      </c>
      <c r="R70" s="9">
        <v>3</v>
      </c>
    </row>
    <row r="71" spans="1:18" x14ac:dyDescent="0.2">
      <c r="H71" s="9">
        <v>23</v>
      </c>
      <c r="R71" s="9">
        <v>13</v>
      </c>
    </row>
    <row r="72" spans="1:18" x14ac:dyDescent="0.2">
      <c r="H72" s="9">
        <v>24</v>
      </c>
      <c r="R72" s="9">
        <v>22</v>
      </c>
    </row>
    <row r="73" spans="1:18" x14ac:dyDescent="0.2">
      <c r="H73" s="9">
        <v>16</v>
      </c>
      <c r="R73" s="9">
        <v>23</v>
      </c>
    </row>
    <row r="74" spans="1:18" x14ac:dyDescent="0.2">
      <c r="H74" s="9">
        <v>16</v>
      </c>
      <c r="R74" s="9">
        <v>16</v>
      </c>
    </row>
    <row r="75" spans="1:18" x14ac:dyDescent="0.2">
      <c r="H75" s="9">
        <v>17</v>
      </c>
      <c r="R75" s="9">
        <v>9</v>
      </c>
    </row>
    <row r="76" spans="1:18" x14ac:dyDescent="0.2">
      <c r="H76" s="9">
        <v>19</v>
      </c>
      <c r="R76" s="9">
        <v>23</v>
      </c>
    </row>
    <row r="77" spans="1:18" x14ac:dyDescent="0.2">
      <c r="R77" s="9">
        <v>15</v>
      </c>
    </row>
    <row r="78" spans="1:18" x14ac:dyDescent="0.2">
      <c r="R78" s="9">
        <v>15</v>
      </c>
    </row>
    <row r="79" spans="1:18" x14ac:dyDescent="0.2">
      <c r="R79" s="9">
        <v>23</v>
      </c>
    </row>
    <row r="80" spans="1:18" x14ac:dyDescent="0.2">
      <c r="R80" s="20">
        <v>25</v>
      </c>
    </row>
  </sheetData>
  <mergeCells count="4">
    <mergeCell ref="C3:I3"/>
    <mergeCell ref="M3:S3"/>
    <mergeCell ref="F4:G4"/>
    <mergeCell ref="P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2025-11-03T09:20:12Z</dcterms:created>
  <dcterms:modified xsi:type="dcterms:W3CDTF">2025-11-03T09:21:38Z</dcterms:modified>
</cp:coreProperties>
</file>