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zh/Desktop/manul new final/Phage start/改/08/Combine/Source Data/Excel/Source for Figure/"/>
    </mc:Choice>
  </mc:AlternateContent>
  <xr:revisionPtr revIDLastSave="0" documentId="8_{7C4B53F9-CEF2-D443-820B-CD85F81D3C84}" xr6:coauthVersionLast="47" xr6:coauthVersionMax="47" xr10:uidLastSave="{00000000-0000-0000-0000-000000000000}"/>
  <bookViews>
    <workbookView xWindow="0" yWindow="0" windowWidth="44800" windowHeight="25200" activeTab="5" xr2:uid="{1E11823C-5D58-F945-BAB6-53822AEB8D06}"/>
  </bookViews>
  <sheets>
    <sheet name="Fig.4a" sheetId="1" r:id="rId1"/>
    <sheet name="Fig.4b" sheetId="2" r:id="rId2"/>
    <sheet name="Fig.4d" sheetId="3" r:id="rId3"/>
    <sheet name="Fig.4e" sheetId="4" r:id="rId4"/>
    <sheet name="Fig.4f" sheetId="5" r:id="rId5"/>
    <sheet name="Fig.4g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G6" i="6"/>
  <c r="F7" i="6"/>
  <c r="G7" i="6"/>
  <c r="F8" i="6"/>
  <c r="G8" i="6"/>
  <c r="F9" i="6"/>
  <c r="G9" i="6"/>
  <c r="F10" i="6"/>
  <c r="G10" i="6"/>
  <c r="F11" i="6"/>
  <c r="G11" i="6"/>
  <c r="E11" i="6"/>
  <c r="E10" i="6"/>
  <c r="E9" i="6"/>
  <c r="E8" i="6"/>
  <c r="E7" i="6"/>
  <c r="E6" i="6"/>
  <c r="K10" i="4" l="1"/>
  <c r="J10" i="4"/>
  <c r="I10" i="4"/>
  <c r="K9" i="4"/>
  <c r="J9" i="4"/>
  <c r="I9" i="4"/>
  <c r="K8" i="4"/>
  <c r="J8" i="4"/>
  <c r="I8" i="4"/>
  <c r="K7" i="4"/>
  <c r="J7" i="4"/>
  <c r="I7" i="4"/>
  <c r="I6" i="4"/>
  <c r="K5" i="4"/>
  <c r="J5" i="4"/>
  <c r="I5" i="4"/>
  <c r="K4" i="4"/>
  <c r="J4" i="4"/>
  <c r="I4" i="4"/>
  <c r="K3" i="4"/>
  <c r="J3" i="4"/>
  <c r="I3" i="4"/>
  <c r="K10" i="1" l="1"/>
  <c r="J10" i="1"/>
  <c r="I10" i="1"/>
  <c r="H10" i="1"/>
  <c r="G10" i="1"/>
  <c r="F10" i="1"/>
  <c r="E10" i="1"/>
  <c r="D10" i="1"/>
  <c r="C10" i="1"/>
  <c r="C5" i="1"/>
  <c r="D5" i="1"/>
  <c r="E5" i="1"/>
  <c r="F5" i="1"/>
  <c r="G5" i="1"/>
  <c r="H5" i="1"/>
  <c r="I5" i="1"/>
  <c r="J5" i="1"/>
  <c r="K5" i="1"/>
  <c r="D7" i="1"/>
  <c r="E7" i="1"/>
  <c r="F7" i="1"/>
  <c r="G7" i="1"/>
  <c r="H7" i="1"/>
  <c r="I7" i="1"/>
  <c r="J7" i="1"/>
  <c r="K7" i="1"/>
  <c r="C7" i="1"/>
</calcChain>
</file>

<file path=xl/sharedStrings.xml><?xml version="1.0" encoding="utf-8"?>
<sst xmlns="http://schemas.openxmlformats.org/spreadsheetml/2006/main" count="49" uniqueCount="42">
  <si>
    <t>NC</t>
  </si>
  <si>
    <t>HS</t>
  </si>
  <si>
    <t>MOI=0.1</t>
  </si>
  <si>
    <t>MOI=1</t>
  </si>
  <si>
    <t>MOI=10</t>
  </si>
  <si>
    <t>Phage number at time 0</t>
    <phoneticPr fontId="2" type="noConversion"/>
  </si>
  <si>
    <t>Phage number diluted 1000 times</t>
    <phoneticPr fontId="2" type="noConversion"/>
  </si>
  <si>
    <t>Free Phage</t>
    <phoneticPr fontId="2" type="noConversion"/>
  </si>
  <si>
    <t>Adsorption rate</t>
    <phoneticPr fontId="2" type="noConversion"/>
  </si>
  <si>
    <t>NC</t>
    <phoneticPr fontId="2" type="noConversion"/>
  </si>
  <si>
    <t>HS</t>
    <phoneticPr fontId="2" type="noConversion"/>
  </si>
  <si>
    <t>Adsroption assay</t>
    <phoneticPr fontId="2" type="noConversion"/>
  </si>
  <si>
    <t>Fig.4a</t>
    <phoneticPr fontId="2" type="noConversion"/>
  </si>
  <si>
    <t>Time</t>
    <phoneticPr fontId="2" type="noConversion"/>
  </si>
  <si>
    <t>Enrichment Score</t>
  </si>
  <si>
    <r>
      <t>-Log</t>
    </r>
    <r>
      <rPr>
        <vertAlign val="subscript"/>
        <sz val="14"/>
        <rFont val="Arial"/>
        <family val="2"/>
      </rPr>
      <t>10</t>
    </r>
    <r>
      <rPr>
        <sz val="14"/>
        <rFont val="Arial"/>
        <family val="2"/>
      </rPr>
      <t>(P-value)</t>
    </r>
  </si>
  <si>
    <t>Peptidoglycan metabolic process</t>
  </si>
  <si>
    <t>Regulation of cell shape</t>
  </si>
  <si>
    <t>Peptidoglycan biosynthetic process</t>
  </si>
  <si>
    <t>External encapsulating structure organization</t>
  </si>
  <si>
    <t>Cell wall organization</t>
  </si>
  <si>
    <t>Cellular component organization or biogenesis</t>
  </si>
  <si>
    <t>Cellular component biogenesis</t>
  </si>
  <si>
    <t>Cell cycle</t>
  </si>
  <si>
    <t>Cell division</t>
  </si>
  <si>
    <t>Cellular component organization</t>
  </si>
  <si>
    <t>Original Bacterial Load</t>
  </si>
  <si>
    <t>Low pH (pH 3.2)</t>
  </si>
  <si>
    <t>High pH (pH 10)</t>
  </si>
  <si>
    <t>Bile salt (10mg/mL)</t>
  </si>
  <si>
    <t>Polymyxin E</t>
  </si>
  <si>
    <t>Polymyxin B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</si>
  <si>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(100mM)</t>
    </r>
  </si>
  <si>
    <r>
      <t>Copper (5mM CuSO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)</t>
    </r>
  </si>
  <si>
    <t>LPS</t>
    <phoneticPr fontId="2" type="noConversion"/>
  </si>
  <si>
    <t>lpxC inhibitor</t>
  </si>
  <si>
    <t>NC+Polymyxin B</t>
  </si>
  <si>
    <t>NC+Polymyxin E</t>
  </si>
  <si>
    <t>lpxC inhibitor+Polymyxin B</t>
  </si>
  <si>
    <t>lpxC inhibitor+Polymyxin E</t>
  </si>
  <si>
    <t>NC-0h</t>
    <phoneticPr fontId="2" type="noConversion"/>
  </si>
  <si>
    <t>CFU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</si>
</sst>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0.00_);[Red]\(0.00\)"/>
  </numFmts>
  <fonts count="7">
    <font>
      <sz val="12"/>
      <color theme="1"/>
      <name val="等线"/>
      <family val="2"/>
      <charset val="134"/>
      <scheme val="minor"/>
    </font>
    <font>
      <sz val="14"/>
      <name val="Arial"/>
      <family val="2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sz val="12"/>
      <name val="Arial"/>
      <family val="2"/>
    </font>
    <font>
      <vertAlign val="subscript"/>
      <sz val="14"/>
      <name val="Arial"/>
      <family val="2"/>
    </font>
    <font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1" fontId="3" fillId="0" borderId="2" xfId="0" applyNumberFormat="1" applyFont="1" applyBorder="1" applyAlignment="1">
      <alignment horizontal="center" vertical="center"/>
    </xf>
    <xf numFmtId="11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1" fontId="3" fillId="0" borderId="0" xfId="0" applyNumberFormat="1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8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8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F215-B067-8B49-AA3E-D491EC2C1759}">
  <dimension ref="A1:K14"/>
  <sheetViews>
    <sheetView workbookViewId="0">
      <selection activeCell="J21" sqref="J21"/>
    </sheetView>
  </sheetViews>
  <sheetFormatPr baseColWidth="10" defaultRowHeight="16"/>
  <cols>
    <col min="1" max="1" width="5" style="7" bestFit="1" customWidth="1"/>
    <col min="2" max="2" width="35" style="7" bestFit="1" customWidth="1"/>
    <col min="3" max="11" width="10.83203125" style="7"/>
  </cols>
  <sheetData>
    <row r="1" spans="1:11">
      <c r="B1" s="23" t="s">
        <v>12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7" thickBot="1">
      <c r="B2" s="24" t="s">
        <v>11</v>
      </c>
      <c r="C2" s="24"/>
      <c r="D2" s="24"/>
      <c r="E2" s="24"/>
      <c r="F2" s="24"/>
      <c r="G2" s="24"/>
      <c r="H2" s="24"/>
      <c r="I2" s="24"/>
      <c r="J2" s="24"/>
      <c r="K2" s="24"/>
    </row>
    <row r="3" spans="1:11">
      <c r="B3" s="10"/>
      <c r="C3" s="19" t="s">
        <v>2</v>
      </c>
      <c r="D3" s="19"/>
      <c r="E3" s="19"/>
      <c r="F3" s="19" t="s">
        <v>3</v>
      </c>
      <c r="G3" s="19"/>
      <c r="H3" s="19"/>
      <c r="I3" s="19" t="s">
        <v>4</v>
      </c>
      <c r="J3" s="19"/>
      <c r="K3" s="20"/>
    </row>
    <row r="4" spans="1:11">
      <c r="B4" s="13" t="s">
        <v>5</v>
      </c>
      <c r="C4" s="21">
        <v>500000</v>
      </c>
      <c r="D4" s="21">
        <v>200000</v>
      </c>
      <c r="E4" s="21">
        <v>120000</v>
      </c>
      <c r="F4" s="21">
        <v>7000000</v>
      </c>
      <c r="G4" s="21">
        <v>1200000</v>
      </c>
      <c r="H4" s="21">
        <v>9000000</v>
      </c>
      <c r="I4" s="21">
        <v>70000000</v>
      </c>
      <c r="J4" s="21">
        <v>100000000</v>
      </c>
      <c r="K4" s="22">
        <v>60000000</v>
      </c>
    </row>
    <row r="5" spans="1:11" ht="17" thickBot="1">
      <c r="B5" s="13" t="s">
        <v>6</v>
      </c>
      <c r="C5" s="21">
        <f t="shared" ref="C5:J5" si="0">C4/1000</f>
        <v>500</v>
      </c>
      <c r="D5" s="21">
        <f t="shared" si="0"/>
        <v>200</v>
      </c>
      <c r="E5" s="21">
        <f t="shared" si="0"/>
        <v>120</v>
      </c>
      <c r="F5" s="21">
        <f t="shared" si="0"/>
        <v>7000</v>
      </c>
      <c r="G5" s="21">
        <f t="shared" si="0"/>
        <v>1200</v>
      </c>
      <c r="H5" s="21">
        <f t="shared" si="0"/>
        <v>9000</v>
      </c>
      <c r="I5" s="21">
        <f t="shared" si="0"/>
        <v>70000</v>
      </c>
      <c r="J5" s="21">
        <f t="shared" si="0"/>
        <v>100000</v>
      </c>
      <c r="K5" s="22">
        <f>K4/1000</f>
        <v>60000</v>
      </c>
    </row>
    <row r="6" spans="1:11">
      <c r="A6" s="25" t="s">
        <v>9</v>
      </c>
      <c r="B6" s="10" t="s">
        <v>7</v>
      </c>
      <c r="C6" s="11">
        <v>5</v>
      </c>
      <c r="D6" s="11">
        <v>4</v>
      </c>
      <c r="E6" s="11">
        <v>1</v>
      </c>
      <c r="F6" s="11">
        <v>181</v>
      </c>
      <c r="G6" s="11">
        <v>86</v>
      </c>
      <c r="H6" s="11">
        <v>450</v>
      </c>
      <c r="I6" s="11">
        <v>1050</v>
      </c>
      <c r="J6" s="11">
        <v>1000</v>
      </c>
      <c r="K6" s="12">
        <v>1200</v>
      </c>
    </row>
    <row r="7" spans="1:11">
      <c r="A7" s="25"/>
      <c r="B7" s="13"/>
      <c r="C7" s="14">
        <f>1-C8</f>
        <v>1.0000000000000009E-2</v>
      </c>
      <c r="D7" s="14">
        <f t="shared" ref="D7:K7" si="1">1-D8</f>
        <v>2.0000000000000018E-2</v>
      </c>
      <c r="E7" s="14">
        <f t="shared" si="1"/>
        <v>1.0000000000000009E-2</v>
      </c>
      <c r="F7" s="14">
        <f t="shared" si="1"/>
        <v>2.5999999999999912E-2</v>
      </c>
      <c r="G7" s="14">
        <f t="shared" si="1"/>
        <v>7.2000000000000064E-2</v>
      </c>
      <c r="H7" s="14">
        <f t="shared" si="1"/>
        <v>5.0000000000000044E-2</v>
      </c>
      <c r="I7" s="14">
        <f t="shared" si="1"/>
        <v>1.5000000000000013E-2</v>
      </c>
      <c r="J7" s="14">
        <f t="shared" si="1"/>
        <v>1.0000000000000009E-2</v>
      </c>
      <c r="K7" s="15">
        <f t="shared" si="1"/>
        <v>2.0000000000000018E-2</v>
      </c>
    </row>
    <row r="8" spans="1:11" ht="17" thickBot="1">
      <c r="A8" s="25"/>
      <c r="B8" s="16" t="s">
        <v>8</v>
      </c>
      <c r="C8" s="17">
        <v>0.99</v>
      </c>
      <c r="D8" s="17">
        <v>0.98</v>
      </c>
      <c r="E8" s="17">
        <v>0.99</v>
      </c>
      <c r="F8" s="17">
        <v>0.97400000000000009</v>
      </c>
      <c r="G8" s="17">
        <v>0.92799999999999994</v>
      </c>
      <c r="H8" s="17">
        <v>0.95</v>
      </c>
      <c r="I8" s="17">
        <v>0.98499999999999999</v>
      </c>
      <c r="J8" s="17">
        <v>0.99</v>
      </c>
      <c r="K8" s="18">
        <v>0.98</v>
      </c>
    </row>
    <row r="9" spans="1:11">
      <c r="A9" s="25" t="s">
        <v>10</v>
      </c>
      <c r="B9" s="10" t="s">
        <v>7</v>
      </c>
      <c r="C9" s="11">
        <v>2</v>
      </c>
      <c r="D9" s="11">
        <v>1</v>
      </c>
      <c r="E9" s="11">
        <v>1</v>
      </c>
      <c r="F9" s="11">
        <v>420</v>
      </c>
      <c r="G9" s="11">
        <v>36</v>
      </c>
      <c r="H9" s="11">
        <v>9000</v>
      </c>
      <c r="I9" s="11">
        <v>1400</v>
      </c>
      <c r="J9" s="11">
        <v>2000</v>
      </c>
      <c r="K9" s="12">
        <v>120</v>
      </c>
    </row>
    <row r="10" spans="1:11">
      <c r="A10" s="25"/>
      <c r="B10" s="13"/>
      <c r="C10" s="14">
        <f>1-C11</f>
        <v>4.0000000000000036E-3</v>
      </c>
      <c r="D10" s="14">
        <f t="shared" ref="D10" si="2">1-D11</f>
        <v>8.0000000000000071E-3</v>
      </c>
      <c r="E10" s="14">
        <f t="shared" ref="E10" si="3">1-E11</f>
        <v>1.0000000000000009E-2</v>
      </c>
      <c r="F10" s="14">
        <f t="shared" ref="F10" si="4">1-F11</f>
        <v>6.0000000000000053E-2</v>
      </c>
      <c r="G10" s="14">
        <f t="shared" ref="G10" si="5">1-G11</f>
        <v>3.0000000000000027E-2</v>
      </c>
      <c r="H10" s="14">
        <f t="shared" ref="H10" si="6">1-H11</f>
        <v>1</v>
      </c>
      <c r="I10" s="14">
        <f t="shared" ref="I10" si="7">1-I11</f>
        <v>2.0000000000000018E-2</v>
      </c>
      <c r="J10" s="14">
        <f t="shared" ref="J10" si="8">1-J11</f>
        <v>2.0000000000000018E-2</v>
      </c>
      <c r="K10" s="15">
        <f t="shared" ref="K10" si="9">1-K11</f>
        <v>2.0000000000000018E-3</v>
      </c>
    </row>
    <row r="11" spans="1:11" ht="17" thickBot="1">
      <c r="A11" s="25"/>
      <c r="B11" s="16" t="s">
        <v>8</v>
      </c>
      <c r="C11" s="17">
        <v>0.996</v>
      </c>
      <c r="D11" s="17">
        <v>0.99199999999999999</v>
      </c>
      <c r="E11" s="17">
        <v>0.99</v>
      </c>
      <c r="F11" s="17">
        <v>0.94</v>
      </c>
      <c r="G11" s="17">
        <v>0.97</v>
      </c>
      <c r="H11" s="17">
        <v>0</v>
      </c>
      <c r="I11" s="17">
        <v>0.98</v>
      </c>
      <c r="J11" s="17">
        <v>0.98</v>
      </c>
      <c r="K11" s="18">
        <v>0.998</v>
      </c>
    </row>
    <row r="13" spans="1:11"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C14" s="8"/>
      <c r="D14" s="8"/>
      <c r="E14" s="8"/>
      <c r="F14" s="8"/>
      <c r="G14" s="8"/>
      <c r="H14" s="8"/>
      <c r="I14" s="8"/>
      <c r="J14" s="8"/>
      <c r="K14" s="8"/>
    </row>
  </sheetData>
  <mergeCells count="7">
    <mergeCell ref="I3:K3"/>
    <mergeCell ref="A9:A11"/>
    <mergeCell ref="A6:A8"/>
    <mergeCell ref="B2:K2"/>
    <mergeCell ref="B1:K1"/>
    <mergeCell ref="C3:E3"/>
    <mergeCell ref="F3:H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1F35-B9B7-FE4A-BCB8-153FB24B5652}">
  <dimension ref="I22:O29"/>
  <sheetViews>
    <sheetView workbookViewId="0">
      <selection activeCell="K33" sqref="K33"/>
    </sheetView>
  </sheetViews>
  <sheetFormatPr baseColWidth="10" defaultRowHeight="16"/>
  <sheetData>
    <row r="22" spans="9:15">
      <c r="I22" s="4" t="s">
        <v>13</v>
      </c>
      <c r="J22" s="23" t="s">
        <v>9</v>
      </c>
      <c r="K22" s="23"/>
      <c r="L22" s="23"/>
      <c r="M22" s="23" t="s">
        <v>10</v>
      </c>
      <c r="N22" s="23"/>
      <c r="O22" s="23"/>
    </row>
    <row r="23" spans="9:15" ht="18">
      <c r="I23" s="2">
        <v>5</v>
      </c>
      <c r="J23" s="3"/>
      <c r="K23" s="3">
        <v>6.1799999999999997E-3</v>
      </c>
      <c r="L23" s="3">
        <v>1.5E-3</v>
      </c>
      <c r="M23" s="3">
        <v>3.4499999999999999E-3</v>
      </c>
      <c r="N23" s="3">
        <v>1.7600000000000001E-3</v>
      </c>
      <c r="O23" s="3">
        <v>1.2999999999999999E-3</v>
      </c>
    </row>
    <row r="24" spans="9:15" ht="18">
      <c r="I24" s="2">
        <v>30</v>
      </c>
      <c r="J24" s="3">
        <v>8.8133800000000004</v>
      </c>
      <c r="K24" s="3">
        <v>19.139199999999999</v>
      </c>
      <c r="L24" s="3">
        <v>17.788599999999999</v>
      </c>
      <c r="M24" s="3">
        <v>0.14058000000000001</v>
      </c>
      <c r="N24" s="3">
        <v>5.2100000000000002E-3</v>
      </c>
      <c r="O24" s="3">
        <v>1.873E-2</v>
      </c>
    </row>
    <row r="25" spans="9:15" ht="18">
      <c r="I25" s="2">
        <v>60</v>
      </c>
      <c r="J25" s="3">
        <v>53.979100000000003</v>
      </c>
      <c r="K25" s="3">
        <v>68.062899999999999</v>
      </c>
      <c r="L25" s="3">
        <v>49.1327</v>
      </c>
      <c r="M25" s="3">
        <v>5.8389999999999997E-2</v>
      </c>
      <c r="N25" s="3">
        <v>1.086E-2</v>
      </c>
      <c r="O25" s="3">
        <v>2.0650000000000002E-2</v>
      </c>
    </row>
    <row r="26" spans="9:15" ht="18">
      <c r="I26" s="2">
        <v>120</v>
      </c>
      <c r="J26" s="3">
        <v>18.892800000000001</v>
      </c>
      <c r="K26" s="3">
        <v>47.442900000000002</v>
      </c>
      <c r="L26" s="3">
        <v>13.061199999999999</v>
      </c>
      <c r="M26" s="3">
        <v>0.12534999999999999</v>
      </c>
      <c r="N26" s="3">
        <v>0.04</v>
      </c>
      <c r="O26" s="3">
        <v>1.274E-2</v>
      </c>
    </row>
    <row r="27" spans="9:15" ht="18">
      <c r="I27" s="2">
        <v>180</v>
      </c>
      <c r="J27" s="3">
        <v>7.3621499999999997</v>
      </c>
      <c r="K27" s="3">
        <v>5.7968900000000003</v>
      </c>
      <c r="L27" s="3">
        <v>6.8203100000000001</v>
      </c>
      <c r="M27" s="3">
        <v>4.1610000000000001E-2</v>
      </c>
      <c r="N27" s="3">
        <v>0.17055999999999999</v>
      </c>
      <c r="O27" s="3">
        <v>6.3400000000000001E-3</v>
      </c>
    </row>
    <row r="28" spans="9:15" ht="18">
      <c r="I28" s="2"/>
      <c r="J28" s="3"/>
      <c r="K28" s="3"/>
      <c r="L28" s="3"/>
      <c r="M28" s="3"/>
      <c r="N28" s="3"/>
      <c r="O28" s="3"/>
    </row>
    <row r="29" spans="9:15" ht="18">
      <c r="I29" s="2"/>
      <c r="J29" s="3"/>
      <c r="K29" s="3"/>
      <c r="L29" s="3"/>
      <c r="M29" s="3"/>
      <c r="N29" s="3"/>
      <c r="O29" s="3"/>
    </row>
  </sheetData>
  <mergeCells count="2">
    <mergeCell ref="M22:O22"/>
    <mergeCell ref="J22:L2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030E-D2F1-1140-8B9D-C0FF26C0ECB5}">
  <dimension ref="A1:C11"/>
  <sheetViews>
    <sheetView workbookViewId="0">
      <selection sqref="A1:C11"/>
    </sheetView>
  </sheetViews>
  <sheetFormatPr baseColWidth="10" defaultRowHeight="16"/>
  <sheetData>
    <row r="1" spans="1:3" ht="20">
      <c r="A1" s="1"/>
      <c r="B1" s="1" t="s">
        <v>14</v>
      </c>
      <c r="C1" s="1" t="s">
        <v>15</v>
      </c>
    </row>
    <row r="2" spans="1:3" ht="18">
      <c r="A2" s="2" t="s">
        <v>16</v>
      </c>
      <c r="B2" s="3">
        <v>29.63</v>
      </c>
      <c r="C2" s="3">
        <v>4.7281583899999999</v>
      </c>
    </row>
    <row r="3" spans="1:3" ht="18">
      <c r="A3" s="2" t="s">
        <v>17</v>
      </c>
      <c r="B3" s="3">
        <v>40.83</v>
      </c>
      <c r="C3" s="3">
        <v>4.7281583899999999</v>
      </c>
    </row>
    <row r="4" spans="1:3" ht="18">
      <c r="A4" s="2" t="s">
        <v>18</v>
      </c>
      <c r="B4" s="3">
        <v>40.01</v>
      </c>
      <c r="C4" s="3">
        <v>4.7281583899999999</v>
      </c>
    </row>
    <row r="5" spans="1:3" ht="18">
      <c r="A5" s="2" t="s">
        <v>19</v>
      </c>
      <c r="B5" s="3">
        <v>36.67</v>
      </c>
      <c r="C5" s="3">
        <v>4.7281583899999999</v>
      </c>
    </row>
    <row r="6" spans="1:3" ht="18">
      <c r="A6" s="2" t="s">
        <v>20</v>
      </c>
      <c r="B6" s="3">
        <v>30.39</v>
      </c>
      <c r="C6" s="3">
        <v>4.7281583899999999</v>
      </c>
    </row>
    <row r="7" spans="1:3" ht="18">
      <c r="A7" s="2" t="s">
        <v>21</v>
      </c>
      <c r="B7" s="3">
        <v>5.25</v>
      </c>
      <c r="C7" s="3">
        <v>2.4948500199999999</v>
      </c>
    </row>
    <row r="8" spans="1:3" ht="18">
      <c r="A8" s="2" t="s">
        <v>22</v>
      </c>
      <c r="B8" s="3">
        <v>6.49</v>
      </c>
      <c r="C8" s="3">
        <v>2.4317982800000002</v>
      </c>
    </row>
    <row r="9" spans="1:3" ht="18">
      <c r="A9" s="2" t="s">
        <v>23</v>
      </c>
      <c r="B9" s="3">
        <v>22.99</v>
      </c>
      <c r="C9" s="3">
        <v>2.27572413</v>
      </c>
    </row>
    <row r="10" spans="1:3" ht="18">
      <c r="A10" s="2" t="s">
        <v>24</v>
      </c>
      <c r="B10" s="3">
        <v>24.7</v>
      </c>
      <c r="C10" s="3">
        <v>2.2365720100000002</v>
      </c>
    </row>
    <row r="11" spans="1:3" ht="18">
      <c r="A11" s="2" t="s">
        <v>25</v>
      </c>
      <c r="B11" s="3">
        <v>5.9</v>
      </c>
      <c r="C11" s="3">
        <v>1.73518218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E5B5-C340-A247-9730-1BB4B3C63F25}">
  <dimension ref="B2:K10"/>
  <sheetViews>
    <sheetView workbookViewId="0">
      <selection activeCell="I4" sqref="I4"/>
    </sheetView>
  </sheetViews>
  <sheetFormatPr baseColWidth="10" defaultRowHeight="16"/>
  <cols>
    <col min="1" max="1" width="15" bestFit="1" customWidth="1"/>
    <col min="3" max="3" width="12.6640625" bestFit="1" customWidth="1"/>
    <col min="4" max="4" width="14.1640625" bestFit="1" customWidth="1"/>
    <col min="5" max="6" width="12.6640625" bestFit="1" customWidth="1"/>
    <col min="7" max="7" width="11.33203125" bestFit="1" customWidth="1"/>
    <col min="8" max="8" width="12.6640625" bestFit="1" customWidth="1"/>
    <col min="9" max="11" width="11" bestFit="1" customWidth="1"/>
  </cols>
  <sheetData>
    <row r="2" spans="2:11">
      <c r="B2" s="9"/>
      <c r="C2" s="5" t="s">
        <v>0</v>
      </c>
      <c r="D2" s="5"/>
      <c r="E2" s="5"/>
      <c r="F2" s="5" t="s">
        <v>1</v>
      </c>
      <c r="G2" s="5"/>
      <c r="H2" s="5"/>
      <c r="I2" s="4"/>
      <c r="J2" s="4"/>
      <c r="K2" s="4"/>
    </row>
    <row r="3" spans="2:11">
      <c r="B3" s="26" t="s">
        <v>26</v>
      </c>
      <c r="C3" s="6">
        <v>36000000</v>
      </c>
      <c r="D3" s="6">
        <v>37000000</v>
      </c>
      <c r="E3" s="6">
        <v>21000000</v>
      </c>
      <c r="F3" s="6">
        <v>18000000</v>
      </c>
      <c r="G3" s="6">
        <v>7000000</v>
      </c>
      <c r="H3" s="6">
        <v>1000000</v>
      </c>
      <c r="I3" s="4">
        <f>F3/C3</f>
        <v>0.5</v>
      </c>
      <c r="J3" s="4">
        <f t="shared" ref="J3:K10" si="0">G3/D3</f>
        <v>0.1891891891891892</v>
      </c>
      <c r="K3" s="4">
        <f t="shared" si="0"/>
        <v>4.7619047619047616E-2</v>
      </c>
    </row>
    <row r="4" spans="2:11">
      <c r="B4" s="26" t="s">
        <v>27</v>
      </c>
      <c r="C4" s="6">
        <v>22000000</v>
      </c>
      <c r="D4" s="6">
        <v>13000000</v>
      </c>
      <c r="E4" s="6">
        <v>3000000</v>
      </c>
      <c r="F4" s="6">
        <v>500000</v>
      </c>
      <c r="G4" s="6">
        <v>220000</v>
      </c>
      <c r="H4" s="6">
        <v>20000</v>
      </c>
      <c r="I4" s="4">
        <f t="shared" ref="I4:I10" si="1">F4/C4</f>
        <v>2.2727272727272728E-2</v>
      </c>
      <c r="J4" s="4">
        <f t="shared" si="0"/>
        <v>1.6923076923076923E-2</v>
      </c>
      <c r="K4" s="4">
        <f t="shared" si="0"/>
        <v>6.6666666666666671E-3</v>
      </c>
    </row>
    <row r="5" spans="2:11">
      <c r="B5" s="26" t="s">
        <v>28</v>
      </c>
      <c r="C5" s="6">
        <v>29000000</v>
      </c>
      <c r="D5" s="6">
        <v>30000000</v>
      </c>
      <c r="E5" s="6">
        <v>45000000</v>
      </c>
      <c r="F5" s="6">
        <v>400000</v>
      </c>
      <c r="G5" s="6">
        <v>200000</v>
      </c>
      <c r="H5" s="6">
        <v>2000000</v>
      </c>
      <c r="I5" s="4">
        <f t="shared" si="1"/>
        <v>1.3793103448275862E-2</v>
      </c>
      <c r="J5" s="4">
        <f t="shared" si="0"/>
        <v>6.6666666666666671E-3</v>
      </c>
      <c r="K5" s="4">
        <f t="shared" si="0"/>
        <v>4.4444444444444446E-2</v>
      </c>
    </row>
    <row r="6" spans="2:11" ht="18">
      <c r="B6" s="26" t="s">
        <v>32</v>
      </c>
      <c r="C6" s="6">
        <v>50</v>
      </c>
      <c r="D6" s="6"/>
      <c r="E6" s="6"/>
      <c r="F6" s="6">
        <v>50</v>
      </c>
      <c r="G6" s="6"/>
      <c r="H6" s="6"/>
      <c r="I6" s="4">
        <f t="shared" si="1"/>
        <v>1</v>
      </c>
      <c r="J6" s="4"/>
      <c r="K6" s="4"/>
    </row>
    <row r="7" spans="2:11" ht="18">
      <c r="B7" s="26" t="s">
        <v>33</v>
      </c>
      <c r="C7" s="6">
        <v>14000000</v>
      </c>
      <c r="D7" s="6">
        <v>17000000</v>
      </c>
      <c r="E7" s="6">
        <v>4000000</v>
      </c>
      <c r="F7" s="6">
        <v>200000</v>
      </c>
      <c r="G7" s="6">
        <v>1000</v>
      </c>
      <c r="H7" s="6">
        <v>10000</v>
      </c>
      <c r="I7" s="4">
        <f t="shared" si="1"/>
        <v>1.4285714285714285E-2</v>
      </c>
      <c r="J7" s="4">
        <f t="shared" si="0"/>
        <v>5.8823529411764708E-5</v>
      </c>
      <c r="K7" s="4">
        <f t="shared" si="0"/>
        <v>2.5000000000000001E-3</v>
      </c>
    </row>
    <row r="8" spans="2:11">
      <c r="B8" s="26" t="s">
        <v>29</v>
      </c>
      <c r="C8" s="6">
        <v>1000000</v>
      </c>
      <c r="D8" s="6">
        <v>100000000</v>
      </c>
      <c r="E8" s="6">
        <v>10000000</v>
      </c>
      <c r="F8" s="6">
        <v>20000</v>
      </c>
      <c r="G8" s="6">
        <v>1000000</v>
      </c>
      <c r="H8" s="6">
        <v>18000000</v>
      </c>
      <c r="I8" s="4">
        <f t="shared" si="1"/>
        <v>0.02</v>
      </c>
      <c r="J8" s="4">
        <f t="shared" si="0"/>
        <v>0.01</v>
      </c>
      <c r="K8" s="4">
        <f t="shared" si="0"/>
        <v>1.8</v>
      </c>
    </row>
    <row r="9" spans="2:11">
      <c r="B9" s="26" t="s">
        <v>30</v>
      </c>
      <c r="C9" s="6">
        <v>300</v>
      </c>
      <c r="D9" s="6">
        <v>172</v>
      </c>
      <c r="E9" s="6">
        <v>215</v>
      </c>
      <c r="F9" s="6">
        <v>20000</v>
      </c>
      <c r="G9" s="6">
        <v>320000</v>
      </c>
      <c r="H9" s="6">
        <v>10000</v>
      </c>
      <c r="I9" s="4">
        <f t="shared" si="1"/>
        <v>66.666666666666671</v>
      </c>
      <c r="J9" s="4">
        <f t="shared" si="0"/>
        <v>1860.4651162790697</v>
      </c>
      <c r="K9" s="4">
        <f t="shared" si="0"/>
        <v>46.511627906976742</v>
      </c>
    </row>
    <row r="10" spans="2:11">
      <c r="B10" s="26" t="s">
        <v>31</v>
      </c>
      <c r="C10" s="6">
        <v>92</v>
      </c>
      <c r="D10" s="6">
        <v>78</v>
      </c>
      <c r="E10" s="6">
        <v>91</v>
      </c>
      <c r="F10" s="6">
        <v>10000</v>
      </c>
      <c r="G10" s="6">
        <v>10000</v>
      </c>
      <c r="H10" s="6">
        <v>10000</v>
      </c>
      <c r="I10" s="4">
        <f t="shared" si="1"/>
        <v>108.69565217391305</v>
      </c>
      <c r="J10" s="4">
        <f t="shared" si="0"/>
        <v>128.2051282051282</v>
      </c>
      <c r="K10" s="4">
        <f t="shared" si="0"/>
        <v>109.89010989010988</v>
      </c>
    </row>
  </sheetData>
  <mergeCells count="2">
    <mergeCell ref="C2:E2"/>
    <mergeCell ref="F2:H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CEB9-6FDC-0540-AF6D-1446C20D7510}">
  <dimension ref="B3:G5"/>
  <sheetViews>
    <sheetView workbookViewId="0">
      <selection activeCell="I6" sqref="I6"/>
    </sheetView>
  </sheetViews>
  <sheetFormatPr baseColWidth="10" defaultRowHeight="16"/>
  <sheetData>
    <row r="3" spans="2:7">
      <c r="B3" s="7" t="s">
        <v>34</v>
      </c>
      <c r="C3" s="7"/>
      <c r="D3" s="7"/>
      <c r="E3" s="7"/>
      <c r="F3" s="7"/>
      <c r="G3" s="7"/>
    </row>
    <row r="4" spans="2:7">
      <c r="B4" s="5" t="s">
        <v>0</v>
      </c>
      <c r="C4" s="5"/>
      <c r="D4" s="5"/>
      <c r="E4" s="5" t="s">
        <v>1</v>
      </c>
      <c r="F4" s="5"/>
      <c r="G4" s="5"/>
    </row>
    <row r="5" spans="2:7">
      <c r="B5" s="9">
        <v>2.6630048500000001</v>
      </c>
      <c r="C5" s="9">
        <v>2.08546042</v>
      </c>
      <c r="D5" s="9">
        <v>1.8875605799999999</v>
      </c>
      <c r="E5" s="9">
        <v>1.32051696</v>
      </c>
      <c r="F5" s="9">
        <v>1.48691438</v>
      </c>
      <c r="G5" s="9">
        <v>1.5822293999999999</v>
      </c>
    </row>
  </sheetData>
  <mergeCells count="2">
    <mergeCell ref="B4:D4"/>
    <mergeCell ref="E4:G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74CF-5B63-B949-86BA-FA2494F5052A}">
  <dimension ref="A1:G17"/>
  <sheetViews>
    <sheetView tabSelected="1" workbookViewId="0">
      <selection activeCell="I19" sqref="I19"/>
    </sheetView>
  </sheetViews>
  <sheetFormatPr baseColWidth="10" defaultRowHeight="16"/>
  <cols>
    <col min="1" max="1" width="31.6640625" bestFit="1" customWidth="1"/>
    <col min="2" max="4" width="15" bestFit="1" customWidth="1"/>
    <col min="5" max="6" width="17.33203125" bestFit="1" customWidth="1"/>
    <col min="7" max="7" width="15.6640625" bestFit="1" customWidth="1"/>
  </cols>
  <sheetData>
    <row r="1" spans="1:7" s="14" customFormat="1"/>
    <row r="2" spans="1:7" s="14" customFormat="1"/>
    <row r="3" spans="1:7" s="14" customFormat="1"/>
    <row r="4" spans="1:7" s="14" customFormat="1">
      <c r="B4" s="28" t="s">
        <v>41</v>
      </c>
      <c r="C4" s="28"/>
      <c r="D4" s="28"/>
    </row>
    <row r="5" spans="1:7" s="14" customFormat="1" ht="17" thickBot="1">
      <c r="A5" s="14" t="s">
        <v>40</v>
      </c>
      <c r="B5" s="27">
        <v>30000000</v>
      </c>
      <c r="C5" s="27">
        <v>38000000</v>
      </c>
      <c r="D5" s="27">
        <v>32000000</v>
      </c>
    </row>
    <row r="6" spans="1:7" s="14" customFormat="1">
      <c r="A6" s="29" t="s">
        <v>0</v>
      </c>
      <c r="B6" s="30">
        <v>46000000</v>
      </c>
      <c r="C6" s="30">
        <v>44000000</v>
      </c>
      <c r="D6" s="30">
        <v>30000000</v>
      </c>
      <c r="E6" s="31">
        <f>B6/B5</f>
        <v>1.5333333333333334</v>
      </c>
      <c r="F6" s="31">
        <f t="shared" ref="F6:G6" si="0">C6/C5</f>
        <v>1.1578947368421053</v>
      </c>
      <c r="G6" s="32">
        <f t="shared" si="0"/>
        <v>0.9375</v>
      </c>
    </row>
    <row r="7" spans="1:7" s="14" customFormat="1">
      <c r="A7" s="33" t="s">
        <v>35</v>
      </c>
      <c r="B7" s="27">
        <v>2000000</v>
      </c>
      <c r="C7" s="27">
        <v>42000000</v>
      </c>
      <c r="D7" s="27">
        <v>32000000</v>
      </c>
      <c r="E7" s="14">
        <f>B7/B5</f>
        <v>6.6666666666666666E-2</v>
      </c>
      <c r="F7" s="14">
        <f t="shared" ref="F7:G7" si="1">C7/C5</f>
        <v>1.1052631578947369</v>
      </c>
      <c r="G7" s="15">
        <f t="shared" si="1"/>
        <v>1</v>
      </c>
    </row>
    <row r="8" spans="1:7" s="14" customFormat="1">
      <c r="A8" s="33" t="s">
        <v>36</v>
      </c>
      <c r="B8" s="27">
        <v>670</v>
      </c>
      <c r="C8" s="27">
        <v>810</v>
      </c>
      <c r="D8" s="27">
        <v>920</v>
      </c>
      <c r="E8" s="14">
        <f>B8/B5</f>
        <v>2.2333333333333332E-5</v>
      </c>
      <c r="F8" s="14">
        <f t="shared" ref="F8:G8" si="2">C8/C5</f>
        <v>2.1315789473684209E-5</v>
      </c>
      <c r="G8" s="15">
        <f t="shared" si="2"/>
        <v>2.8750000000000001E-5</v>
      </c>
    </row>
    <row r="9" spans="1:7" s="14" customFormat="1">
      <c r="A9" s="33" t="s">
        <v>37</v>
      </c>
      <c r="B9" s="27">
        <v>770</v>
      </c>
      <c r="C9" s="27">
        <v>550</v>
      </c>
      <c r="D9" s="27">
        <v>560</v>
      </c>
      <c r="E9" s="14">
        <f>B9/B5</f>
        <v>2.5666666666666666E-5</v>
      </c>
      <c r="F9" s="14">
        <f t="shared" ref="F9:G9" si="3">C9/C5</f>
        <v>1.4473684210526315E-5</v>
      </c>
      <c r="G9" s="15">
        <f t="shared" si="3"/>
        <v>1.7499999999999998E-5</v>
      </c>
    </row>
    <row r="10" spans="1:7" s="14" customFormat="1">
      <c r="A10" s="33" t="s">
        <v>38</v>
      </c>
      <c r="B10" s="27">
        <v>200000</v>
      </c>
      <c r="C10" s="27">
        <v>30000</v>
      </c>
      <c r="D10" s="27">
        <v>20000</v>
      </c>
      <c r="E10" s="14">
        <f>B10/B5</f>
        <v>6.6666666666666671E-3</v>
      </c>
      <c r="F10" s="14">
        <f t="shared" ref="F10:G10" si="4">C10/C5</f>
        <v>7.894736842105263E-4</v>
      </c>
      <c r="G10" s="15">
        <f t="shared" si="4"/>
        <v>6.2500000000000001E-4</v>
      </c>
    </row>
    <row r="11" spans="1:7" s="14" customFormat="1" ht="17" thickBot="1">
      <c r="A11" s="34" t="s">
        <v>39</v>
      </c>
      <c r="B11" s="35">
        <v>300000</v>
      </c>
      <c r="C11" s="35">
        <v>300000</v>
      </c>
      <c r="D11" s="35">
        <v>80000</v>
      </c>
      <c r="E11" s="36">
        <f>B11/B5</f>
        <v>0.01</v>
      </c>
      <c r="F11" s="36">
        <f t="shared" ref="F11:G11" si="5">C11/C5</f>
        <v>7.8947368421052634E-3</v>
      </c>
      <c r="G11" s="37">
        <f t="shared" si="5"/>
        <v>2.5000000000000001E-3</v>
      </c>
    </row>
    <row r="12" spans="1:7" s="14" customFormat="1"/>
    <row r="13" spans="1:7" s="14" customFormat="1"/>
    <row r="14" spans="1:7" s="14" customFormat="1"/>
    <row r="15" spans="1:7" s="14" customFormat="1"/>
    <row r="16" spans="1:7" s="14" customFormat="1"/>
    <row r="17" s="14" customFormat="1"/>
  </sheetData>
  <mergeCells count="1">
    <mergeCell ref="B4:D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Fig.4a</vt:lpstr>
      <vt:lpstr>Fig.4b</vt:lpstr>
      <vt:lpstr>Fig.4d</vt:lpstr>
      <vt:lpstr>Fig.4e</vt:lpstr>
      <vt:lpstr>Fig.4f</vt:lpstr>
      <vt:lpstr>Fig.4g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Fan</dc:creator>
  <cp:lastModifiedBy>Zhang Fan</cp:lastModifiedBy>
  <dcterms:created xsi:type="dcterms:W3CDTF">2024-10-09T06:40:13Z</dcterms:created>
  <dcterms:modified xsi:type="dcterms:W3CDTF">2024-10-09T07:55:40Z</dcterms:modified>
</cp:coreProperties>
</file>