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io/Dropbox/Documents/Papers/submitted/2024 kinetics paper/final/submit/Source data/"/>
    </mc:Choice>
  </mc:AlternateContent>
  <xr:revisionPtr revIDLastSave="0" documentId="13_ncr:1_{591898E5-514A-5D4E-87EE-19DE3F78CCBB}" xr6:coauthVersionLast="47" xr6:coauthVersionMax="47" xr10:uidLastSave="{00000000-0000-0000-0000-000000000000}"/>
  <bookViews>
    <workbookView xWindow="14620" yWindow="500" windowWidth="19780" windowHeight="20000" xr2:uid="{00000000-000D-0000-FFFF-FFFF00000000}"/>
  </bookViews>
  <sheets>
    <sheet name="Unbou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3" l="1"/>
  <c r="G46" i="3"/>
  <c r="K33" i="3" l="1"/>
  <c r="L33" i="3"/>
  <c r="L32" i="3"/>
  <c r="K32" i="3"/>
  <c r="F49" i="3"/>
  <c r="G49" i="3"/>
  <c r="F50" i="3"/>
  <c r="G50" i="3"/>
  <c r="B42" i="3"/>
  <c r="C42" i="3"/>
  <c r="C41" i="3"/>
  <c r="B41" i="3"/>
  <c r="G37" i="3"/>
  <c r="F37" i="3"/>
  <c r="G36" i="3"/>
  <c r="F36" i="3"/>
  <c r="G35" i="3"/>
  <c r="F35" i="3"/>
  <c r="G34" i="3"/>
  <c r="F34" i="3"/>
  <c r="G33" i="3"/>
  <c r="F33" i="3"/>
  <c r="G32" i="3"/>
  <c r="F32" i="3"/>
  <c r="G28" i="3"/>
  <c r="F28" i="3"/>
  <c r="G27" i="3"/>
  <c r="F27" i="3"/>
  <c r="G26" i="3"/>
  <c r="F26" i="3"/>
  <c r="G25" i="3"/>
  <c r="F25" i="3"/>
  <c r="G24" i="3"/>
  <c r="F24" i="3"/>
  <c r="G23" i="3"/>
  <c r="F23" i="3"/>
  <c r="G19" i="3"/>
  <c r="F19" i="3"/>
  <c r="G18" i="3"/>
  <c r="F18" i="3"/>
  <c r="G17" i="3"/>
  <c r="F17" i="3"/>
  <c r="G16" i="3"/>
  <c r="F16" i="3"/>
  <c r="G15" i="3"/>
  <c r="F15" i="3"/>
  <c r="G14" i="3"/>
  <c r="F14" i="3"/>
  <c r="G10" i="3"/>
  <c r="F10" i="3"/>
  <c r="G9" i="3"/>
  <c r="F9" i="3"/>
  <c r="G8" i="3"/>
  <c r="F8" i="3"/>
  <c r="G7" i="3"/>
  <c r="F7" i="3"/>
  <c r="G6" i="3"/>
  <c r="F6" i="3"/>
  <c r="G5" i="3"/>
  <c r="J5" i="3" s="1"/>
  <c r="F5" i="3"/>
  <c r="I5" i="3" s="1"/>
  <c r="F47" i="3"/>
  <c r="G47" i="3"/>
  <c r="F48" i="3"/>
  <c r="G48" i="3"/>
  <c r="F51" i="3"/>
  <c r="G51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J14" i="3" l="1"/>
  <c r="I14" i="3"/>
  <c r="F63" i="3"/>
  <c r="F52" i="3"/>
</calcChain>
</file>

<file path=xl/sharedStrings.xml><?xml version="1.0" encoding="utf-8"?>
<sst xmlns="http://schemas.openxmlformats.org/spreadsheetml/2006/main" count="35" uniqueCount="26">
  <si>
    <t>ATPconc</t>
    <phoneticPr fontId="1"/>
  </si>
  <si>
    <t>invtau</t>
    <phoneticPr fontId="1"/>
  </si>
  <si>
    <t>invtau_error</t>
    <phoneticPr fontId="1"/>
  </si>
  <si>
    <t>Nmolecule</t>
    <phoneticPr fontId="1"/>
  </si>
  <si>
    <t>Nstep</t>
    <phoneticPr fontId="1"/>
  </si>
  <si>
    <t>tau</t>
    <phoneticPr fontId="1"/>
  </si>
  <si>
    <t>tau_error</t>
    <phoneticPr fontId="1"/>
  </si>
  <si>
    <t>ave</t>
    <phoneticPr fontId="1"/>
  </si>
  <si>
    <t>state1</t>
    <phoneticPr fontId="1"/>
  </si>
  <si>
    <t>Nmolecule</t>
    <phoneticPr fontId="1"/>
  </si>
  <si>
    <t>Nstep</t>
    <phoneticPr fontId="1"/>
  </si>
  <si>
    <t>invtau</t>
    <phoneticPr fontId="1"/>
  </si>
  <si>
    <t>invtau_error</t>
    <phoneticPr fontId="1"/>
  </si>
  <si>
    <t>tau</t>
    <phoneticPr fontId="1"/>
  </si>
  <si>
    <t>state2</t>
    <phoneticPr fontId="1"/>
  </si>
  <si>
    <t>state3</t>
    <phoneticPr fontId="1"/>
  </si>
  <si>
    <t>totaｌ</t>
    <phoneticPr fontId="1"/>
  </si>
  <si>
    <t>kcat</t>
    <phoneticPr fontId="1"/>
  </si>
  <si>
    <t>KM</t>
    <phoneticPr fontId="1"/>
  </si>
  <si>
    <t>kcat/KM</t>
    <phoneticPr fontId="1"/>
  </si>
  <si>
    <t>1/kcat[ms]</t>
    <phoneticPr fontId="1"/>
  </si>
  <si>
    <t>Unbound dwell time (ms)</t>
    <phoneticPr fontId="1"/>
  </si>
  <si>
    <t>G0</t>
    <phoneticPr fontId="1"/>
  </si>
  <si>
    <t>G7</t>
    <phoneticPr fontId="1"/>
  </si>
  <si>
    <t>G12</t>
    <phoneticPr fontId="1"/>
  </si>
  <si>
    <t>Fig.5-suppl 2B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</si>
</sst>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3"/>
  <sheetViews>
    <sheetView tabSelected="1" topLeftCell="A46" workbookViewId="0">
      <selection activeCell="I32" sqref="I32"/>
    </sheetView>
  </sheetViews>
  <sheetFormatPr baseColWidth="10" defaultColWidth="8.83203125" defaultRowHeight="14"/>
  <sheetData>
    <row r="1" spans="1:10">
      <c r="A1" t="s">
        <v>21</v>
      </c>
      <c r="D1" t="s">
        <v>25</v>
      </c>
    </row>
    <row r="3" spans="1:10">
      <c r="A3" t="s">
        <v>22</v>
      </c>
    </row>
    <row r="4" spans="1:10">
      <c r="A4" t="s">
        <v>8</v>
      </c>
      <c r="B4" t="s">
        <v>9</v>
      </c>
      <c r="C4" t="s">
        <v>10</v>
      </c>
      <c r="D4" t="s">
        <v>11</v>
      </c>
      <c r="E4" t="s">
        <v>12</v>
      </c>
      <c r="F4" t="s">
        <v>13</v>
      </c>
      <c r="G4" t="s">
        <v>6</v>
      </c>
    </row>
    <row r="5" spans="1:10">
      <c r="A5">
        <v>5</v>
      </c>
      <c r="B5">
        <v>5</v>
      </c>
      <c r="C5">
        <v>22</v>
      </c>
      <c r="D5">
        <v>1.2011000000000001</v>
      </c>
      <c r="E5">
        <v>9.1499999999999998E-2</v>
      </c>
      <c r="F5">
        <f t="shared" ref="F5:F10" si="0">1/D5</f>
        <v>0.83257014403463492</v>
      </c>
      <c r="G5">
        <f t="shared" ref="G5:G10" si="1">E5/D5/D5</f>
        <v>6.3425333593513517E-2</v>
      </c>
      <c r="I5">
        <f>AVERAGE(F5:F10)</f>
        <v>1.0588628064865697</v>
      </c>
      <c r="J5">
        <f>SQRT(SUMPRODUCT(G5:G10,G5:G10))/6</f>
        <v>4.6430001681603633E-2</v>
      </c>
    </row>
    <row r="6" spans="1:10">
      <c r="A6">
        <v>10</v>
      </c>
      <c r="B6">
        <v>8</v>
      </c>
      <c r="C6">
        <v>35</v>
      </c>
      <c r="D6">
        <v>0.72043000000000001</v>
      </c>
      <c r="E6">
        <v>7.6899999999999996E-2</v>
      </c>
      <c r="F6">
        <f t="shared" si="0"/>
        <v>1.388059908665658</v>
      </c>
      <c r="G6">
        <f t="shared" si="1"/>
        <v>0.14816402284245395</v>
      </c>
    </row>
    <row r="7" spans="1:10">
      <c r="A7">
        <v>20</v>
      </c>
      <c r="B7">
        <v>4</v>
      </c>
      <c r="C7">
        <v>35</v>
      </c>
      <c r="D7">
        <v>1.5795999999999999</v>
      </c>
      <c r="E7">
        <v>0.14699999999999999</v>
      </c>
      <c r="F7">
        <f t="shared" si="0"/>
        <v>0.63307166371233226</v>
      </c>
      <c r="G7">
        <f t="shared" si="1"/>
        <v>5.8914620515138544E-2</v>
      </c>
    </row>
    <row r="8" spans="1:10">
      <c r="A8">
        <v>50</v>
      </c>
      <c r="B8">
        <v>3</v>
      </c>
      <c r="C8">
        <v>41</v>
      </c>
      <c r="D8">
        <v>1.2715000000000001</v>
      </c>
      <c r="E8">
        <v>8.3099999999999993E-2</v>
      </c>
      <c r="F8">
        <f t="shared" si="0"/>
        <v>0.78647267007471489</v>
      </c>
      <c r="G8">
        <f t="shared" si="1"/>
        <v>5.1400612570356899E-2</v>
      </c>
    </row>
    <row r="9" spans="1:10">
      <c r="A9">
        <v>200</v>
      </c>
      <c r="B9">
        <v>4</v>
      </c>
      <c r="C9">
        <v>57</v>
      </c>
      <c r="D9">
        <v>0.75127999999999995</v>
      </c>
      <c r="E9">
        <v>7.6600000000000001E-2</v>
      </c>
      <c r="F9">
        <f t="shared" si="0"/>
        <v>1.3310616547758494</v>
      </c>
      <c r="G9">
        <f t="shared" si="1"/>
        <v>0.13571414486720007</v>
      </c>
    </row>
    <row r="10" spans="1:10">
      <c r="A10">
        <v>1000</v>
      </c>
      <c r="B10">
        <v>7</v>
      </c>
      <c r="C10">
        <v>93</v>
      </c>
      <c r="D10">
        <v>0.72362000000000004</v>
      </c>
      <c r="E10">
        <v>8.6199999999999999E-2</v>
      </c>
      <c r="F10">
        <f t="shared" si="0"/>
        <v>1.3819407976562283</v>
      </c>
      <c r="G10">
        <f t="shared" si="1"/>
        <v>0.16462134374114437</v>
      </c>
    </row>
    <row r="13" spans="1:10">
      <c r="A13" t="s">
        <v>14</v>
      </c>
    </row>
    <row r="14" spans="1:10">
      <c r="A14">
        <v>5</v>
      </c>
      <c r="B14">
        <v>5</v>
      </c>
      <c r="C14">
        <v>22</v>
      </c>
      <c r="D14">
        <v>0.11164</v>
      </c>
      <c r="E14">
        <v>4.3299999999999998E-2</v>
      </c>
      <c r="F14">
        <f t="shared" ref="F14:F19" si="2">1/D14</f>
        <v>8.9573629523468288</v>
      </c>
      <c r="G14">
        <f t="shared" ref="G14:G19" si="3">E14/D14/D14</f>
        <v>3.4741474009012689</v>
      </c>
      <c r="I14">
        <f>AVERAGE(F14:F19)</f>
        <v>5.5725812213812658</v>
      </c>
      <c r="J14">
        <f>SQRT(SUMPRODUCT(G14:G19,G14:G19))/6</f>
        <v>0.63799650561399357</v>
      </c>
    </row>
    <row r="15" spans="1:10">
      <c r="A15">
        <v>10</v>
      </c>
      <c r="B15">
        <v>8</v>
      </c>
      <c r="C15">
        <v>35</v>
      </c>
      <c r="D15">
        <v>0.19342000000000001</v>
      </c>
      <c r="E15">
        <v>3.7699999999999997E-2</v>
      </c>
      <c r="F15">
        <f t="shared" si="2"/>
        <v>5.1700961637886467</v>
      </c>
      <c r="G15">
        <f t="shared" si="3"/>
        <v>1.0077170167243923</v>
      </c>
    </row>
    <row r="16" spans="1:10">
      <c r="A16">
        <v>20</v>
      </c>
      <c r="B16">
        <v>4</v>
      </c>
      <c r="C16">
        <v>35</v>
      </c>
      <c r="D16">
        <v>0.19713</v>
      </c>
      <c r="E16">
        <v>2.4500000000000001E-2</v>
      </c>
      <c r="F16">
        <f t="shared" si="2"/>
        <v>5.0727946025465425</v>
      </c>
      <c r="G16">
        <f t="shared" si="3"/>
        <v>0.63046450445082081</v>
      </c>
    </row>
    <row r="17" spans="1:12">
      <c r="A17">
        <v>50</v>
      </c>
      <c r="B17">
        <v>3</v>
      </c>
      <c r="C17">
        <v>41</v>
      </c>
      <c r="D17">
        <v>0.25001000000000001</v>
      </c>
      <c r="E17">
        <v>1.7999999999999999E-2</v>
      </c>
      <c r="F17">
        <f t="shared" si="2"/>
        <v>3.9998400063997437</v>
      </c>
      <c r="G17">
        <f t="shared" si="3"/>
        <v>0.2879769613823262</v>
      </c>
    </row>
    <row r="18" spans="1:12">
      <c r="A18">
        <v>200</v>
      </c>
      <c r="B18">
        <v>4</v>
      </c>
      <c r="C18">
        <v>57</v>
      </c>
      <c r="D18">
        <v>0.22433</v>
      </c>
      <c r="E18">
        <v>3.8399999999999997E-2</v>
      </c>
      <c r="F18">
        <f t="shared" si="2"/>
        <v>4.4577185396514061</v>
      </c>
      <c r="G18">
        <f t="shared" si="3"/>
        <v>0.7630561758240717</v>
      </c>
    </row>
    <row r="19" spans="1:12">
      <c r="A19">
        <v>1000</v>
      </c>
      <c r="B19">
        <v>7</v>
      </c>
      <c r="C19">
        <v>93</v>
      </c>
      <c r="D19">
        <v>0.17308000000000001</v>
      </c>
      <c r="E19">
        <v>2.1299999999999999E-2</v>
      </c>
      <c r="F19">
        <f t="shared" si="2"/>
        <v>5.7776750635544252</v>
      </c>
      <c r="G19">
        <f t="shared" si="3"/>
        <v>0.71102657068239683</v>
      </c>
    </row>
    <row r="22" spans="1:12">
      <c r="A22" t="s">
        <v>15</v>
      </c>
    </row>
    <row r="23" spans="1:12">
      <c r="A23">
        <v>5</v>
      </c>
      <c r="B23">
        <v>5</v>
      </c>
      <c r="C23">
        <v>22</v>
      </c>
      <c r="D23">
        <v>6.1492999999999999E-2</v>
      </c>
      <c r="E23">
        <v>1.0699999999999999E-2</v>
      </c>
      <c r="F23">
        <f t="shared" ref="F23:F28" si="4">1/D23</f>
        <v>16.262013562519311</v>
      </c>
      <c r="G23">
        <f t="shared" ref="G23:G28" si="5">E23/D23/D23</f>
        <v>2.8296480106509136</v>
      </c>
    </row>
    <row r="24" spans="1:12">
      <c r="A24">
        <v>10</v>
      </c>
      <c r="B24">
        <v>8</v>
      </c>
      <c r="C24">
        <v>35</v>
      </c>
      <c r="D24">
        <v>4.5867999999999999E-2</v>
      </c>
      <c r="E24">
        <v>7.5100000000000002E-3</v>
      </c>
      <c r="F24">
        <f t="shared" si="4"/>
        <v>21.801691811284556</v>
      </c>
      <c r="G24">
        <f t="shared" si="5"/>
        <v>3.5696063814150829</v>
      </c>
    </row>
    <row r="25" spans="1:12">
      <c r="A25">
        <v>20</v>
      </c>
      <c r="B25">
        <v>4</v>
      </c>
      <c r="C25">
        <v>35</v>
      </c>
      <c r="D25">
        <v>7.9382999999999995E-2</v>
      </c>
      <c r="E25">
        <v>7.1399999999999996E-3</v>
      </c>
      <c r="F25">
        <f t="shared" si="4"/>
        <v>12.59715556227404</v>
      </c>
      <c r="G25">
        <f t="shared" si="5"/>
        <v>1.1330346637773407</v>
      </c>
    </row>
    <row r="26" spans="1:12">
      <c r="A26">
        <v>50</v>
      </c>
      <c r="B26">
        <v>3</v>
      </c>
      <c r="C26">
        <v>41</v>
      </c>
      <c r="D26">
        <v>8.3801E-2</v>
      </c>
      <c r="E26">
        <v>9.0299999999999998E-3</v>
      </c>
      <c r="F26">
        <f t="shared" si="4"/>
        <v>11.933031825395878</v>
      </c>
      <c r="G26">
        <f t="shared" si="5"/>
        <v>1.2858471543695753</v>
      </c>
    </row>
    <row r="27" spans="1:12">
      <c r="A27">
        <v>200</v>
      </c>
      <c r="B27">
        <v>4</v>
      </c>
      <c r="C27">
        <v>57</v>
      </c>
      <c r="D27">
        <v>9.5611000000000002E-2</v>
      </c>
      <c r="E27">
        <v>7.6299999999999996E-3</v>
      </c>
      <c r="F27">
        <f t="shared" si="4"/>
        <v>10.459047599125624</v>
      </c>
      <c r="G27">
        <f t="shared" si="5"/>
        <v>0.83465849307431683</v>
      </c>
    </row>
    <row r="28" spans="1:12">
      <c r="A28">
        <v>1000</v>
      </c>
      <c r="B28">
        <v>7</v>
      </c>
      <c r="C28">
        <v>93</v>
      </c>
      <c r="D28">
        <v>0.16199</v>
      </c>
      <c r="E28">
        <v>1.23E-2</v>
      </c>
      <c r="F28">
        <f t="shared" si="4"/>
        <v>6.1732205691709368</v>
      </c>
      <c r="G28">
        <f t="shared" si="5"/>
        <v>0.46873642200631227</v>
      </c>
    </row>
    <row r="31" spans="1:12">
      <c r="A31" t="s">
        <v>16</v>
      </c>
    </row>
    <row r="32" spans="1:12">
      <c r="A32">
        <v>5</v>
      </c>
      <c r="B32">
        <v>5</v>
      </c>
      <c r="C32">
        <v>22</v>
      </c>
      <c r="D32">
        <v>2.895E-2</v>
      </c>
      <c r="E32">
        <v>3.1800000000000001E-3</v>
      </c>
      <c r="F32">
        <f t="shared" ref="F32:F37" si="6">1/D32</f>
        <v>34.542314335060446</v>
      </c>
      <c r="G32">
        <f t="shared" ref="G32:G37" si="7">E32/D32/D32</f>
        <v>3.7942853051983501</v>
      </c>
      <c r="I32">
        <v>9.9631999999999998E-2</v>
      </c>
      <c r="J32">
        <v>2.47E-3</v>
      </c>
      <c r="K32">
        <f>1/I32</f>
        <v>10.03693592420106</v>
      </c>
      <c r="L32">
        <f>J32/I32/I32</f>
        <v>0.24882800438389893</v>
      </c>
    </row>
    <row r="33" spans="1:12">
      <c r="A33">
        <v>10</v>
      </c>
      <c r="B33">
        <v>8</v>
      </c>
      <c r="C33">
        <v>35</v>
      </c>
      <c r="D33">
        <v>3.9265000000000001E-2</v>
      </c>
      <c r="E33">
        <v>6.45E-3</v>
      </c>
      <c r="F33">
        <f t="shared" si="6"/>
        <v>25.467974022666496</v>
      </c>
      <c r="G33">
        <f t="shared" si="7"/>
        <v>4.1835841702839396</v>
      </c>
      <c r="I33">
        <v>0.16661000000000001</v>
      </c>
      <c r="J33">
        <v>1.34E-3</v>
      </c>
      <c r="K33">
        <f>1/I33</f>
        <v>6.0020406938359043</v>
      </c>
      <c r="L33">
        <f>J33/I33/I33</f>
        <v>4.8272819937219325E-2</v>
      </c>
    </row>
    <row r="34" spans="1:12">
      <c r="A34">
        <v>20</v>
      </c>
      <c r="B34">
        <v>4</v>
      </c>
      <c r="C34">
        <v>35</v>
      </c>
      <c r="D34">
        <v>6.0558000000000001E-2</v>
      </c>
      <c r="E34">
        <v>4.4799999999999996E-3</v>
      </c>
      <c r="F34">
        <f t="shared" si="6"/>
        <v>16.513094884243205</v>
      </c>
      <c r="G34">
        <f t="shared" si="7"/>
        <v>1.2216167158989653</v>
      </c>
    </row>
    <row r="35" spans="1:12">
      <c r="A35">
        <v>50</v>
      </c>
      <c r="B35">
        <v>3</v>
      </c>
      <c r="C35">
        <v>41</v>
      </c>
      <c r="D35">
        <v>6.4369999999999997E-2</v>
      </c>
      <c r="E35">
        <v>6.2700000000000004E-3</v>
      </c>
      <c r="F35">
        <f t="shared" si="6"/>
        <v>15.535187199005749</v>
      </c>
      <c r="G35">
        <f t="shared" si="7"/>
        <v>1.5132145990021137</v>
      </c>
    </row>
    <row r="36" spans="1:12">
      <c r="A36">
        <v>200</v>
      </c>
      <c r="B36">
        <v>4</v>
      </c>
      <c r="C36">
        <v>57</v>
      </c>
      <c r="D36">
        <v>6.1862E-2</v>
      </c>
      <c r="E36">
        <v>3.8999999999999998E-3</v>
      </c>
      <c r="F36">
        <f t="shared" si="6"/>
        <v>16.165012447059585</v>
      </c>
      <c r="G36">
        <f t="shared" si="7"/>
        <v>1.0190997469130061</v>
      </c>
    </row>
    <row r="37" spans="1:12">
      <c r="A37">
        <v>1000</v>
      </c>
      <c r="B37">
        <v>7</v>
      </c>
      <c r="C37">
        <v>93</v>
      </c>
      <c r="D37">
        <v>9.2196E-2</v>
      </c>
      <c r="E37">
        <v>7.2199999999999999E-3</v>
      </c>
      <c r="F37">
        <f t="shared" si="6"/>
        <v>10.84645754696516</v>
      </c>
      <c r="G37">
        <f t="shared" si="7"/>
        <v>0.84940153031680832</v>
      </c>
    </row>
    <row r="39" spans="1:12">
      <c r="A39" t="s">
        <v>17</v>
      </c>
      <c r="B39">
        <v>79.677000000000007</v>
      </c>
      <c r="C39">
        <v>7.36</v>
      </c>
    </row>
    <row r="40" spans="1:12">
      <c r="A40" t="s">
        <v>18</v>
      </c>
      <c r="B40">
        <v>9.1494999999999997</v>
      </c>
      <c r="C40">
        <v>3.72</v>
      </c>
    </row>
    <row r="41" spans="1:12">
      <c r="A41" t="s">
        <v>20</v>
      </c>
      <c r="B41">
        <f>1/B39*1000</f>
        <v>12.550673343624883</v>
      </c>
      <c r="C41">
        <f>C39/B39/B39*1000</f>
        <v>1.1593427941448491</v>
      </c>
    </row>
    <row r="42" spans="1:12">
      <c r="A42" t="s">
        <v>19</v>
      </c>
      <c r="B42">
        <f>B39/B40</f>
        <v>8.7083447182906184</v>
      </c>
      <c r="C42">
        <f>SQRT((C39/B40)^2+(B39/B40/B40*C40)^2)</f>
        <v>3.6308652467111791</v>
      </c>
    </row>
    <row r="44" spans="1:12">
      <c r="A44" t="s">
        <v>23</v>
      </c>
    </row>
    <row r="45" spans="1:12">
      <c r="A45" t="s">
        <v>0</v>
      </c>
      <c r="B45" t="s">
        <v>3</v>
      </c>
      <c r="C45" t="s">
        <v>4</v>
      </c>
      <c r="D45" t="s">
        <v>1</v>
      </c>
      <c r="E45" t="s">
        <v>2</v>
      </c>
      <c r="F45" t="s">
        <v>5</v>
      </c>
      <c r="G45" t="s">
        <v>6</v>
      </c>
    </row>
    <row r="46" spans="1:12">
      <c r="A46">
        <v>5</v>
      </c>
      <c r="B46">
        <v>7</v>
      </c>
      <c r="C46">
        <v>126</v>
      </c>
      <c r="D46">
        <v>0.16349</v>
      </c>
      <c r="E46">
        <v>1.35E-2</v>
      </c>
      <c r="F46">
        <f t="shared" ref="F46:F51" si="8">1/D46</f>
        <v>6.116582053948254</v>
      </c>
      <c r="G46">
        <f t="shared" ref="G46:G51" si="9">E46/D46/D46</f>
        <v>0.50506977630620475</v>
      </c>
    </row>
    <row r="47" spans="1:12">
      <c r="A47">
        <v>10</v>
      </c>
      <c r="B47">
        <v>13</v>
      </c>
      <c r="C47">
        <v>403</v>
      </c>
      <c r="D47">
        <v>0.19972999999999999</v>
      </c>
      <c r="E47">
        <v>1.3299999999999999E-2</v>
      </c>
      <c r="F47">
        <f t="shared" si="8"/>
        <v>5.0067591248185055</v>
      </c>
      <c r="G47">
        <f t="shared" si="9"/>
        <v>0.3333995712215797</v>
      </c>
    </row>
    <row r="48" spans="1:12">
      <c r="A48">
        <v>20</v>
      </c>
      <c r="B48">
        <v>8</v>
      </c>
      <c r="C48">
        <v>104</v>
      </c>
      <c r="D48">
        <v>0.26223000000000002</v>
      </c>
      <c r="E48">
        <v>1.21E-2</v>
      </c>
      <c r="F48">
        <f t="shared" si="8"/>
        <v>3.8134462113411889</v>
      </c>
      <c r="G48">
        <f t="shared" si="9"/>
        <v>0.17596270128218885</v>
      </c>
    </row>
    <row r="49" spans="1:10">
      <c r="A49">
        <v>50</v>
      </c>
      <c r="B49">
        <v>16</v>
      </c>
      <c r="C49">
        <v>401</v>
      </c>
      <c r="D49">
        <v>0.32027</v>
      </c>
      <c r="E49">
        <v>2.6700000000000002E-2</v>
      </c>
      <c r="F49">
        <f t="shared" si="8"/>
        <v>3.1223655041059106</v>
      </c>
      <c r="G49">
        <f t="shared" si="9"/>
        <v>0.2603027413108559</v>
      </c>
    </row>
    <row r="50" spans="1:10">
      <c r="A50">
        <v>200</v>
      </c>
      <c r="B50">
        <v>6</v>
      </c>
      <c r="C50">
        <v>210</v>
      </c>
      <c r="D50">
        <v>0.20136000000000001</v>
      </c>
      <c r="E50">
        <v>1.06E-2</v>
      </c>
      <c r="F50">
        <f t="shared" si="8"/>
        <v>4.9662296384584819</v>
      </c>
      <c r="G50">
        <f t="shared" si="9"/>
        <v>0.26143243031217672</v>
      </c>
    </row>
    <row r="51" spans="1:10">
      <c r="A51">
        <v>1000</v>
      </c>
      <c r="B51">
        <v>13</v>
      </c>
      <c r="C51">
        <v>286</v>
      </c>
      <c r="D51">
        <v>0.21184</v>
      </c>
      <c r="E51">
        <v>2.1399999999999999E-2</v>
      </c>
      <c r="F51">
        <f t="shared" si="8"/>
        <v>4.7205438066465257</v>
      </c>
      <c r="G51">
        <f t="shared" si="9"/>
        <v>0.47686762397203386</v>
      </c>
    </row>
    <row r="52" spans="1:10">
      <c r="A52" t="s">
        <v>7</v>
      </c>
      <c r="F52">
        <f>AVERAGE(F47:F51)</f>
        <v>4.3258688570741226</v>
      </c>
    </row>
    <row r="54" spans="1:10">
      <c r="A54" t="s">
        <v>24</v>
      </c>
    </row>
    <row r="55" spans="1:10">
      <c r="A55" t="s">
        <v>0</v>
      </c>
      <c r="B55" t="s">
        <v>3</v>
      </c>
      <c r="C55" t="s">
        <v>4</v>
      </c>
      <c r="D55" t="s">
        <v>1</v>
      </c>
      <c r="E55" t="s">
        <v>2</v>
      </c>
      <c r="F55" t="s">
        <v>5</v>
      </c>
      <c r="G55" t="s">
        <v>6</v>
      </c>
    </row>
    <row r="56" spans="1:10">
      <c r="A56">
        <v>1</v>
      </c>
      <c r="B56">
        <v>5</v>
      </c>
      <c r="C56">
        <v>39</v>
      </c>
      <c r="D56">
        <v>0.12911</v>
      </c>
      <c r="E56">
        <v>1.01E-2</v>
      </c>
      <c r="F56">
        <f t="shared" ref="F56:F61" si="10">1/D56</f>
        <v>7.7453334366044455</v>
      </c>
      <c r="G56">
        <f t="shared" ref="G56:G61" si="11">E56/D56/D56</f>
        <v>0.60590091944624658</v>
      </c>
    </row>
    <row r="57" spans="1:10">
      <c r="A57">
        <v>2</v>
      </c>
      <c r="B57">
        <v>3</v>
      </c>
      <c r="C57">
        <v>21</v>
      </c>
      <c r="D57">
        <v>0.13705999999999999</v>
      </c>
      <c r="E57">
        <v>1.3599999999999999E-2</v>
      </c>
      <c r="F57">
        <f t="shared" si="10"/>
        <v>7.2960747118050495</v>
      </c>
      <c r="G57">
        <f t="shared" si="11"/>
        <v>0.72396480432327948</v>
      </c>
    </row>
    <row r="58" spans="1:10">
      <c r="A58">
        <v>5</v>
      </c>
      <c r="B58">
        <v>10</v>
      </c>
      <c r="C58">
        <v>131</v>
      </c>
      <c r="D58">
        <v>7.8828999999999996E-2</v>
      </c>
      <c r="E58">
        <v>5.8100000000000001E-3</v>
      </c>
      <c r="F58">
        <f t="shared" si="10"/>
        <v>12.685686739651652</v>
      </c>
      <c r="G58">
        <f t="shared" si="11"/>
        <v>0.93498382520869361</v>
      </c>
    </row>
    <row r="59" spans="1:10">
      <c r="A59">
        <v>10</v>
      </c>
      <c r="B59">
        <v>17</v>
      </c>
      <c r="C59">
        <v>434</v>
      </c>
      <c r="D59">
        <v>0.10457</v>
      </c>
      <c r="E59">
        <v>6.5399999999999998E-3</v>
      </c>
      <c r="F59">
        <f t="shared" si="10"/>
        <v>9.5629721717509799</v>
      </c>
      <c r="G59">
        <f t="shared" si="11"/>
        <v>0.59808585639525125</v>
      </c>
      <c r="I59">
        <v>5.0067591248185055</v>
      </c>
      <c r="J59">
        <v>0.3333995712215797</v>
      </c>
    </row>
    <row r="60" spans="1:10">
      <c r="A60">
        <v>20</v>
      </c>
      <c r="B60">
        <v>7</v>
      </c>
      <c r="C60">
        <v>157</v>
      </c>
      <c r="D60">
        <v>0.22464000000000001</v>
      </c>
      <c r="E60">
        <v>1.0200000000000001E-2</v>
      </c>
      <c r="F60">
        <f t="shared" si="10"/>
        <v>4.4515669515669511</v>
      </c>
      <c r="G60">
        <f t="shared" si="11"/>
        <v>0.20212777290768746</v>
      </c>
      <c r="I60">
        <v>5.1114291555919031</v>
      </c>
      <c r="J60">
        <v>0.34225987496551796</v>
      </c>
    </row>
    <row r="61" spans="1:10">
      <c r="A61">
        <v>50</v>
      </c>
      <c r="B61">
        <v>16</v>
      </c>
      <c r="C61">
        <v>323</v>
      </c>
      <c r="D61">
        <v>0.14474000000000001</v>
      </c>
      <c r="E61">
        <v>5.94E-3</v>
      </c>
      <c r="F61">
        <f t="shared" si="10"/>
        <v>6.9089401685781402</v>
      </c>
      <c r="G61">
        <f t="shared" si="11"/>
        <v>0.28353671826277566</v>
      </c>
    </row>
    <row r="62" spans="1:10">
      <c r="A62">
        <v>1000</v>
      </c>
      <c r="B62">
        <v>10</v>
      </c>
      <c r="C62">
        <v>379</v>
      </c>
      <c r="D62">
        <v>0.19123999999999999</v>
      </c>
      <c r="E62">
        <v>1.32E-2</v>
      </c>
      <c r="F62">
        <f>1/D62</f>
        <v>5.2290315833507632</v>
      </c>
      <c r="G62">
        <f>E62/D62/D62</f>
        <v>0.36092458115577331</v>
      </c>
      <c r="I62">
        <v>2.99437058330339</v>
      </c>
      <c r="J62">
        <v>0.22863950734889341</v>
      </c>
    </row>
    <row r="63" spans="1:10">
      <c r="A63" t="s">
        <v>7</v>
      </c>
      <c r="F63">
        <f>AVERAGE(F56:F62)</f>
        <v>7.6970865376154256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Unbound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kouhei</dc:creator>
  <cp:lastModifiedBy>富重　道雄</cp:lastModifiedBy>
  <dcterms:created xsi:type="dcterms:W3CDTF">2018-03-26T02:59:24Z</dcterms:created>
  <dcterms:modified xsi:type="dcterms:W3CDTF">2025-03-31T05:05:33Z</dcterms:modified>
</cp:coreProperties>
</file>