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5. LC Me5\2. LC data\15. elife\VOD\DATA summary\"/>
    </mc:Choice>
  </mc:AlternateContent>
  <xr:revisionPtr revIDLastSave="0" documentId="13_ncr:1_{7ED34A30-8E7A-4439-9D5E-BB397585F791}" xr6:coauthVersionLast="47" xr6:coauthVersionMax="47" xr10:uidLastSave="{00000000-0000-0000-0000-000000000000}"/>
  <bookViews>
    <workbookView xWindow="-120" yWindow="-120" windowWidth="29040" windowHeight="15720" tabRatio="901" activeTab="3" xr2:uid="{00000000-000D-0000-FFFF-FFFF00000000}"/>
  </bookViews>
  <sheets>
    <sheet name="Fig. 1C" sheetId="1" r:id="rId1"/>
    <sheet name="Fig. 1F" sheetId="3" r:id="rId2"/>
    <sheet name="Fig. 1G" sheetId="6" r:id="rId3"/>
    <sheet name="Fig. 1I" sheetId="7" r:id="rId4"/>
  </sheets>
  <definedNames>
    <definedName name="_xlnm.Print_Area" localSheetId="0">'Fig. 1C'!$A$28:$M$40</definedName>
    <definedName name="_xlnm.Print_Area" localSheetId="1">'Fig. 1F'!$D$28:$R$37</definedName>
    <definedName name="_xlnm.Print_Area" localSheetId="2">'Fig. 1G'!$C$12:$J$14</definedName>
    <definedName name="_xlnm.Print_Area" localSheetId="3">'Fig. 1I'!$C$11:$O$11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7" l="1"/>
  <c r="J8" i="7"/>
  <c r="K7" i="7"/>
  <c r="J7" i="7"/>
  <c r="K5" i="7"/>
  <c r="J5" i="7"/>
  <c r="K4" i="7"/>
  <c r="J4" i="7"/>
  <c r="O8" i="6"/>
  <c r="N8" i="6"/>
  <c r="O7" i="6"/>
  <c r="N7" i="6"/>
  <c r="O4" i="6"/>
  <c r="N4" i="6"/>
  <c r="O3" i="6"/>
  <c r="N3" i="6"/>
  <c r="Z24" i="3" l="1"/>
  <c r="Y24" i="3"/>
  <c r="X24" i="3"/>
  <c r="W24" i="3"/>
  <c r="Z23" i="3"/>
  <c r="Y23" i="3"/>
  <c r="X23" i="3"/>
  <c r="W23" i="3"/>
  <c r="Z22" i="3"/>
  <c r="Y22" i="3"/>
  <c r="X22" i="3"/>
  <c r="W22" i="3"/>
  <c r="Z21" i="3"/>
  <c r="Y21" i="3"/>
  <c r="X21" i="3"/>
  <c r="W21" i="3"/>
  <c r="Z20" i="3"/>
  <c r="Y20" i="3"/>
  <c r="X20" i="3"/>
  <c r="W20" i="3"/>
  <c r="Z19" i="3"/>
  <c r="Y19" i="3"/>
  <c r="X19" i="3"/>
  <c r="W19" i="3"/>
  <c r="Z18" i="3"/>
  <c r="Y18" i="3"/>
  <c r="X18" i="3"/>
  <c r="W18" i="3"/>
  <c r="Z17" i="3"/>
  <c r="Y17" i="3"/>
  <c r="X17" i="3"/>
  <c r="W17" i="3"/>
  <c r="Z16" i="3"/>
  <c r="Y16" i="3"/>
  <c r="X16" i="3"/>
  <c r="W16" i="3"/>
  <c r="Z15" i="3"/>
  <c r="Y15" i="3"/>
  <c r="X15" i="3"/>
  <c r="W15" i="3"/>
  <c r="Z14" i="3"/>
  <c r="Y14" i="3"/>
  <c r="X14" i="3"/>
  <c r="W14" i="3"/>
  <c r="Z13" i="3"/>
  <c r="Y13" i="3"/>
  <c r="X13" i="3"/>
  <c r="W13" i="3"/>
  <c r="Z12" i="3"/>
  <c r="Y12" i="3"/>
  <c r="X12" i="3"/>
  <c r="W12" i="3"/>
  <c r="Z11" i="3"/>
  <c r="Y11" i="3"/>
  <c r="X11" i="3"/>
  <c r="W11" i="3"/>
  <c r="Z10" i="3"/>
  <c r="Y10" i="3"/>
  <c r="X10" i="3"/>
  <c r="W10" i="3"/>
  <c r="Z9" i="3"/>
  <c r="Y9" i="3"/>
  <c r="X9" i="3"/>
  <c r="W9" i="3"/>
  <c r="Z8" i="3"/>
  <c r="Y8" i="3"/>
  <c r="X8" i="3"/>
  <c r="W8" i="3"/>
  <c r="Z7" i="3"/>
  <c r="Y7" i="3"/>
  <c r="X7" i="3"/>
  <c r="W7" i="3"/>
  <c r="Z6" i="3"/>
  <c r="Y6" i="3"/>
  <c r="X6" i="3"/>
  <c r="W6" i="3"/>
  <c r="Z5" i="3"/>
  <c r="X5" i="3"/>
  <c r="Y5" i="3"/>
  <c r="W5" i="3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N6" i="1" l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R24" i="1"/>
  <c r="Q24" i="1"/>
  <c r="P24" i="1"/>
  <c r="O24" i="1"/>
  <c r="R23" i="1"/>
  <c r="Q23" i="1"/>
  <c r="P23" i="1"/>
  <c r="O23" i="1"/>
  <c r="R22" i="1"/>
  <c r="Q22" i="1"/>
  <c r="P22" i="1"/>
  <c r="O22" i="1"/>
  <c r="R21" i="1"/>
  <c r="Q21" i="1"/>
  <c r="P21" i="1"/>
  <c r="O21" i="1"/>
  <c r="R20" i="1"/>
  <c r="Q20" i="1"/>
  <c r="P20" i="1"/>
  <c r="O20" i="1"/>
  <c r="R19" i="1"/>
  <c r="Q19" i="1"/>
  <c r="P19" i="1"/>
  <c r="O19" i="1"/>
  <c r="R18" i="1"/>
  <c r="Q18" i="1"/>
  <c r="P18" i="1"/>
  <c r="O18" i="1"/>
  <c r="R17" i="1"/>
  <c r="Q17" i="1"/>
  <c r="P17" i="1"/>
  <c r="O17" i="1"/>
  <c r="R16" i="1"/>
  <c r="Q16" i="1"/>
  <c r="P16" i="1"/>
  <c r="O16" i="1"/>
  <c r="R15" i="1"/>
  <c r="Q15" i="1"/>
  <c r="P15" i="1"/>
  <c r="O15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R10" i="1"/>
  <c r="Q10" i="1"/>
  <c r="P10" i="1"/>
  <c r="O10" i="1"/>
  <c r="R9" i="1"/>
  <c r="Q9" i="1"/>
  <c r="P9" i="1"/>
  <c r="O9" i="1"/>
  <c r="R8" i="1"/>
  <c r="Q8" i="1"/>
  <c r="P8" i="1"/>
  <c r="O8" i="1"/>
  <c r="R7" i="1"/>
  <c r="Q7" i="1"/>
  <c r="P7" i="1"/>
  <c r="O7" i="1"/>
  <c r="R6" i="1"/>
  <c r="Q6" i="1"/>
  <c r="P6" i="1"/>
  <c r="O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R5" i="1"/>
  <c r="Q5" i="1"/>
  <c r="P5" i="1"/>
  <c r="O5" i="1"/>
</calcChain>
</file>

<file path=xl/sharedStrings.xml><?xml version="1.0" encoding="utf-8"?>
<sst xmlns="http://schemas.openxmlformats.org/spreadsheetml/2006/main" count="107" uniqueCount="43">
  <si>
    <t>mean</t>
    <phoneticPr fontId="1"/>
  </si>
  <si>
    <t>SD</t>
    <phoneticPr fontId="1"/>
  </si>
  <si>
    <t>2020-0630 A</t>
    <phoneticPr fontId="1"/>
  </si>
  <si>
    <t>2020-0630 B</t>
    <phoneticPr fontId="1"/>
  </si>
  <si>
    <t>75 pA</t>
    <phoneticPr fontId="1"/>
  </si>
  <si>
    <t>100 pA</t>
    <phoneticPr fontId="1"/>
  </si>
  <si>
    <t>Time from onset (ms)</t>
    <phoneticPr fontId="1"/>
  </si>
  <si>
    <t>2020-0718 A</t>
    <phoneticPr fontId="1"/>
  </si>
  <si>
    <t>2020-0718 B</t>
    <phoneticPr fontId="1"/>
  </si>
  <si>
    <t>2020-0718 C</t>
    <phoneticPr fontId="1"/>
  </si>
  <si>
    <t>Cumulative spike number</t>
    <phoneticPr fontId="1"/>
  </si>
  <si>
    <t>Control</t>
    <phoneticPr fontId="1"/>
  </si>
  <si>
    <t>2020-0601 A</t>
    <phoneticPr fontId="1"/>
  </si>
  <si>
    <t>2020-0601 B</t>
    <phoneticPr fontId="1"/>
  </si>
  <si>
    <t>2020-0602 A</t>
    <phoneticPr fontId="1"/>
  </si>
  <si>
    <t>2020-0602 B</t>
    <phoneticPr fontId="1"/>
  </si>
  <si>
    <t>2020-0603 A</t>
    <phoneticPr fontId="1"/>
  </si>
  <si>
    <t>2022-0105 A</t>
    <phoneticPr fontId="1"/>
  </si>
  <si>
    <t>2022-0119 A</t>
    <phoneticPr fontId="1"/>
  </si>
  <si>
    <t>Atipamezole</t>
    <phoneticPr fontId="1"/>
  </si>
  <si>
    <t>atipamezole</t>
    <phoneticPr fontId="1"/>
  </si>
  <si>
    <t>control</t>
    <phoneticPr fontId="1"/>
  </si>
  <si>
    <t>a</t>
    <phoneticPr fontId="1"/>
  </si>
  <si>
    <t>b</t>
    <phoneticPr fontId="1"/>
  </si>
  <si>
    <t>2022-0120 A</t>
    <phoneticPr fontId="1"/>
  </si>
  <si>
    <t>2022-0121 A</t>
    <phoneticPr fontId="1"/>
  </si>
  <si>
    <t>2022-0121 B</t>
    <phoneticPr fontId="1"/>
  </si>
  <si>
    <t>200611 A</t>
    <phoneticPr fontId="1"/>
  </si>
  <si>
    <t>200619 A</t>
    <phoneticPr fontId="1"/>
  </si>
  <si>
    <t>200620 A</t>
    <phoneticPr fontId="1"/>
  </si>
  <si>
    <t>200622 A</t>
    <phoneticPr fontId="1"/>
  </si>
  <si>
    <t>200630 A</t>
    <phoneticPr fontId="1"/>
  </si>
  <si>
    <t>200718 A</t>
    <phoneticPr fontId="1"/>
  </si>
  <si>
    <t>control (pA)</t>
    <phoneticPr fontId="1"/>
  </si>
  <si>
    <t>atipamezole (pA)</t>
    <phoneticPr fontId="1"/>
  </si>
  <si>
    <t>Inward component (pA)</t>
    <phoneticPr fontId="1"/>
  </si>
  <si>
    <t>Outward component (pA)</t>
    <phoneticPr fontId="1"/>
  </si>
  <si>
    <t xml:space="preserve">(2) - (1)  </t>
    <phoneticPr fontId="1"/>
  </si>
  <si>
    <t xml:space="preserve">(3) - (1)  </t>
    <phoneticPr fontId="1"/>
  </si>
  <si>
    <t xml:space="preserve">(2) - (1)  </t>
    <phoneticPr fontId="1"/>
  </si>
  <si>
    <t xml:space="preserve">(3) - (1)  </t>
    <phoneticPr fontId="1"/>
  </si>
  <si>
    <t>2022-0120 A</t>
    <phoneticPr fontId="1"/>
  </si>
  <si>
    <t>2022-0121 B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</si>
</sst>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00"/>
    <numFmt numFmtId="180" formatCode="0.0000"/>
    <numFmt numFmtId="181" formatCode="0.000000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游ゴシック"/>
      <family val="2"/>
      <charset val="128"/>
      <scheme val="minor"/>
    </font>
    <font>
      <sz val="10"/>
      <name val="Arial"/>
      <family val="2"/>
    </font>
    <font>
      <sz val="11"/>
      <color rgb="FFFF0000"/>
      <name val="游ゴシック"/>
      <family val="2"/>
      <charset val="128"/>
      <scheme val="minor"/>
    </font>
    <font>
      <sz val="11"/>
      <color theme="1"/>
      <name val="Arial"/>
      <family val="2"/>
    </font>
    <font>
      <sz val="12"/>
      <color theme="1"/>
      <name val="游ゴシック"/>
      <family val="2"/>
      <charset val="128"/>
      <scheme val="minor"/>
    </font>
    <font>
      <sz val="10"/>
      <name val="lr oSVbN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2" xfId="0" applyFont="1" applyBorder="1">
      <alignment vertical="center"/>
    </xf>
    <xf numFmtId="176" fontId="2" fillId="0" borderId="2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7" fontId="2" fillId="0" borderId="7" xfId="0" applyNumberFormat="1" applyFont="1" applyBorder="1">
      <alignment vertical="center"/>
    </xf>
    <xf numFmtId="177" fontId="2" fillId="0" borderId="8" xfId="0" applyNumberFormat="1" applyFont="1" applyBorder="1">
      <alignment vertical="center"/>
    </xf>
    <xf numFmtId="0" fontId="0" fillId="0" borderId="1" xfId="0" applyBorder="1">
      <alignment vertical="center"/>
    </xf>
    <xf numFmtId="177" fontId="2" fillId="0" borderId="0" xfId="0" applyNumberFormat="1" applyFont="1">
      <alignment vertical="center"/>
    </xf>
    <xf numFmtId="0" fontId="0" fillId="0" borderId="3" xfId="0" applyBorder="1">
      <alignment vertical="center"/>
    </xf>
    <xf numFmtId="177" fontId="2" fillId="0" borderId="4" xfId="0" applyNumberFormat="1" applyFont="1" applyBorder="1">
      <alignment vertical="center"/>
    </xf>
    <xf numFmtId="177" fontId="2" fillId="0" borderId="6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2" fillId="0" borderId="3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0" fontId="0" fillId="0" borderId="10" xfId="0" applyBorder="1">
      <alignment vertical="center"/>
    </xf>
    <xf numFmtId="0" fontId="2" fillId="0" borderId="11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76" fontId="4" fillId="0" borderId="4" xfId="0" applyNumberFormat="1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176" fontId="4" fillId="0" borderId="6" xfId="0" applyNumberFormat="1" applyFont="1" applyBorder="1" applyAlignment="1">
      <alignment vertical="center" wrapText="1"/>
    </xf>
    <xf numFmtId="176" fontId="4" fillId="0" borderId="8" xfId="0" applyNumberFormat="1" applyFont="1" applyBorder="1" applyAlignment="1">
      <alignment vertical="center" wrapText="1"/>
    </xf>
    <xf numFmtId="176" fontId="4" fillId="0" borderId="7" xfId="0" applyNumberFormat="1" applyFont="1" applyBorder="1" applyAlignment="1">
      <alignment vertical="center" wrapText="1"/>
    </xf>
    <xf numFmtId="0" fontId="4" fillId="0" borderId="9" xfId="0" applyFont="1" applyBorder="1">
      <alignment vertical="center"/>
    </xf>
    <xf numFmtId="176" fontId="4" fillId="0" borderId="0" xfId="0" applyNumberFormat="1" applyFont="1" applyAlignment="1">
      <alignment vertical="center" wrapText="1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7" xfId="0" applyFont="1" applyBorder="1">
      <alignment vertic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1" applyFont="1"/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horizontal="left" vertical="center"/>
    </xf>
    <xf numFmtId="180" fontId="12" fillId="0" borderId="0" xfId="1" applyNumberFormat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2" fontId="12" fillId="0" borderId="0" xfId="1" applyNumberFormat="1" applyFont="1" applyAlignment="1">
      <alignment horizontal="right" vertical="center"/>
    </xf>
    <xf numFmtId="181" fontId="12" fillId="0" borderId="0" xfId="1" applyNumberFormat="1" applyFont="1" applyAlignment="1">
      <alignment horizontal="right" vertical="center"/>
    </xf>
    <xf numFmtId="180" fontId="11" fillId="0" borderId="0" xfId="1" applyNumberFormat="1" applyFont="1" applyAlignment="1">
      <alignment horizontal="right" vertical="center"/>
    </xf>
    <xf numFmtId="1" fontId="11" fillId="0" borderId="0" xfId="1" applyNumberFormat="1" applyFont="1" applyAlignment="1">
      <alignment horizontal="right" vertical="center"/>
    </xf>
    <xf numFmtId="2" fontId="11" fillId="0" borderId="0" xfId="1" applyNumberFormat="1" applyFont="1" applyAlignment="1">
      <alignment horizontal="right" vertical="center"/>
    </xf>
    <xf numFmtId="181" fontId="11" fillId="0" borderId="0" xfId="1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2">
    <cellStyle name="標準" xfId="0" builtinId="0"/>
    <cellStyle name="標準_Fig. 1F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36"/>
  <sheetViews>
    <sheetView zoomScale="80" zoomScaleNormal="80" workbookViewId="0">
      <selection activeCell="T1" sqref="T1:BK1048576"/>
    </sheetView>
  </sheetViews>
  <sheetFormatPr defaultRowHeight="18.75"/>
  <cols>
    <col min="2" max="2" width="17.375" customWidth="1"/>
    <col min="3" max="12" width="7.25" customWidth="1"/>
    <col min="14" max="14" width="17" customWidth="1"/>
  </cols>
  <sheetData>
    <row r="2" spans="2:18">
      <c r="B2" s="1" t="s">
        <v>10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 t="s">
        <v>10</v>
      </c>
      <c r="O2" s="1"/>
      <c r="P2" s="1"/>
      <c r="Q2" s="1"/>
      <c r="R2" s="1"/>
    </row>
    <row r="3" spans="2:18">
      <c r="B3" s="25"/>
      <c r="C3" s="102" t="s">
        <v>2</v>
      </c>
      <c r="D3" s="103"/>
      <c r="E3" s="102" t="s">
        <v>3</v>
      </c>
      <c r="F3" s="103"/>
      <c r="G3" s="102" t="s">
        <v>7</v>
      </c>
      <c r="H3" s="104"/>
      <c r="I3" s="103" t="s">
        <v>8</v>
      </c>
      <c r="J3" s="104"/>
      <c r="K3" s="103" t="s">
        <v>9</v>
      </c>
      <c r="L3" s="104"/>
      <c r="M3" s="1"/>
      <c r="N3" s="16"/>
      <c r="O3" s="2" t="s">
        <v>4</v>
      </c>
      <c r="P3" s="18"/>
      <c r="Q3" s="3" t="s">
        <v>5</v>
      </c>
      <c r="R3" s="4"/>
    </row>
    <row r="4" spans="2:18">
      <c r="B4" s="26" t="s">
        <v>6</v>
      </c>
      <c r="C4" s="5" t="s">
        <v>4</v>
      </c>
      <c r="D4" s="1" t="s">
        <v>5</v>
      </c>
      <c r="E4" s="5" t="s">
        <v>4</v>
      </c>
      <c r="F4" s="1" t="s">
        <v>5</v>
      </c>
      <c r="G4" s="5" t="s">
        <v>4</v>
      </c>
      <c r="H4" s="6" t="s">
        <v>5</v>
      </c>
      <c r="I4" s="1" t="s">
        <v>4</v>
      </c>
      <c r="J4" s="6" t="s">
        <v>5</v>
      </c>
      <c r="K4" s="1" t="s">
        <v>4</v>
      </c>
      <c r="L4" s="6" t="s">
        <v>5</v>
      </c>
      <c r="M4" s="1"/>
      <c r="N4" s="7" t="s">
        <v>6</v>
      </c>
      <c r="O4" s="7" t="s">
        <v>0</v>
      </c>
      <c r="P4" s="9" t="s">
        <v>1</v>
      </c>
      <c r="Q4" s="8" t="s">
        <v>0</v>
      </c>
      <c r="R4" s="9" t="s">
        <v>1</v>
      </c>
    </row>
    <row r="5" spans="2:18">
      <c r="B5" s="2">
        <v>50</v>
      </c>
      <c r="C5" s="2">
        <v>1</v>
      </c>
      <c r="D5" s="10">
        <v>1</v>
      </c>
      <c r="E5" s="2">
        <v>1</v>
      </c>
      <c r="F5" s="3">
        <v>1</v>
      </c>
      <c r="G5" s="2">
        <v>1</v>
      </c>
      <c r="H5" s="4">
        <v>1</v>
      </c>
      <c r="I5" s="11">
        <v>1</v>
      </c>
      <c r="J5" s="22">
        <v>1</v>
      </c>
      <c r="K5" s="3">
        <v>2</v>
      </c>
      <c r="L5" s="4">
        <v>2</v>
      </c>
      <c r="M5" s="1"/>
      <c r="N5" s="2">
        <v>50</v>
      </c>
      <c r="O5" s="19">
        <f t="shared" ref="O5:O24" si="0">AVERAGE(C5,E5,G5,I5,K5)</f>
        <v>1.2</v>
      </c>
      <c r="P5" s="12">
        <f t="shared" ref="P5:P24" si="1">STDEV(C5,E5,G5,I5,K5)</f>
        <v>0.44721359549995787</v>
      </c>
      <c r="Q5" s="17">
        <f t="shared" ref="Q5:Q24" si="2">AVERAGE(D5,F5,H5,J5,K5)</f>
        <v>1.2</v>
      </c>
      <c r="R5" s="12">
        <f t="shared" ref="R5:R24" si="3">STDEV(D5,F5,H5,J5,L5)</f>
        <v>0.44721359549995787</v>
      </c>
    </row>
    <row r="6" spans="2:18">
      <c r="B6" s="5">
        <f t="shared" ref="B6:B24" si="4">B5+50</f>
        <v>100</v>
      </c>
      <c r="C6" s="5">
        <v>2</v>
      </c>
      <c r="D6" s="1">
        <v>2</v>
      </c>
      <c r="E6" s="5">
        <v>2</v>
      </c>
      <c r="F6" s="1">
        <v>2</v>
      </c>
      <c r="G6" s="5">
        <v>2</v>
      </c>
      <c r="H6" s="6">
        <v>2</v>
      </c>
      <c r="I6" s="21">
        <v>2</v>
      </c>
      <c r="J6" s="23">
        <v>3</v>
      </c>
      <c r="K6" s="1">
        <v>3</v>
      </c>
      <c r="L6" s="6">
        <v>3</v>
      </c>
      <c r="M6" s="1"/>
      <c r="N6" s="5">
        <f t="shared" ref="N6:N24" si="5">N5+50</f>
        <v>100</v>
      </c>
      <c r="O6" s="19">
        <f t="shared" si="0"/>
        <v>2.2000000000000002</v>
      </c>
      <c r="P6" s="12">
        <f t="shared" si="1"/>
        <v>0.44721359549995815</v>
      </c>
      <c r="Q6" s="17">
        <f t="shared" si="2"/>
        <v>2.4</v>
      </c>
      <c r="R6" s="12">
        <f t="shared" si="3"/>
        <v>0.54772255750516596</v>
      </c>
    </row>
    <row r="7" spans="2:18">
      <c r="B7" s="5">
        <f t="shared" si="4"/>
        <v>150</v>
      </c>
      <c r="C7" s="5">
        <v>3</v>
      </c>
      <c r="D7" s="1">
        <v>4</v>
      </c>
      <c r="E7" s="5">
        <v>3</v>
      </c>
      <c r="F7" s="1">
        <v>3</v>
      </c>
      <c r="G7" s="5">
        <v>3</v>
      </c>
      <c r="H7" s="6">
        <v>3</v>
      </c>
      <c r="I7" s="21">
        <v>3</v>
      </c>
      <c r="J7" s="23">
        <v>4</v>
      </c>
      <c r="K7" s="1">
        <v>4</v>
      </c>
      <c r="L7" s="6">
        <v>5</v>
      </c>
      <c r="M7" s="1"/>
      <c r="N7" s="5">
        <f t="shared" si="5"/>
        <v>150</v>
      </c>
      <c r="O7" s="19">
        <f t="shared" si="0"/>
        <v>3.2</v>
      </c>
      <c r="P7" s="12">
        <f t="shared" si="1"/>
        <v>0.44721359549995715</v>
      </c>
      <c r="Q7" s="17">
        <f t="shared" si="2"/>
        <v>3.6</v>
      </c>
      <c r="R7" s="12">
        <f t="shared" si="3"/>
        <v>0.83666002653407512</v>
      </c>
    </row>
    <row r="8" spans="2:18">
      <c r="B8" s="5">
        <f t="shared" si="4"/>
        <v>200</v>
      </c>
      <c r="C8" s="5">
        <v>4</v>
      </c>
      <c r="D8" s="1">
        <v>5</v>
      </c>
      <c r="E8" s="5">
        <v>3</v>
      </c>
      <c r="F8" s="1">
        <v>4</v>
      </c>
      <c r="G8" s="5">
        <v>4</v>
      </c>
      <c r="H8" s="6">
        <v>4</v>
      </c>
      <c r="I8" s="21">
        <v>4</v>
      </c>
      <c r="J8" s="23">
        <v>5</v>
      </c>
      <c r="K8" s="1">
        <v>5</v>
      </c>
      <c r="L8" s="6">
        <v>6</v>
      </c>
      <c r="M8" s="1"/>
      <c r="N8" s="5">
        <f t="shared" si="5"/>
        <v>200</v>
      </c>
      <c r="O8" s="19">
        <f t="shared" si="0"/>
        <v>4</v>
      </c>
      <c r="P8" s="12">
        <f t="shared" si="1"/>
        <v>0.70710678118654757</v>
      </c>
      <c r="Q8" s="17">
        <f t="shared" si="2"/>
        <v>4.5999999999999996</v>
      </c>
      <c r="R8" s="12">
        <f t="shared" si="3"/>
        <v>0.83666002653407512</v>
      </c>
    </row>
    <row r="9" spans="2:18">
      <c r="B9" s="5">
        <f t="shared" si="4"/>
        <v>250</v>
      </c>
      <c r="C9" s="5">
        <v>5</v>
      </c>
      <c r="D9" s="1">
        <v>6</v>
      </c>
      <c r="E9" s="5">
        <v>4</v>
      </c>
      <c r="F9" s="1">
        <v>5</v>
      </c>
      <c r="G9" s="5">
        <v>4</v>
      </c>
      <c r="H9" s="6">
        <v>5</v>
      </c>
      <c r="I9" s="21">
        <v>5</v>
      </c>
      <c r="J9" s="23">
        <v>6</v>
      </c>
      <c r="K9" s="1">
        <v>6</v>
      </c>
      <c r="L9" s="6">
        <v>7</v>
      </c>
      <c r="M9" s="1"/>
      <c r="N9" s="5">
        <f t="shared" si="5"/>
        <v>250</v>
      </c>
      <c r="O9" s="19">
        <f t="shared" si="0"/>
        <v>4.8</v>
      </c>
      <c r="P9" s="12">
        <f t="shared" si="1"/>
        <v>0.83666002653407512</v>
      </c>
      <c r="Q9" s="17">
        <f t="shared" si="2"/>
        <v>5.6</v>
      </c>
      <c r="R9" s="12">
        <f t="shared" si="3"/>
        <v>0.83666002653407723</v>
      </c>
    </row>
    <row r="10" spans="2:18">
      <c r="B10" s="5">
        <f t="shared" si="4"/>
        <v>300</v>
      </c>
      <c r="C10" s="5">
        <v>6</v>
      </c>
      <c r="D10" s="1">
        <v>7</v>
      </c>
      <c r="E10" s="5">
        <v>5</v>
      </c>
      <c r="F10" s="1">
        <v>6</v>
      </c>
      <c r="G10" s="5">
        <v>5</v>
      </c>
      <c r="H10" s="6">
        <v>6</v>
      </c>
      <c r="I10" s="21">
        <v>5</v>
      </c>
      <c r="J10" s="23">
        <v>7</v>
      </c>
      <c r="K10" s="1">
        <v>7</v>
      </c>
      <c r="L10" s="6">
        <v>9</v>
      </c>
      <c r="M10" s="1"/>
      <c r="N10" s="5">
        <f t="shared" si="5"/>
        <v>300</v>
      </c>
      <c r="O10" s="19">
        <f t="shared" si="0"/>
        <v>5.6</v>
      </c>
      <c r="P10" s="12">
        <f t="shared" si="1"/>
        <v>0.8944271909999143</v>
      </c>
      <c r="Q10" s="17">
        <f t="shared" si="2"/>
        <v>6.6</v>
      </c>
      <c r="R10" s="12">
        <f t="shared" si="3"/>
        <v>1.2247448713915889</v>
      </c>
    </row>
    <row r="11" spans="2:18">
      <c r="B11" s="5">
        <f t="shared" si="4"/>
        <v>350</v>
      </c>
      <c r="C11" s="5">
        <v>6</v>
      </c>
      <c r="D11" s="1">
        <v>8</v>
      </c>
      <c r="E11" s="5">
        <v>6</v>
      </c>
      <c r="F11" s="1">
        <v>7</v>
      </c>
      <c r="G11" s="5">
        <v>6</v>
      </c>
      <c r="H11" s="6">
        <v>7</v>
      </c>
      <c r="I11" s="21">
        <v>6</v>
      </c>
      <c r="J11" s="23">
        <v>7</v>
      </c>
      <c r="K11" s="1">
        <v>8</v>
      </c>
      <c r="L11" s="6">
        <v>10</v>
      </c>
      <c r="M11" s="1"/>
      <c r="N11" s="5">
        <f t="shared" si="5"/>
        <v>350</v>
      </c>
      <c r="O11" s="19">
        <f t="shared" si="0"/>
        <v>6.4</v>
      </c>
      <c r="P11" s="12">
        <f t="shared" si="1"/>
        <v>0.8944271909999143</v>
      </c>
      <c r="Q11" s="17">
        <f t="shared" si="2"/>
        <v>7.4</v>
      </c>
      <c r="R11" s="12">
        <f t="shared" si="3"/>
        <v>1.3038404810405309</v>
      </c>
    </row>
    <row r="12" spans="2:18">
      <c r="B12" s="5">
        <f t="shared" si="4"/>
        <v>400</v>
      </c>
      <c r="C12" s="5">
        <v>7</v>
      </c>
      <c r="D12" s="1">
        <v>9</v>
      </c>
      <c r="E12" s="5">
        <v>7</v>
      </c>
      <c r="F12" s="1">
        <v>8</v>
      </c>
      <c r="G12" s="5">
        <v>6</v>
      </c>
      <c r="H12" s="6">
        <v>7</v>
      </c>
      <c r="I12" s="21">
        <v>7</v>
      </c>
      <c r="J12" s="23">
        <v>8</v>
      </c>
      <c r="K12" s="1">
        <v>9</v>
      </c>
      <c r="L12" s="6">
        <v>11</v>
      </c>
      <c r="M12" s="1"/>
      <c r="N12" s="5">
        <f t="shared" si="5"/>
        <v>400</v>
      </c>
      <c r="O12" s="19">
        <f t="shared" si="0"/>
        <v>7.2</v>
      </c>
      <c r="P12" s="12">
        <f t="shared" si="1"/>
        <v>1.0954451150103335</v>
      </c>
      <c r="Q12" s="17">
        <f t="shared" si="2"/>
        <v>8.1999999999999993</v>
      </c>
      <c r="R12" s="12">
        <f t="shared" si="3"/>
        <v>1.5165750888103091</v>
      </c>
    </row>
    <row r="13" spans="2:18">
      <c r="B13" s="5">
        <f t="shared" si="4"/>
        <v>450</v>
      </c>
      <c r="C13" s="5">
        <v>8</v>
      </c>
      <c r="D13" s="1">
        <v>10</v>
      </c>
      <c r="E13" s="5">
        <v>7</v>
      </c>
      <c r="F13" s="1">
        <v>8</v>
      </c>
      <c r="G13" s="5">
        <v>7</v>
      </c>
      <c r="H13" s="6">
        <v>8</v>
      </c>
      <c r="I13" s="21">
        <v>8</v>
      </c>
      <c r="J13" s="23">
        <v>9</v>
      </c>
      <c r="K13" s="1">
        <v>10</v>
      </c>
      <c r="L13" s="6">
        <v>12</v>
      </c>
      <c r="M13" s="1"/>
      <c r="N13" s="5">
        <f t="shared" si="5"/>
        <v>450</v>
      </c>
      <c r="O13" s="19">
        <f t="shared" si="0"/>
        <v>8</v>
      </c>
      <c r="P13" s="12">
        <f t="shared" si="1"/>
        <v>1.2247448713915889</v>
      </c>
      <c r="Q13" s="17">
        <f t="shared" si="2"/>
        <v>9</v>
      </c>
      <c r="R13" s="12">
        <f t="shared" si="3"/>
        <v>1.6733200530681502</v>
      </c>
    </row>
    <row r="14" spans="2:18">
      <c r="B14" s="5">
        <f t="shared" si="4"/>
        <v>500</v>
      </c>
      <c r="C14" s="5">
        <v>8</v>
      </c>
      <c r="D14" s="1">
        <v>11</v>
      </c>
      <c r="E14" s="5">
        <v>8</v>
      </c>
      <c r="F14" s="1">
        <v>9</v>
      </c>
      <c r="G14" s="5">
        <v>7</v>
      </c>
      <c r="H14" s="6">
        <v>9</v>
      </c>
      <c r="I14" s="21">
        <v>8</v>
      </c>
      <c r="J14" s="23">
        <v>10</v>
      </c>
      <c r="K14" s="1">
        <v>11</v>
      </c>
      <c r="L14" s="6">
        <v>13</v>
      </c>
      <c r="M14" s="1"/>
      <c r="N14" s="5">
        <f t="shared" si="5"/>
        <v>500</v>
      </c>
      <c r="O14" s="19">
        <f t="shared" si="0"/>
        <v>8.4</v>
      </c>
      <c r="P14" s="12">
        <f t="shared" si="1"/>
        <v>1.5165750888103091</v>
      </c>
      <c r="Q14" s="17">
        <f t="shared" si="2"/>
        <v>10</v>
      </c>
      <c r="R14" s="12">
        <f t="shared" si="3"/>
        <v>1.6733200530681545</v>
      </c>
    </row>
    <row r="15" spans="2:18">
      <c r="B15" s="5">
        <f t="shared" si="4"/>
        <v>550</v>
      </c>
      <c r="C15" s="5">
        <v>9</v>
      </c>
      <c r="D15" s="1">
        <v>12</v>
      </c>
      <c r="E15" s="5">
        <v>9</v>
      </c>
      <c r="F15" s="1">
        <v>10</v>
      </c>
      <c r="G15" s="5">
        <v>8</v>
      </c>
      <c r="H15" s="6">
        <v>9</v>
      </c>
      <c r="I15" s="21">
        <v>9</v>
      </c>
      <c r="J15" s="23">
        <v>11</v>
      </c>
      <c r="K15" s="1">
        <v>12</v>
      </c>
      <c r="L15" s="6">
        <v>14</v>
      </c>
      <c r="M15" s="1"/>
      <c r="N15" s="5">
        <f t="shared" si="5"/>
        <v>550</v>
      </c>
      <c r="O15" s="19">
        <f t="shared" si="0"/>
        <v>9.4</v>
      </c>
      <c r="P15" s="12">
        <f t="shared" si="1"/>
        <v>1.5165750888103091</v>
      </c>
      <c r="Q15" s="17">
        <f t="shared" si="2"/>
        <v>10.8</v>
      </c>
      <c r="R15" s="12">
        <f t="shared" si="3"/>
        <v>1.9235384061671315</v>
      </c>
    </row>
    <row r="16" spans="2:18">
      <c r="B16" s="5">
        <f t="shared" si="4"/>
        <v>600</v>
      </c>
      <c r="C16" s="5">
        <v>10</v>
      </c>
      <c r="D16" s="1">
        <v>13</v>
      </c>
      <c r="E16" s="5">
        <v>10</v>
      </c>
      <c r="F16" s="1">
        <v>11</v>
      </c>
      <c r="G16" s="5">
        <v>8</v>
      </c>
      <c r="H16" s="6">
        <v>10</v>
      </c>
      <c r="I16" s="21">
        <v>10</v>
      </c>
      <c r="J16" s="23">
        <v>11</v>
      </c>
      <c r="K16" s="1">
        <v>13</v>
      </c>
      <c r="L16" s="6">
        <v>15</v>
      </c>
      <c r="M16" s="1"/>
      <c r="N16" s="5">
        <f t="shared" si="5"/>
        <v>600</v>
      </c>
      <c r="O16" s="19">
        <f t="shared" si="0"/>
        <v>10.199999999999999</v>
      </c>
      <c r="P16" s="12">
        <f t="shared" si="1"/>
        <v>1.7888543819998286</v>
      </c>
      <c r="Q16" s="17">
        <f t="shared" si="2"/>
        <v>11.6</v>
      </c>
      <c r="R16" s="12">
        <f t="shared" si="3"/>
        <v>2</v>
      </c>
    </row>
    <row r="17" spans="2:18">
      <c r="B17" s="5">
        <f t="shared" si="4"/>
        <v>650</v>
      </c>
      <c r="C17" s="5">
        <v>10</v>
      </c>
      <c r="D17" s="1">
        <v>14</v>
      </c>
      <c r="E17" s="5">
        <v>10</v>
      </c>
      <c r="F17" s="1">
        <v>11</v>
      </c>
      <c r="G17" s="5">
        <v>9</v>
      </c>
      <c r="H17" s="6">
        <v>10</v>
      </c>
      <c r="I17" s="21">
        <v>10</v>
      </c>
      <c r="J17" s="23">
        <v>12</v>
      </c>
      <c r="K17" s="1">
        <v>13</v>
      </c>
      <c r="L17" s="6">
        <v>16</v>
      </c>
      <c r="M17" s="1"/>
      <c r="N17" s="5">
        <f t="shared" si="5"/>
        <v>650</v>
      </c>
      <c r="O17" s="19">
        <f t="shared" si="0"/>
        <v>10.4</v>
      </c>
      <c r="P17" s="12">
        <f t="shared" si="1"/>
        <v>1.5165750888103138</v>
      </c>
      <c r="Q17" s="17">
        <f t="shared" si="2"/>
        <v>12</v>
      </c>
      <c r="R17" s="12">
        <f t="shared" si="3"/>
        <v>2.4083189157584615</v>
      </c>
    </row>
    <row r="18" spans="2:18">
      <c r="B18" s="5">
        <f t="shared" si="4"/>
        <v>700</v>
      </c>
      <c r="C18" s="5">
        <v>11</v>
      </c>
      <c r="D18" s="1">
        <v>14</v>
      </c>
      <c r="E18" s="5">
        <v>11</v>
      </c>
      <c r="F18" s="1">
        <v>12</v>
      </c>
      <c r="G18" s="5">
        <v>9</v>
      </c>
      <c r="H18" s="6">
        <v>11</v>
      </c>
      <c r="I18" s="21">
        <v>11</v>
      </c>
      <c r="J18" s="23">
        <v>13</v>
      </c>
      <c r="K18" s="1">
        <v>14</v>
      </c>
      <c r="L18" s="6">
        <v>16</v>
      </c>
      <c r="M18" s="1"/>
      <c r="N18" s="5">
        <f t="shared" si="5"/>
        <v>700</v>
      </c>
      <c r="O18" s="19">
        <f t="shared" si="0"/>
        <v>11.2</v>
      </c>
      <c r="P18" s="12">
        <f t="shared" si="1"/>
        <v>1.7888543819998286</v>
      </c>
      <c r="Q18" s="17">
        <f t="shared" si="2"/>
        <v>12.8</v>
      </c>
      <c r="R18" s="12">
        <f t="shared" si="3"/>
        <v>1.9235384061671315</v>
      </c>
    </row>
    <row r="19" spans="2:18">
      <c r="B19" s="5">
        <f t="shared" si="4"/>
        <v>750</v>
      </c>
      <c r="C19" s="5">
        <v>12</v>
      </c>
      <c r="D19" s="1">
        <v>15</v>
      </c>
      <c r="E19" s="5">
        <v>11</v>
      </c>
      <c r="F19" s="1">
        <v>12</v>
      </c>
      <c r="G19" s="5">
        <v>10</v>
      </c>
      <c r="H19" s="6">
        <v>12</v>
      </c>
      <c r="I19" s="21">
        <v>11</v>
      </c>
      <c r="J19" s="23">
        <v>13</v>
      </c>
      <c r="K19" s="1">
        <v>15</v>
      </c>
      <c r="L19" s="6">
        <v>17</v>
      </c>
      <c r="M19" s="1"/>
      <c r="N19" s="5">
        <f t="shared" si="5"/>
        <v>750</v>
      </c>
      <c r="O19" s="19">
        <f t="shared" si="0"/>
        <v>11.8</v>
      </c>
      <c r="P19" s="12">
        <f t="shared" si="1"/>
        <v>1.9235384061671315</v>
      </c>
      <c r="Q19" s="17">
        <f t="shared" si="2"/>
        <v>13.4</v>
      </c>
      <c r="R19" s="12">
        <f t="shared" si="3"/>
        <v>2.1679483388678773</v>
      </c>
    </row>
    <row r="20" spans="2:18">
      <c r="B20" s="5">
        <f t="shared" si="4"/>
        <v>800</v>
      </c>
      <c r="C20" s="5">
        <v>12</v>
      </c>
      <c r="D20" s="1">
        <v>16</v>
      </c>
      <c r="E20" s="5">
        <v>12</v>
      </c>
      <c r="F20" s="1">
        <v>13</v>
      </c>
      <c r="G20" s="5">
        <v>10</v>
      </c>
      <c r="H20" s="6">
        <v>12</v>
      </c>
      <c r="I20" s="21">
        <v>12</v>
      </c>
      <c r="J20" s="23">
        <v>14</v>
      </c>
      <c r="K20" s="1">
        <v>15</v>
      </c>
      <c r="L20" s="6">
        <v>18</v>
      </c>
      <c r="M20" s="1"/>
      <c r="N20" s="5">
        <f t="shared" si="5"/>
        <v>800</v>
      </c>
      <c r="O20" s="19">
        <f t="shared" si="0"/>
        <v>12.2</v>
      </c>
      <c r="P20" s="12">
        <f t="shared" si="1"/>
        <v>1.7888543819998286</v>
      </c>
      <c r="Q20" s="17">
        <f t="shared" si="2"/>
        <v>14</v>
      </c>
      <c r="R20" s="12">
        <f t="shared" si="3"/>
        <v>2.4083189157584615</v>
      </c>
    </row>
    <row r="21" spans="2:18">
      <c r="B21" s="5">
        <f t="shared" si="4"/>
        <v>850</v>
      </c>
      <c r="C21" s="5">
        <v>13</v>
      </c>
      <c r="D21" s="1">
        <v>17</v>
      </c>
      <c r="E21" s="5">
        <v>12</v>
      </c>
      <c r="F21" s="1">
        <v>13</v>
      </c>
      <c r="G21" s="5">
        <v>10</v>
      </c>
      <c r="H21" s="6">
        <v>13</v>
      </c>
      <c r="I21" s="21">
        <v>12</v>
      </c>
      <c r="J21" s="23">
        <v>15</v>
      </c>
      <c r="K21" s="1">
        <v>16</v>
      </c>
      <c r="L21" s="6">
        <v>19</v>
      </c>
      <c r="M21" s="1"/>
      <c r="N21" s="5">
        <f t="shared" si="5"/>
        <v>850</v>
      </c>
      <c r="O21" s="19">
        <f t="shared" si="0"/>
        <v>12.6</v>
      </c>
      <c r="P21" s="12">
        <f t="shared" si="1"/>
        <v>2.190890230020667</v>
      </c>
      <c r="Q21" s="17">
        <f t="shared" si="2"/>
        <v>14.8</v>
      </c>
      <c r="R21" s="12">
        <f t="shared" si="3"/>
        <v>2.6076809620810617</v>
      </c>
    </row>
    <row r="22" spans="2:18">
      <c r="B22" s="5">
        <f t="shared" si="4"/>
        <v>900</v>
      </c>
      <c r="C22" s="5">
        <v>13</v>
      </c>
      <c r="D22" s="1">
        <v>18</v>
      </c>
      <c r="E22" s="5">
        <v>13</v>
      </c>
      <c r="F22" s="1">
        <v>14</v>
      </c>
      <c r="G22" s="5">
        <v>11</v>
      </c>
      <c r="H22" s="6">
        <v>13</v>
      </c>
      <c r="I22" s="21">
        <v>13</v>
      </c>
      <c r="J22" s="23">
        <v>15</v>
      </c>
      <c r="K22" s="1">
        <v>17</v>
      </c>
      <c r="L22" s="6">
        <v>20</v>
      </c>
      <c r="M22" s="1"/>
      <c r="N22" s="5">
        <f t="shared" si="5"/>
        <v>900</v>
      </c>
      <c r="O22" s="19">
        <f t="shared" si="0"/>
        <v>13.4</v>
      </c>
      <c r="P22" s="12">
        <f t="shared" si="1"/>
        <v>2.190890230020667</v>
      </c>
      <c r="Q22" s="17">
        <f t="shared" si="2"/>
        <v>15.4</v>
      </c>
      <c r="R22" s="12">
        <f t="shared" si="3"/>
        <v>2.9154759474226504</v>
      </c>
    </row>
    <row r="23" spans="2:18">
      <c r="B23" s="5">
        <f t="shared" si="4"/>
        <v>950</v>
      </c>
      <c r="C23" s="5">
        <v>14</v>
      </c>
      <c r="D23" s="1">
        <v>18</v>
      </c>
      <c r="E23" s="5">
        <v>13</v>
      </c>
      <c r="F23" s="1">
        <v>15</v>
      </c>
      <c r="G23" s="5">
        <v>11</v>
      </c>
      <c r="H23" s="6">
        <v>14</v>
      </c>
      <c r="I23" s="21">
        <v>13</v>
      </c>
      <c r="J23" s="23">
        <v>16</v>
      </c>
      <c r="K23" s="1">
        <v>17</v>
      </c>
      <c r="L23" s="6">
        <v>20</v>
      </c>
      <c r="M23" s="1"/>
      <c r="N23" s="5">
        <f t="shared" si="5"/>
        <v>950</v>
      </c>
      <c r="O23" s="19">
        <f t="shared" si="0"/>
        <v>13.6</v>
      </c>
      <c r="P23" s="12">
        <f t="shared" si="1"/>
        <v>2.190890230020667</v>
      </c>
      <c r="Q23" s="17">
        <f t="shared" si="2"/>
        <v>16</v>
      </c>
      <c r="R23" s="12">
        <f t="shared" si="3"/>
        <v>2.4083189157584615</v>
      </c>
    </row>
    <row r="24" spans="2:18">
      <c r="B24" s="7">
        <f t="shared" si="4"/>
        <v>1000</v>
      </c>
      <c r="C24" s="7">
        <v>14</v>
      </c>
      <c r="D24" s="8">
        <v>19</v>
      </c>
      <c r="E24" s="7">
        <v>14</v>
      </c>
      <c r="F24" s="8">
        <v>15</v>
      </c>
      <c r="G24" s="7">
        <v>12</v>
      </c>
      <c r="H24" s="9">
        <v>14</v>
      </c>
      <c r="I24" s="13">
        <v>14</v>
      </c>
      <c r="J24" s="24">
        <v>16</v>
      </c>
      <c r="K24" s="8">
        <v>18</v>
      </c>
      <c r="L24" s="9">
        <v>21</v>
      </c>
      <c r="M24" s="1"/>
      <c r="N24" s="7">
        <f t="shared" si="5"/>
        <v>1000</v>
      </c>
      <c r="O24" s="20">
        <f t="shared" si="0"/>
        <v>14.4</v>
      </c>
      <c r="P24" s="15">
        <f t="shared" si="1"/>
        <v>2.190890230020667</v>
      </c>
      <c r="Q24" s="14">
        <f t="shared" si="2"/>
        <v>16.399999999999999</v>
      </c>
      <c r="R24" s="15">
        <f t="shared" si="3"/>
        <v>2.9154759474226504</v>
      </c>
    </row>
    <row r="28" spans="2:18" ht="19.5">
      <c r="O28" s="89"/>
    </row>
    <row r="36" spans="13:13">
      <c r="M36" s="88"/>
    </row>
  </sheetData>
  <mergeCells count="5">
    <mergeCell ref="C3:D3"/>
    <mergeCell ref="E3:F3"/>
    <mergeCell ref="G3:H3"/>
    <mergeCell ref="I3:J3"/>
    <mergeCell ref="K3:L3"/>
  </mergeCells>
  <phoneticPr fontId="1"/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38"/>
  <sheetViews>
    <sheetView zoomScale="80" zoomScaleNormal="80" workbookViewId="0">
      <selection activeCell="C30" sqref="C30"/>
    </sheetView>
  </sheetViews>
  <sheetFormatPr defaultRowHeight="18.75"/>
  <cols>
    <col min="2" max="2" width="18.25" customWidth="1"/>
    <col min="3" max="22" width="9.625" customWidth="1"/>
    <col min="23" max="26" width="7.375" customWidth="1"/>
  </cols>
  <sheetData>
    <row r="2" spans="2:26">
      <c r="B2" t="s">
        <v>10</v>
      </c>
    </row>
    <row r="3" spans="2:26">
      <c r="B3" s="57"/>
      <c r="C3" s="36" t="s">
        <v>12</v>
      </c>
      <c r="D3" s="39"/>
      <c r="E3" s="38" t="s">
        <v>13</v>
      </c>
      <c r="F3" s="39"/>
      <c r="G3" s="36" t="s">
        <v>14</v>
      </c>
      <c r="H3" s="39"/>
      <c r="I3" s="36" t="s">
        <v>15</v>
      </c>
      <c r="J3" s="39"/>
      <c r="K3" s="38" t="s">
        <v>16</v>
      </c>
      <c r="L3" s="40"/>
      <c r="M3" s="36" t="s">
        <v>17</v>
      </c>
      <c r="N3" s="39"/>
      <c r="O3" s="36" t="s">
        <v>18</v>
      </c>
      <c r="P3" s="39"/>
      <c r="Q3" s="36" t="s">
        <v>41</v>
      </c>
      <c r="R3" s="39"/>
      <c r="S3" s="38" t="s">
        <v>25</v>
      </c>
      <c r="T3" s="39"/>
      <c r="U3" s="36" t="s">
        <v>42</v>
      </c>
      <c r="V3" s="37"/>
      <c r="W3" s="105" t="s">
        <v>11</v>
      </c>
      <c r="X3" s="106"/>
      <c r="Y3" s="106" t="s">
        <v>19</v>
      </c>
      <c r="Z3" s="107"/>
    </row>
    <row r="4" spans="2:26">
      <c r="B4" s="42" t="s">
        <v>6</v>
      </c>
      <c r="C4" s="43" t="s">
        <v>21</v>
      </c>
      <c r="D4" s="44" t="s">
        <v>20</v>
      </c>
      <c r="E4" s="43" t="s">
        <v>21</v>
      </c>
      <c r="F4" s="44" t="s">
        <v>20</v>
      </c>
      <c r="G4" s="43" t="s">
        <v>21</v>
      </c>
      <c r="H4" s="44" t="s">
        <v>20</v>
      </c>
      <c r="I4" s="43" t="s">
        <v>21</v>
      </c>
      <c r="J4" s="44" t="s">
        <v>20</v>
      </c>
      <c r="K4" s="43" t="s">
        <v>21</v>
      </c>
      <c r="L4" s="44" t="s">
        <v>20</v>
      </c>
      <c r="M4" s="43" t="s">
        <v>21</v>
      </c>
      <c r="N4" s="44" t="s">
        <v>20</v>
      </c>
      <c r="O4" s="43" t="s">
        <v>21</v>
      </c>
      <c r="P4" s="44" t="s">
        <v>20</v>
      </c>
      <c r="Q4" s="43" t="s">
        <v>21</v>
      </c>
      <c r="R4" s="44" t="s">
        <v>20</v>
      </c>
      <c r="S4" s="43" t="s">
        <v>21</v>
      </c>
      <c r="T4" s="44" t="s">
        <v>20</v>
      </c>
      <c r="U4" s="43" t="s">
        <v>21</v>
      </c>
      <c r="V4" s="44" t="s">
        <v>20</v>
      </c>
      <c r="W4" s="42" t="s">
        <v>0</v>
      </c>
      <c r="X4" s="40" t="s">
        <v>1</v>
      </c>
      <c r="Y4" s="48" t="s">
        <v>0</v>
      </c>
      <c r="Z4" s="40" t="s">
        <v>1</v>
      </c>
    </row>
    <row r="5" spans="2:26">
      <c r="B5" s="28">
        <v>50</v>
      </c>
      <c r="C5" s="28">
        <v>2</v>
      </c>
      <c r="D5" s="49">
        <v>2</v>
      </c>
      <c r="E5" s="50">
        <v>2</v>
      </c>
      <c r="F5" s="49">
        <v>2</v>
      </c>
      <c r="G5" s="29">
        <v>2</v>
      </c>
      <c r="H5" s="49">
        <v>2</v>
      </c>
      <c r="I5" s="50">
        <v>2</v>
      </c>
      <c r="J5" s="49">
        <v>2</v>
      </c>
      <c r="K5" s="29">
        <v>2</v>
      </c>
      <c r="L5" s="49">
        <v>2</v>
      </c>
      <c r="M5" s="28">
        <v>2</v>
      </c>
      <c r="N5" s="30">
        <v>2</v>
      </c>
      <c r="O5" s="50">
        <v>1</v>
      </c>
      <c r="P5" s="51">
        <v>1</v>
      </c>
      <c r="Q5" s="50">
        <v>2</v>
      </c>
      <c r="R5" s="49">
        <v>2</v>
      </c>
      <c r="S5" s="51">
        <v>2</v>
      </c>
      <c r="T5" s="49">
        <v>2</v>
      </c>
      <c r="U5" s="50">
        <v>2</v>
      </c>
      <c r="V5" s="49">
        <v>2</v>
      </c>
      <c r="W5" s="52">
        <f>AVERAGE(C5,E5,G5,I5,K5,M5,O5,Q5,S5,U5)</f>
        <v>1.9</v>
      </c>
      <c r="X5" s="53">
        <f>STDEV(C5,E5,G5,I5,K5,M5,O5,Q5,S5,U5)</f>
        <v>0.31622776601683766</v>
      </c>
      <c r="Y5" s="58">
        <f>AVERAGE(D5,F5,H5,J5,L5,N5,P5,R5,T5,V5)</f>
        <v>1.9</v>
      </c>
      <c r="Z5" s="53">
        <f>STDEV(D5,F5,H5,J5,L5,N5,P5,R5,T5,V5)</f>
        <v>0.31622776601683766</v>
      </c>
    </row>
    <row r="6" spans="2:26">
      <c r="B6" s="34">
        <f t="shared" ref="B6:B24" si="0">B5+50</f>
        <v>100</v>
      </c>
      <c r="C6" s="34">
        <v>4</v>
      </c>
      <c r="D6" s="47">
        <v>3</v>
      </c>
      <c r="E6" s="46">
        <v>4</v>
      </c>
      <c r="F6" s="47">
        <v>4</v>
      </c>
      <c r="G6" s="27">
        <v>3</v>
      </c>
      <c r="H6" s="47">
        <v>3</v>
      </c>
      <c r="I6" s="46">
        <v>3</v>
      </c>
      <c r="J6" s="47">
        <v>3</v>
      </c>
      <c r="K6" s="27">
        <v>3</v>
      </c>
      <c r="L6" s="47">
        <v>3</v>
      </c>
      <c r="M6" s="34">
        <v>3</v>
      </c>
      <c r="N6" s="35">
        <v>3</v>
      </c>
      <c r="O6" s="46">
        <v>3</v>
      </c>
      <c r="P6" s="41">
        <v>3</v>
      </c>
      <c r="Q6" s="46">
        <v>3</v>
      </c>
      <c r="R6" s="47">
        <v>4</v>
      </c>
      <c r="S6" s="41">
        <v>3</v>
      </c>
      <c r="T6" s="47">
        <v>3</v>
      </c>
      <c r="U6" s="46">
        <v>3</v>
      </c>
      <c r="V6" s="47">
        <v>3</v>
      </c>
      <c r="W6" s="52">
        <f t="shared" ref="W6:W24" si="1">AVERAGE(C6,E6,G6,I6,K6,M6,O6,Q6,S6,U6)</f>
        <v>3.2</v>
      </c>
      <c r="X6" s="53">
        <f t="shared" ref="X6:X24" si="2">STDEV(C6,E6,G6,I6,K6,M6,O6,Q6,S6,U6)</f>
        <v>0.42163702135578318</v>
      </c>
      <c r="Y6" s="58">
        <f t="shared" ref="Y6:Y24" si="3">AVERAGE(D6,F6,H6,J6,L6,N6,P6,R6,T6,V6)</f>
        <v>3.2</v>
      </c>
      <c r="Z6" s="53">
        <f t="shared" ref="Z6:Z24" si="4">STDEV(D6,F6,H6,J6,L6,N6,P6,R6,T6,V6)</f>
        <v>0.42163702135578318</v>
      </c>
    </row>
    <row r="7" spans="2:26">
      <c r="B7" s="34">
        <f t="shared" si="0"/>
        <v>150</v>
      </c>
      <c r="C7" s="34">
        <v>5</v>
      </c>
      <c r="D7" s="47">
        <v>5</v>
      </c>
      <c r="E7" s="46">
        <v>6</v>
      </c>
      <c r="F7" s="47">
        <v>6</v>
      </c>
      <c r="G7" s="27">
        <v>5</v>
      </c>
      <c r="H7" s="47">
        <v>5</v>
      </c>
      <c r="I7" s="46">
        <v>5</v>
      </c>
      <c r="J7" s="47">
        <v>5</v>
      </c>
      <c r="K7" s="27">
        <v>4</v>
      </c>
      <c r="L7" s="47">
        <v>4</v>
      </c>
      <c r="M7" s="34">
        <v>4</v>
      </c>
      <c r="N7" s="35">
        <v>4</v>
      </c>
      <c r="O7" s="46">
        <v>4</v>
      </c>
      <c r="P7" s="41">
        <v>4</v>
      </c>
      <c r="Q7" s="46">
        <v>5</v>
      </c>
      <c r="R7" s="47">
        <v>5</v>
      </c>
      <c r="S7" s="41">
        <v>4</v>
      </c>
      <c r="T7" s="47">
        <v>5</v>
      </c>
      <c r="U7" s="46">
        <v>4</v>
      </c>
      <c r="V7" s="47">
        <v>4</v>
      </c>
      <c r="W7" s="52">
        <f t="shared" si="1"/>
        <v>4.5999999999999996</v>
      </c>
      <c r="X7" s="53">
        <f t="shared" si="2"/>
        <v>0.69920589878010153</v>
      </c>
      <c r="Y7" s="58">
        <f t="shared" si="3"/>
        <v>4.7</v>
      </c>
      <c r="Z7" s="53">
        <f t="shared" si="4"/>
        <v>0.6749485577105524</v>
      </c>
    </row>
    <row r="8" spans="2:26">
      <c r="B8" s="34">
        <f t="shared" si="0"/>
        <v>200</v>
      </c>
      <c r="C8" s="34">
        <v>7</v>
      </c>
      <c r="D8" s="47">
        <v>6</v>
      </c>
      <c r="E8" s="46">
        <v>7</v>
      </c>
      <c r="F8" s="47">
        <v>8</v>
      </c>
      <c r="G8" s="27">
        <v>6</v>
      </c>
      <c r="H8" s="47">
        <v>6</v>
      </c>
      <c r="I8" s="46">
        <v>6</v>
      </c>
      <c r="J8" s="47">
        <v>6</v>
      </c>
      <c r="K8" s="27">
        <v>5</v>
      </c>
      <c r="L8" s="47">
        <v>5</v>
      </c>
      <c r="M8" s="34">
        <v>6</v>
      </c>
      <c r="N8" s="35">
        <v>6</v>
      </c>
      <c r="O8" s="46">
        <v>5</v>
      </c>
      <c r="P8" s="41">
        <v>5</v>
      </c>
      <c r="Q8" s="46">
        <v>6</v>
      </c>
      <c r="R8" s="47">
        <v>7</v>
      </c>
      <c r="S8" s="41">
        <v>6</v>
      </c>
      <c r="T8" s="47">
        <v>6</v>
      </c>
      <c r="U8" s="46">
        <v>5</v>
      </c>
      <c r="V8" s="47">
        <v>5</v>
      </c>
      <c r="W8" s="52">
        <f t="shared" si="1"/>
        <v>5.9</v>
      </c>
      <c r="X8" s="53">
        <f t="shared" si="2"/>
        <v>0.73786478737262018</v>
      </c>
      <c r="Y8" s="58">
        <f t="shared" si="3"/>
        <v>6</v>
      </c>
      <c r="Z8" s="53">
        <f t="shared" si="4"/>
        <v>0.94280904158206336</v>
      </c>
    </row>
    <row r="9" spans="2:26">
      <c r="B9" s="34">
        <f t="shared" si="0"/>
        <v>250</v>
      </c>
      <c r="C9" s="34">
        <v>8</v>
      </c>
      <c r="D9" s="47">
        <v>8</v>
      </c>
      <c r="E9" s="46">
        <v>8</v>
      </c>
      <c r="F9" s="47">
        <v>9</v>
      </c>
      <c r="G9" s="27">
        <v>8</v>
      </c>
      <c r="H9" s="47">
        <v>8</v>
      </c>
      <c r="I9" s="46">
        <v>7</v>
      </c>
      <c r="J9" s="47">
        <v>7</v>
      </c>
      <c r="K9" s="27">
        <v>6</v>
      </c>
      <c r="L9" s="47">
        <v>6</v>
      </c>
      <c r="M9" s="34">
        <v>7</v>
      </c>
      <c r="N9" s="35">
        <v>7</v>
      </c>
      <c r="O9" s="46">
        <v>6</v>
      </c>
      <c r="P9" s="41">
        <v>7</v>
      </c>
      <c r="Q9" s="46">
        <v>7</v>
      </c>
      <c r="R9" s="47">
        <v>8</v>
      </c>
      <c r="S9" s="41">
        <v>7</v>
      </c>
      <c r="T9" s="47">
        <v>8</v>
      </c>
      <c r="U9" s="46">
        <v>6</v>
      </c>
      <c r="V9" s="47">
        <v>6</v>
      </c>
      <c r="W9" s="52">
        <f t="shared" si="1"/>
        <v>7</v>
      </c>
      <c r="X9" s="53">
        <f t="shared" si="2"/>
        <v>0.81649658092772603</v>
      </c>
      <c r="Y9" s="58">
        <f t="shared" si="3"/>
        <v>7.4</v>
      </c>
      <c r="Z9" s="53">
        <f t="shared" si="4"/>
        <v>0.96609178307929455</v>
      </c>
    </row>
    <row r="10" spans="2:26">
      <c r="B10" s="34">
        <f t="shared" si="0"/>
        <v>300</v>
      </c>
      <c r="C10" s="34">
        <v>9</v>
      </c>
      <c r="D10" s="47">
        <v>9</v>
      </c>
      <c r="E10" s="46">
        <v>9</v>
      </c>
      <c r="F10" s="47">
        <v>11</v>
      </c>
      <c r="G10" s="27">
        <v>9</v>
      </c>
      <c r="H10" s="47">
        <v>9</v>
      </c>
      <c r="I10" s="46">
        <v>9</v>
      </c>
      <c r="J10" s="47">
        <v>9</v>
      </c>
      <c r="K10" s="27">
        <v>8</v>
      </c>
      <c r="L10" s="47">
        <v>8</v>
      </c>
      <c r="M10" s="34">
        <v>8</v>
      </c>
      <c r="N10" s="35">
        <v>8</v>
      </c>
      <c r="O10" s="46">
        <v>7</v>
      </c>
      <c r="P10" s="41">
        <v>8</v>
      </c>
      <c r="Q10" s="46">
        <v>8</v>
      </c>
      <c r="R10" s="47">
        <v>9</v>
      </c>
      <c r="S10" s="41">
        <v>8</v>
      </c>
      <c r="T10" s="47">
        <v>10</v>
      </c>
      <c r="U10" s="46">
        <v>7</v>
      </c>
      <c r="V10" s="47">
        <v>7</v>
      </c>
      <c r="W10" s="52">
        <f t="shared" si="1"/>
        <v>8.1999999999999993</v>
      </c>
      <c r="X10" s="53">
        <f t="shared" si="2"/>
        <v>0.78881063774661553</v>
      </c>
      <c r="Y10" s="58">
        <f t="shared" si="3"/>
        <v>8.8000000000000007</v>
      </c>
      <c r="Z10" s="53">
        <f t="shared" si="4"/>
        <v>1.1352924243950946</v>
      </c>
    </row>
    <row r="11" spans="2:26">
      <c r="B11" s="34">
        <f t="shared" si="0"/>
        <v>350</v>
      </c>
      <c r="C11" s="34">
        <v>10</v>
      </c>
      <c r="D11" s="47">
        <v>10</v>
      </c>
      <c r="E11" s="46">
        <v>11</v>
      </c>
      <c r="F11" s="47">
        <v>12</v>
      </c>
      <c r="G11" s="27">
        <v>10</v>
      </c>
      <c r="H11" s="47">
        <v>11</v>
      </c>
      <c r="I11" s="46">
        <v>10</v>
      </c>
      <c r="J11" s="47">
        <v>10</v>
      </c>
      <c r="K11" s="27">
        <v>9</v>
      </c>
      <c r="L11" s="47">
        <v>9</v>
      </c>
      <c r="M11" s="34">
        <v>9</v>
      </c>
      <c r="N11" s="35">
        <v>10</v>
      </c>
      <c r="O11" s="46">
        <v>8</v>
      </c>
      <c r="P11" s="41">
        <v>9</v>
      </c>
      <c r="Q11" s="46">
        <v>10</v>
      </c>
      <c r="R11" s="47">
        <v>10</v>
      </c>
      <c r="S11" s="41">
        <v>9</v>
      </c>
      <c r="T11" s="47">
        <v>11</v>
      </c>
      <c r="U11" s="46">
        <v>8</v>
      </c>
      <c r="V11" s="47">
        <v>8</v>
      </c>
      <c r="W11" s="52">
        <f t="shared" si="1"/>
        <v>9.4</v>
      </c>
      <c r="X11" s="53">
        <f t="shared" si="2"/>
        <v>0.96609178307929577</v>
      </c>
      <c r="Y11" s="58">
        <f t="shared" si="3"/>
        <v>10</v>
      </c>
      <c r="Z11" s="53">
        <f t="shared" si="4"/>
        <v>1.1547005383792515</v>
      </c>
    </row>
    <row r="12" spans="2:26">
      <c r="B12" s="34">
        <f t="shared" si="0"/>
        <v>400</v>
      </c>
      <c r="C12" s="34">
        <v>11</v>
      </c>
      <c r="D12" s="47">
        <v>12</v>
      </c>
      <c r="E12" s="46">
        <v>12</v>
      </c>
      <c r="F12" s="47">
        <v>13</v>
      </c>
      <c r="G12" s="27">
        <v>12</v>
      </c>
      <c r="H12" s="47">
        <v>12</v>
      </c>
      <c r="I12" s="46">
        <v>11</v>
      </c>
      <c r="J12" s="47">
        <v>11</v>
      </c>
      <c r="K12" s="27">
        <v>10</v>
      </c>
      <c r="L12" s="47">
        <v>10</v>
      </c>
      <c r="M12" s="34">
        <v>11</v>
      </c>
      <c r="N12" s="35">
        <v>11</v>
      </c>
      <c r="O12" s="46">
        <v>9</v>
      </c>
      <c r="P12" s="41">
        <v>10</v>
      </c>
      <c r="Q12" s="46">
        <v>11</v>
      </c>
      <c r="R12" s="47">
        <v>12</v>
      </c>
      <c r="S12" s="41">
        <v>11</v>
      </c>
      <c r="T12" s="47">
        <v>13</v>
      </c>
      <c r="U12" s="46">
        <v>9</v>
      </c>
      <c r="V12" s="47">
        <v>9</v>
      </c>
      <c r="W12" s="52">
        <f t="shared" si="1"/>
        <v>10.7</v>
      </c>
      <c r="X12" s="53">
        <f t="shared" si="2"/>
        <v>1.0593499054713802</v>
      </c>
      <c r="Y12" s="58">
        <f t="shared" si="3"/>
        <v>11.3</v>
      </c>
      <c r="Z12" s="53">
        <f t="shared" si="4"/>
        <v>1.3374935098492549</v>
      </c>
    </row>
    <row r="13" spans="2:26">
      <c r="B13" s="34">
        <f t="shared" si="0"/>
        <v>450</v>
      </c>
      <c r="C13" s="34">
        <v>13</v>
      </c>
      <c r="D13" s="47">
        <v>13</v>
      </c>
      <c r="E13" s="46">
        <v>13</v>
      </c>
      <c r="F13" s="47">
        <v>15</v>
      </c>
      <c r="G13" s="27">
        <v>13</v>
      </c>
      <c r="H13" s="47">
        <v>14</v>
      </c>
      <c r="I13" s="46">
        <v>12</v>
      </c>
      <c r="J13" s="47">
        <v>13</v>
      </c>
      <c r="K13" s="27">
        <v>11</v>
      </c>
      <c r="L13" s="47">
        <v>11</v>
      </c>
      <c r="M13" s="34">
        <v>12</v>
      </c>
      <c r="N13" s="35">
        <v>12</v>
      </c>
      <c r="O13" s="46">
        <v>10</v>
      </c>
      <c r="P13" s="41">
        <v>11</v>
      </c>
      <c r="Q13" s="46">
        <v>12</v>
      </c>
      <c r="R13" s="47">
        <v>13</v>
      </c>
      <c r="S13" s="41">
        <v>12</v>
      </c>
      <c r="T13" s="47">
        <v>14</v>
      </c>
      <c r="U13" s="46">
        <v>10</v>
      </c>
      <c r="V13" s="47">
        <v>10</v>
      </c>
      <c r="W13" s="52">
        <f t="shared" si="1"/>
        <v>11.8</v>
      </c>
      <c r="X13" s="53">
        <f t="shared" si="2"/>
        <v>1.1352924243950933</v>
      </c>
      <c r="Y13" s="58">
        <f t="shared" si="3"/>
        <v>12.6</v>
      </c>
      <c r="Z13" s="53">
        <f t="shared" si="4"/>
        <v>1.5776212754932342</v>
      </c>
    </row>
    <row r="14" spans="2:26">
      <c r="B14" s="34">
        <f t="shared" si="0"/>
        <v>500</v>
      </c>
      <c r="C14" s="34">
        <v>14</v>
      </c>
      <c r="D14" s="47">
        <v>14</v>
      </c>
      <c r="E14" s="46">
        <v>14</v>
      </c>
      <c r="F14" s="47">
        <v>16</v>
      </c>
      <c r="G14" s="27">
        <v>14</v>
      </c>
      <c r="H14" s="47">
        <v>15</v>
      </c>
      <c r="I14" s="46">
        <v>13</v>
      </c>
      <c r="J14" s="47">
        <v>14</v>
      </c>
      <c r="K14" s="27">
        <v>12</v>
      </c>
      <c r="L14" s="47">
        <v>12</v>
      </c>
      <c r="M14" s="34">
        <v>13</v>
      </c>
      <c r="N14" s="35">
        <v>13</v>
      </c>
      <c r="O14" s="46">
        <v>11</v>
      </c>
      <c r="P14" s="41">
        <v>13</v>
      </c>
      <c r="Q14" s="46">
        <v>13</v>
      </c>
      <c r="R14" s="47">
        <v>14</v>
      </c>
      <c r="S14" s="41">
        <v>13</v>
      </c>
      <c r="T14" s="47">
        <v>16</v>
      </c>
      <c r="U14" s="46">
        <v>10</v>
      </c>
      <c r="V14" s="47">
        <v>11</v>
      </c>
      <c r="W14" s="52">
        <f t="shared" si="1"/>
        <v>12.7</v>
      </c>
      <c r="X14" s="53">
        <f t="shared" si="2"/>
        <v>1.3374935098492586</v>
      </c>
      <c r="Y14" s="58">
        <f t="shared" si="3"/>
        <v>13.8</v>
      </c>
      <c r="Z14" s="53">
        <f t="shared" si="4"/>
        <v>1.6193277068654794</v>
      </c>
    </row>
    <row r="15" spans="2:26">
      <c r="B15" s="34">
        <f t="shared" si="0"/>
        <v>550</v>
      </c>
      <c r="C15" s="34">
        <v>15</v>
      </c>
      <c r="D15" s="47">
        <v>15</v>
      </c>
      <c r="E15" s="46">
        <v>15</v>
      </c>
      <c r="F15" s="47">
        <v>17</v>
      </c>
      <c r="G15" s="27">
        <v>15</v>
      </c>
      <c r="H15" s="47">
        <v>16</v>
      </c>
      <c r="I15" s="46">
        <v>13</v>
      </c>
      <c r="J15" s="47">
        <v>15</v>
      </c>
      <c r="K15" s="27">
        <v>13</v>
      </c>
      <c r="L15" s="47">
        <v>14</v>
      </c>
      <c r="M15" s="34">
        <v>14</v>
      </c>
      <c r="N15" s="35">
        <v>15</v>
      </c>
      <c r="O15" s="46">
        <v>12</v>
      </c>
      <c r="P15" s="41">
        <v>14</v>
      </c>
      <c r="Q15" s="46">
        <v>14</v>
      </c>
      <c r="R15" s="47">
        <v>15</v>
      </c>
      <c r="S15" s="41">
        <v>14</v>
      </c>
      <c r="T15" s="47">
        <v>17</v>
      </c>
      <c r="U15" s="46">
        <v>11</v>
      </c>
      <c r="V15" s="47">
        <v>12</v>
      </c>
      <c r="W15" s="52">
        <f t="shared" si="1"/>
        <v>13.6</v>
      </c>
      <c r="X15" s="53">
        <f t="shared" si="2"/>
        <v>1.3498971154211057</v>
      </c>
      <c r="Y15" s="58">
        <f t="shared" si="3"/>
        <v>15</v>
      </c>
      <c r="Z15" s="53">
        <f t="shared" si="4"/>
        <v>1.4907119849998598</v>
      </c>
    </row>
    <row r="16" spans="2:26">
      <c r="B16" s="34">
        <f t="shared" si="0"/>
        <v>600</v>
      </c>
      <c r="C16" s="34">
        <v>15</v>
      </c>
      <c r="D16" s="47">
        <v>17</v>
      </c>
      <c r="E16" s="46">
        <v>16</v>
      </c>
      <c r="F16" s="47">
        <v>18</v>
      </c>
      <c r="G16" s="27">
        <v>16</v>
      </c>
      <c r="H16" s="47">
        <v>17</v>
      </c>
      <c r="I16" s="46">
        <v>14</v>
      </c>
      <c r="J16" s="47">
        <v>17</v>
      </c>
      <c r="K16" s="27">
        <v>14</v>
      </c>
      <c r="L16" s="47">
        <v>15</v>
      </c>
      <c r="M16" s="34">
        <v>15</v>
      </c>
      <c r="N16" s="35">
        <v>16</v>
      </c>
      <c r="O16" s="46">
        <v>13</v>
      </c>
      <c r="P16" s="41">
        <v>15</v>
      </c>
      <c r="Q16" s="46">
        <v>15</v>
      </c>
      <c r="R16" s="47">
        <v>16</v>
      </c>
      <c r="S16" s="41">
        <v>15</v>
      </c>
      <c r="T16" s="47">
        <v>18</v>
      </c>
      <c r="U16" s="46">
        <v>12</v>
      </c>
      <c r="V16" s="47">
        <v>13</v>
      </c>
      <c r="W16" s="52">
        <f t="shared" si="1"/>
        <v>14.5</v>
      </c>
      <c r="X16" s="53">
        <f t="shared" si="2"/>
        <v>1.2692955176439846</v>
      </c>
      <c r="Y16" s="58">
        <f t="shared" si="3"/>
        <v>16.2</v>
      </c>
      <c r="Z16" s="53">
        <f t="shared" si="4"/>
        <v>1.5491933384829668</v>
      </c>
    </row>
    <row r="17" spans="2:26">
      <c r="B17" s="34">
        <f t="shared" si="0"/>
        <v>650</v>
      </c>
      <c r="C17" s="34">
        <v>16</v>
      </c>
      <c r="D17" s="47">
        <v>18</v>
      </c>
      <c r="E17" s="46">
        <v>17</v>
      </c>
      <c r="F17" s="47">
        <v>20</v>
      </c>
      <c r="G17" s="27">
        <v>17</v>
      </c>
      <c r="H17" s="47">
        <v>18</v>
      </c>
      <c r="I17" s="46">
        <v>15</v>
      </c>
      <c r="J17" s="47">
        <v>18</v>
      </c>
      <c r="K17" s="27">
        <v>15</v>
      </c>
      <c r="L17" s="47">
        <v>16</v>
      </c>
      <c r="M17" s="34">
        <v>16</v>
      </c>
      <c r="N17" s="35">
        <v>17</v>
      </c>
      <c r="O17" s="46">
        <v>14</v>
      </c>
      <c r="P17" s="41">
        <v>16</v>
      </c>
      <c r="Q17" s="46">
        <v>16</v>
      </c>
      <c r="R17" s="47">
        <v>18</v>
      </c>
      <c r="S17" s="41">
        <v>16</v>
      </c>
      <c r="T17" s="47">
        <v>20</v>
      </c>
      <c r="U17" s="46">
        <v>13</v>
      </c>
      <c r="V17" s="47">
        <v>14</v>
      </c>
      <c r="W17" s="52">
        <f t="shared" si="1"/>
        <v>15.5</v>
      </c>
      <c r="X17" s="53">
        <f t="shared" si="2"/>
        <v>1.2692955176439846</v>
      </c>
      <c r="Y17" s="58">
        <f t="shared" si="3"/>
        <v>17.5</v>
      </c>
      <c r="Z17" s="53">
        <f t="shared" si="4"/>
        <v>1.8408935028645435</v>
      </c>
    </row>
    <row r="18" spans="2:26">
      <c r="B18" s="34">
        <f t="shared" si="0"/>
        <v>700</v>
      </c>
      <c r="C18" s="34">
        <v>17</v>
      </c>
      <c r="D18" s="47">
        <v>19</v>
      </c>
      <c r="E18" s="46">
        <v>18</v>
      </c>
      <c r="F18" s="47">
        <v>21</v>
      </c>
      <c r="G18" s="27">
        <v>18</v>
      </c>
      <c r="H18" s="47">
        <v>20</v>
      </c>
      <c r="I18" s="46">
        <v>16</v>
      </c>
      <c r="J18" s="47">
        <v>19</v>
      </c>
      <c r="K18" s="27">
        <v>16</v>
      </c>
      <c r="L18" s="47">
        <v>17</v>
      </c>
      <c r="M18" s="34">
        <v>17</v>
      </c>
      <c r="N18" s="35">
        <v>18</v>
      </c>
      <c r="O18" s="46">
        <v>15</v>
      </c>
      <c r="P18" s="41">
        <v>18</v>
      </c>
      <c r="Q18" s="46">
        <v>16</v>
      </c>
      <c r="R18" s="47">
        <v>19</v>
      </c>
      <c r="S18" s="41">
        <v>17</v>
      </c>
      <c r="T18" s="47">
        <v>21</v>
      </c>
      <c r="U18" s="46">
        <v>13</v>
      </c>
      <c r="V18" s="47">
        <v>15</v>
      </c>
      <c r="W18" s="52">
        <f t="shared" si="1"/>
        <v>16.3</v>
      </c>
      <c r="X18" s="53">
        <f t="shared" si="2"/>
        <v>1.4944341180973264</v>
      </c>
      <c r="Y18" s="58">
        <f t="shared" si="3"/>
        <v>18.7</v>
      </c>
      <c r="Z18" s="53">
        <f t="shared" si="4"/>
        <v>1.8287822299126937</v>
      </c>
    </row>
    <row r="19" spans="2:26">
      <c r="B19" s="34">
        <f t="shared" si="0"/>
        <v>750</v>
      </c>
      <c r="C19" s="34">
        <v>18</v>
      </c>
      <c r="D19" s="47">
        <v>20</v>
      </c>
      <c r="E19" s="46">
        <v>18</v>
      </c>
      <c r="F19" s="47">
        <v>22</v>
      </c>
      <c r="G19" s="27">
        <v>19</v>
      </c>
      <c r="H19" s="47">
        <v>21</v>
      </c>
      <c r="I19" s="46">
        <v>17</v>
      </c>
      <c r="J19" s="47">
        <v>21</v>
      </c>
      <c r="K19" s="27">
        <v>17</v>
      </c>
      <c r="L19" s="47">
        <v>18</v>
      </c>
      <c r="M19" s="34">
        <v>18</v>
      </c>
      <c r="N19" s="35">
        <v>19</v>
      </c>
      <c r="O19" s="46">
        <v>15</v>
      </c>
      <c r="P19" s="41">
        <v>19</v>
      </c>
      <c r="Q19" s="46">
        <v>17</v>
      </c>
      <c r="R19" s="47">
        <v>20</v>
      </c>
      <c r="S19" s="41">
        <v>18</v>
      </c>
      <c r="T19" s="47">
        <v>23</v>
      </c>
      <c r="U19" s="46">
        <v>14</v>
      </c>
      <c r="V19" s="47">
        <v>15</v>
      </c>
      <c r="W19" s="52">
        <f t="shared" si="1"/>
        <v>17.100000000000001</v>
      </c>
      <c r="X19" s="53">
        <f t="shared" si="2"/>
        <v>1.5238839267549946</v>
      </c>
      <c r="Y19" s="58">
        <f t="shared" si="3"/>
        <v>19.8</v>
      </c>
      <c r="Z19" s="53">
        <f t="shared" si="4"/>
        <v>2.2509257354845489</v>
      </c>
    </row>
    <row r="20" spans="2:26">
      <c r="B20" s="34">
        <f t="shared" si="0"/>
        <v>800</v>
      </c>
      <c r="C20" s="34">
        <v>19</v>
      </c>
      <c r="D20" s="47">
        <v>21</v>
      </c>
      <c r="E20" s="46">
        <v>19</v>
      </c>
      <c r="F20" s="47">
        <v>23</v>
      </c>
      <c r="G20" s="27">
        <v>20</v>
      </c>
      <c r="H20" s="47">
        <v>22</v>
      </c>
      <c r="I20" s="46">
        <v>17</v>
      </c>
      <c r="J20" s="47">
        <v>22</v>
      </c>
      <c r="K20" s="27">
        <v>18</v>
      </c>
      <c r="L20" s="47">
        <v>19</v>
      </c>
      <c r="M20" s="34">
        <v>19</v>
      </c>
      <c r="N20" s="35">
        <v>21</v>
      </c>
      <c r="O20" s="46">
        <v>16</v>
      </c>
      <c r="P20" s="41">
        <v>20</v>
      </c>
      <c r="Q20" s="46">
        <v>18</v>
      </c>
      <c r="R20" s="47">
        <v>21</v>
      </c>
      <c r="S20" s="41">
        <v>19</v>
      </c>
      <c r="T20" s="47">
        <v>24</v>
      </c>
      <c r="U20" s="46">
        <v>15</v>
      </c>
      <c r="V20" s="47">
        <v>16</v>
      </c>
      <c r="W20" s="52">
        <f t="shared" si="1"/>
        <v>18</v>
      </c>
      <c r="X20" s="53">
        <f t="shared" si="2"/>
        <v>1.5634719199411433</v>
      </c>
      <c r="Y20" s="58">
        <f t="shared" si="3"/>
        <v>20.9</v>
      </c>
      <c r="Z20" s="53">
        <f t="shared" si="4"/>
        <v>2.2335820757001179</v>
      </c>
    </row>
    <row r="21" spans="2:26">
      <c r="B21" s="34">
        <f t="shared" si="0"/>
        <v>850</v>
      </c>
      <c r="C21" s="34">
        <v>20</v>
      </c>
      <c r="D21" s="47">
        <v>22</v>
      </c>
      <c r="E21" s="46">
        <v>20</v>
      </c>
      <c r="F21" s="47">
        <v>24</v>
      </c>
      <c r="G21" s="27">
        <v>20</v>
      </c>
      <c r="H21" s="47">
        <v>23</v>
      </c>
      <c r="I21" s="46">
        <v>18</v>
      </c>
      <c r="J21" s="47">
        <v>23</v>
      </c>
      <c r="K21" s="27">
        <v>19</v>
      </c>
      <c r="L21" s="47">
        <v>20</v>
      </c>
      <c r="M21" s="34">
        <v>19</v>
      </c>
      <c r="N21" s="35">
        <v>22</v>
      </c>
      <c r="O21" s="46">
        <v>17</v>
      </c>
      <c r="P21" s="41">
        <v>21</v>
      </c>
      <c r="Q21" s="46">
        <v>19</v>
      </c>
      <c r="R21" s="47">
        <v>22</v>
      </c>
      <c r="S21" s="41">
        <v>20</v>
      </c>
      <c r="T21" s="47">
        <v>25</v>
      </c>
      <c r="U21" s="46">
        <v>15</v>
      </c>
      <c r="V21" s="47">
        <v>17</v>
      </c>
      <c r="W21" s="52">
        <f t="shared" si="1"/>
        <v>18.7</v>
      </c>
      <c r="X21" s="53">
        <f t="shared" si="2"/>
        <v>1.636391694484477</v>
      </c>
      <c r="Y21" s="58">
        <f t="shared" si="3"/>
        <v>21.9</v>
      </c>
      <c r="Z21" s="53">
        <f t="shared" si="4"/>
        <v>2.2335820757001272</v>
      </c>
    </row>
    <row r="22" spans="2:26">
      <c r="B22" s="34">
        <f t="shared" si="0"/>
        <v>900</v>
      </c>
      <c r="C22" s="34">
        <v>21</v>
      </c>
      <c r="D22" s="47">
        <v>23</v>
      </c>
      <c r="E22" s="46">
        <v>21</v>
      </c>
      <c r="F22" s="47">
        <v>25</v>
      </c>
      <c r="G22" s="27">
        <v>21</v>
      </c>
      <c r="H22" s="47">
        <v>24</v>
      </c>
      <c r="I22" s="46">
        <v>19</v>
      </c>
      <c r="J22" s="47">
        <v>24</v>
      </c>
      <c r="K22" s="27">
        <v>20</v>
      </c>
      <c r="L22" s="47">
        <v>22</v>
      </c>
      <c r="M22" s="34">
        <v>20</v>
      </c>
      <c r="N22" s="35">
        <v>23</v>
      </c>
      <c r="O22" s="46">
        <v>18</v>
      </c>
      <c r="P22" s="41">
        <v>22</v>
      </c>
      <c r="Q22" s="46">
        <v>20</v>
      </c>
      <c r="R22" s="47">
        <v>23</v>
      </c>
      <c r="S22" s="41">
        <v>20</v>
      </c>
      <c r="T22" s="47">
        <v>27</v>
      </c>
      <c r="U22" s="46">
        <v>16</v>
      </c>
      <c r="V22" s="47">
        <v>18</v>
      </c>
      <c r="W22" s="52">
        <f t="shared" si="1"/>
        <v>19.600000000000001</v>
      </c>
      <c r="X22" s="53">
        <f t="shared" si="2"/>
        <v>1.5776212754932311</v>
      </c>
      <c r="Y22" s="58">
        <f t="shared" si="3"/>
        <v>23.1</v>
      </c>
      <c r="Z22" s="53">
        <f t="shared" si="4"/>
        <v>2.330951164939612</v>
      </c>
    </row>
    <row r="23" spans="2:26">
      <c r="B23" s="34">
        <f t="shared" si="0"/>
        <v>950</v>
      </c>
      <c r="C23" s="34">
        <v>22</v>
      </c>
      <c r="D23" s="47">
        <v>24</v>
      </c>
      <c r="E23" s="46">
        <v>22</v>
      </c>
      <c r="F23" s="47">
        <v>26</v>
      </c>
      <c r="G23" s="27">
        <v>22</v>
      </c>
      <c r="H23" s="47">
        <v>25</v>
      </c>
      <c r="I23" s="46">
        <v>20</v>
      </c>
      <c r="J23" s="47">
        <v>26</v>
      </c>
      <c r="K23" s="27">
        <v>20</v>
      </c>
      <c r="L23" s="47">
        <v>23</v>
      </c>
      <c r="M23" s="34">
        <v>21</v>
      </c>
      <c r="N23" s="35">
        <v>24</v>
      </c>
      <c r="O23" s="46">
        <v>19</v>
      </c>
      <c r="P23" s="41">
        <v>23</v>
      </c>
      <c r="Q23" s="46">
        <v>20</v>
      </c>
      <c r="R23" s="47">
        <v>24</v>
      </c>
      <c r="S23" s="41">
        <v>21</v>
      </c>
      <c r="T23" s="47">
        <v>28</v>
      </c>
      <c r="U23" s="46">
        <v>17</v>
      </c>
      <c r="V23" s="47">
        <v>19</v>
      </c>
      <c r="W23" s="52">
        <f t="shared" si="1"/>
        <v>20.399999999999999</v>
      </c>
      <c r="X23" s="53">
        <f t="shared" si="2"/>
        <v>1.5776212754932311</v>
      </c>
      <c r="Y23" s="58">
        <f t="shared" si="3"/>
        <v>24.2</v>
      </c>
      <c r="Z23" s="53">
        <f t="shared" si="4"/>
        <v>2.3944379994757292</v>
      </c>
    </row>
    <row r="24" spans="2:26">
      <c r="B24" s="31">
        <f t="shared" si="0"/>
        <v>1000</v>
      </c>
      <c r="C24" s="31">
        <v>22</v>
      </c>
      <c r="D24" s="44">
        <v>25</v>
      </c>
      <c r="E24" s="43">
        <v>22</v>
      </c>
      <c r="F24" s="33">
        <v>27</v>
      </c>
      <c r="G24" s="32">
        <v>23</v>
      </c>
      <c r="H24" s="44">
        <v>26</v>
      </c>
      <c r="I24" s="43">
        <v>20</v>
      </c>
      <c r="J24" s="44">
        <v>27</v>
      </c>
      <c r="K24" s="32">
        <v>21</v>
      </c>
      <c r="L24" s="44">
        <v>24</v>
      </c>
      <c r="M24" s="31">
        <v>22</v>
      </c>
      <c r="N24" s="33">
        <v>25</v>
      </c>
      <c r="O24" s="43">
        <v>19</v>
      </c>
      <c r="P24" s="45">
        <v>24</v>
      </c>
      <c r="Q24" s="43">
        <v>21</v>
      </c>
      <c r="R24" s="44">
        <v>25</v>
      </c>
      <c r="S24" s="45">
        <v>22</v>
      </c>
      <c r="T24" s="44">
        <v>29</v>
      </c>
      <c r="U24" s="43">
        <v>17</v>
      </c>
      <c r="V24" s="44">
        <v>20</v>
      </c>
      <c r="W24" s="54">
        <f t="shared" si="1"/>
        <v>20.9</v>
      </c>
      <c r="X24" s="55">
        <f t="shared" si="2"/>
        <v>1.7919573407620815</v>
      </c>
      <c r="Y24" s="56">
        <f t="shared" si="3"/>
        <v>25.2</v>
      </c>
      <c r="Z24" s="55">
        <f t="shared" si="4"/>
        <v>2.3944379994757292</v>
      </c>
    </row>
    <row r="28" spans="2:26"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</row>
    <row r="29" spans="2:26">
      <c r="D29" s="77"/>
      <c r="E29" s="77"/>
      <c r="F29" s="77"/>
      <c r="G29" s="77"/>
      <c r="H29" s="77"/>
      <c r="I29" s="77"/>
      <c r="J29" s="77"/>
      <c r="K29" s="77"/>
      <c r="L29" s="77"/>
      <c r="M29" s="91"/>
      <c r="N29" s="92"/>
      <c r="O29" s="92"/>
      <c r="P29" s="92"/>
      <c r="Q29" s="92"/>
      <c r="R29" s="92"/>
    </row>
    <row r="30" spans="2:26">
      <c r="D30" s="77"/>
      <c r="E30" s="77"/>
      <c r="F30" s="77"/>
      <c r="G30" s="77"/>
      <c r="H30" s="77"/>
      <c r="I30" s="77"/>
      <c r="J30" s="77"/>
      <c r="K30" s="77"/>
      <c r="L30" s="77"/>
      <c r="M30" s="93"/>
      <c r="N30" s="94"/>
      <c r="O30" s="95"/>
      <c r="P30" s="94"/>
      <c r="Q30" s="96"/>
      <c r="R30" s="97"/>
    </row>
    <row r="31" spans="2:26">
      <c r="D31" s="77"/>
      <c r="E31" s="77"/>
      <c r="F31" s="77"/>
      <c r="G31" s="77"/>
      <c r="H31" s="77"/>
      <c r="I31" s="77"/>
      <c r="J31" s="77"/>
      <c r="K31" s="77"/>
      <c r="L31" s="77"/>
      <c r="M31" s="93"/>
      <c r="N31" s="98"/>
      <c r="O31" s="99"/>
      <c r="P31" s="98"/>
      <c r="Q31" s="100"/>
      <c r="R31" s="101"/>
    </row>
    <row r="32" spans="2:26">
      <c r="D32" s="77"/>
      <c r="E32" s="77"/>
      <c r="F32" s="77"/>
      <c r="G32" s="77"/>
      <c r="H32" s="77"/>
      <c r="I32" s="77"/>
      <c r="J32" s="77"/>
      <c r="K32" s="77"/>
      <c r="L32" s="77"/>
      <c r="M32" s="93"/>
      <c r="N32" s="94"/>
      <c r="O32" s="95"/>
      <c r="P32" s="94"/>
      <c r="Q32" s="96"/>
      <c r="R32" s="97"/>
    </row>
    <row r="33" spans="4:18">
      <c r="D33" s="77"/>
      <c r="E33" s="77"/>
      <c r="F33" s="77"/>
      <c r="G33" s="77"/>
      <c r="H33" s="77"/>
      <c r="I33" s="77"/>
      <c r="J33" s="77"/>
      <c r="K33" s="77"/>
      <c r="L33" s="77"/>
      <c r="M33" s="93"/>
      <c r="N33" s="98"/>
      <c r="O33" s="99"/>
      <c r="P33" s="98"/>
      <c r="Q33" s="100"/>
      <c r="R33" s="101"/>
    </row>
    <row r="34" spans="4:18">
      <c r="D34" s="77"/>
      <c r="E34" s="77"/>
      <c r="F34" s="77"/>
      <c r="G34" s="77"/>
      <c r="H34" s="77"/>
      <c r="I34" s="77"/>
      <c r="J34" s="77"/>
      <c r="K34" s="77"/>
      <c r="L34" s="77"/>
      <c r="M34" s="93"/>
      <c r="N34" s="94"/>
      <c r="O34" s="95"/>
      <c r="P34" s="94"/>
      <c r="Q34" s="96"/>
      <c r="R34" s="97"/>
    </row>
    <row r="35" spans="4:18">
      <c r="D35" s="77"/>
      <c r="E35" s="77"/>
      <c r="F35" s="77"/>
      <c r="G35" s="77"/>
      <c r="H35" s="77"/>
      <c r="I35" s="77"/>
      <c r="J35" s="77"/>
      <c r="K35" s="77"/>
      <c r="L35" s="77"/>
      <c r="M35" s="93"/>
      <c r="N35" s="98"/>
      <c r="O35" s="99"/>
      <c r="P35" s="98"/>
      <c r="Q35" s="100"/>
      <c r="R35" s="101"/>
    </row>
    <row r="36" spans="4:18">
      <c r="D36" s="77"/>
      <c r="E36" s="77"/>
      <c r="F36" s="77"/>
      <c r="G36" s="77"/>
      <c r="H36" s="77"/>
      <c r="I36" s="77"/>
      <c r="J36" s="77"/>
      <c r="K36" s="77"/>
      <c r="L36" s="77"/>
      <c r="M36" s="93"/>
      <c r="N36" s="94"/>
      <c r="O36" s="95"/>
      <c r="P36" s="94"/>
      <c r="Q36" s="96"/>
      <c r="R36" s="97"/>
    </row>
    <row r="37" spans="4:18">
      <c r="D37" s="77"/>
      <c r="E37" s="77"/>
      <c r="F37" s="77"/>
      <c r="G37" s="77"/>
      <c r="H37" s="77"/>
      <c r="I37" s="77"/>
      <c r="J37" s="77"/>
      <c r="K37" s="77"/>
      <c r="L37" s="77"/>
      <c r="M37" s="93"/>
      <c r="N37" s="98"/>
      <c r="O37" s="99"/>
      <c r="P37" s="98"/>
      <c r="Q37" s="100"/>
      <c r="R37" s="101"/>
    </row>
    <row r="38" spans="4:18"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</row>
  </sheetData>
  <mergeCells count="2">
    <mergeCell ref="W3:X3"/>
    <mergeCell ref="Y3:Z3"/>
  </mergeCells>
  <phoneticPr fontId="1"/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12"/>
  <sheetViews>
    <sheetView zoomScale="80" zoomScaleNormal="80" workbookViewId="0">
      <selection activeCell="J26" sqref="J26"/>
    </sheetView>
  </sheetViews>
  <sheetFormatPr defaultRowHeight="16.5" customHeight="1"/>
  <cols>
    <col min="1" max="1" width="9" style="77"/>
    <col min="2" max="2" width="19.75" style="77" customWidth="1"/>
    <col min="3" max="13" width="12" style="77" customWidth="1"/>
    <col min="14" max="16384" width="9" style="77"/>
  </cols>
  <sheetData>
    <row r="2" spans="2:15" ht="16.5" customHeight="1">
      <c r="B2" s="80" t="s">
        <v>22</v>
      </c>
      <c r="C2" s="42" t="s">
        <v>12</v>
      </c>
      <c r="D2" s="48" t="s">
        <v>13</v>
      </c>
      <c r="E2" s="48" t="s">
        <v>14</v>
      </c>
      <c r="F2" s="48" t="s">
        <v>15</v>
      </c>
      <c r="G2" s="48" t="s">
        <v>16</v>
      </c>
      <c r="H2" s="48" t="s">
        <v>17</v>
      </c>
      <c r="I2" s="48" t="s">
        <v>18</v>
      </c>
      <c r="J2" s="48" t="s">
        <v>24</v>
      </c>
      <c r="K2" s="48" t="s">
        <v>25</v>
      </c>
      <c r="L2" s="48" t="s">
        <v>26</v>
      </c>
      <c r="M2" s="40"/>
      <c r="N2" s="80" t="s">
        <v>0</v>
      </c>
      <c r="O2" s="81" t="s">
        <v>1</v>
      </c>
    </row>
    <row r="3" spans="2:15" ht="16.5" customHeight="1">
      <c r="B3" s="82" t="s">
        <v>33</v>
      </c>
      <c r="C3" s="82">
        <v>57.01</v>
      </c>
      <c r="D3" s="77">
        <v>50.46</v>
      </c>
      <c r="E3" s="77">
        <v>63.44</v>
      </c>
      <c r="F3" s="77">
        <v>46.7</v>
      </c>
      <c r="G3" s="77">
        <v>86.1</v>
      </c>
      <c r="H3" s="77">
        <v>71.959999999999994</v>
      </c>
      <c r="I3" s="77">
        <v>73.63</v>
      </c>
      <c r="J3" s="77">
        <v>55</v>
      </c>
      <c r="K3" s="77">
        <v>74.92</v>
      </c>
      <c r="L3" s="77">
        <v>43.7</v>
      </c>
      <c r="M3" s="83"/>
      <c r="N3" s="73">
        <f>AVERAGE(C3:M3)</f>
        <v>62.292000000000009</v>
      </c>
      <c r="O3" s="74">
        <f>STDEV(C3:M3)</f>
        <v>13.982002558845256</v>
      </c>
    </row>
    <row r="4" spans="2:15" ht="16.5" customHeight="1">
      <c r="B4" s="84" t="s">
        <v>34</v>
      </c>
      <c r="C4" s="84">
        <v>101.5</v>
      </c>
      <c r="D4" s="79">
        <v>78.45</v>
      </c>
      <c r="E4" s="79">
        <v>111.14</v>
      </c>
      <c r="F4" s="79">
        <v>277.61</v>
      </c>
      <c r="G4" s="79">
        <v>293.07</v>
      </c>
      <c r="H4" s="79">
        <v>187.32</v>
      </c>
      <c r="I4" s="79">
        <v>234.92</v>
      </c>
      <c r="J4" s="79">
        <v>95.2</v>
      </c>
      <c r="K4" s="79">
        <v>227.24</v>
      </c>
      <c r="L4" s="79">
        <v>81.819999999999993</v>
      </c>
      <c r="M4" s="85"/>
      <c r="N4" s="75">
        <f>AVERAGE(C4:M4)</f>
        <v>168.827</v>
      </c>
      <c r="O4" s="76">
        <f>STDEV(C4:M4)</f>
        <v>84.598587202545318</v>
      </c>
    </row>
    <row r="5" spans="2:15" ht="16.5" customHeight="1"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2:15" ht="16.5" customHeight="1">
      <c r="B6" s="80" t="s">
        <v>23</v>
      </c>
      <c r="C6" s="42" t="s">
        <v>12</v>
      </c>
      <c r="D6" s="48" t="s">
        <v>13</v>
      </c>
      <c r="E6" s="48" t="s">
        <v>14</v>
      </c>
      <c r="F6" s="48" t="s">
        <v>15</v>
      </c>
      <c r="G6" s="48" t="s">
        <v>16</v>
      </c>
      <c r="H6" s="48" t="s">
        <v>17</v>
      </c>
      <c r="I6" s="48" t="s">
        <v>18</v>
      </c>
      <c r="J6" s="48" t="s">
        <v>24</v>
      </c>
      <c r="K6" s="48" t="s">
        <v>25</v>
      </c>
      <c r="L6" s="48" t="s">
        <v>26</v>
      </c>
      <c r="M6" s="40"/>
      <c r="N6" s="78" t="s">
        <v>0</v>
      </c>
      <c r="O6" s="81" t="s">
        <v>1</v>
      </c>
    </row>
    <row r="7" spans="2:15" ht="16.5" customHeight="1">
      <c r="B7" s="82" t="s">
        <v>33</v>
      </c>
      <c r="C7" s="82">
        <v>1.59</v>
      </c>
      <c r="D7" s="77">
        <v>1.29</v>
      </c>
      <c r="E7" s="77">
        <v>1.78</v>
      </c>
      <c r="F7" s="77">
        <v>1.34</v>
      </c>
      <c r="G7" s="77">
        <v>3.06</v>
      </c>
      <c r="H7" s="77">
        <v>2.29</v>
      </c>
      <c r="I7" s="77">
        <v>2.82</v>
      </c>
      <c r="J7" s="77">
        <v>1.63</v>
      </c>
      <c r="K7" s="77">
        <v>2.4</v>
      </c>
      <c r="L7" s="77">
        <v>1.57</v>
      </c>
      <c r="M7" s="83"/>
      <c r="N7" s="73">
        <f>AVERAGE(C7:M7)</f>
        <v>1.9769999999999999</v>
      </c>
      <c r="O7" s="74">
        <f>STDEV(C7:M7)</f>
        <v>0.62474972766878611</v>
      </c>
    </row>
    <row r="8" spans="2:15" ht="16.5" customHeight="1">
      <c r="B8" s="84" t="s">
        <v>34</v>
      </c>
      <c r="C8" s="84">
        <v>3.06</v>
      </c>
      <c r="D8" s="79">
        <v>1.93</v>
      </c>
      <c r="E8" s="79">
        <v>3.26</v>
      </c>
      <c r="F8" s="79">
        <v>9.34</v>
      </c>
      <c r="G8" s="79">
        <v>11.3</v>
      </c>
      <c r="H8" s="79">
        <v>6.47</v>
      </c>
      <c r="I8" s="79">
        <v>8.6999999999999993</v>
      </c>
      <c r="J8" s="79">
        <v>2.83</v>
      </c>
      <c r="K8" s="79">
        <v>6.78</v>
      </c>
      <c r="L8" s="79">
        <v>3.19</v>
      </c>
      <c r="M8" s="85"/>
      <c r="N8" s="75">
        <f>AVERAGE(C8:M8)</f>
        <v>5.6859999999999999</v>
      </c>
      <c r="O8" s="76">
        <f>STDEV(C8:M8)</f>
        <v>3.2836301050311172</v>
      </c>
    </row>
    <row r="12" spans="2:15" ht="16.5" customHeight="1">
      <c r="C12" s="90"/>
    </row>
  </sheetData>
  <phoneticPr fontId="1"/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8"/>
  <sheetViews>
    <sheetView tabSelected="1" zoomScale="80" zoomScaleNormal="80" workbookViewId="0">
      <selection activeCell="O30" sqref="O30"/>
    </sheetView>
  </sheetViews>
  <sheetFormatPr defaultRowHeight="18.75"/>
  <cols>
    <col min="2" max="2" width="22.375" style="69" customWidth="1"/>
  </cols>
  <sheetData>
    <row r="2" spans="2:11">
      <c r="B2" s="68"/>
      <c r="C2" s="59" t="s">
        <v>27</v>
      </c>
      <c r="D2" s="60" t="s">
        <v>28</v>
      </c>
      <c r="E2" s="60" t="s">
        <v>29</v>
      </c>
      <c r="F2" s="60" t="s">
        <v>30</v>
      </c>
      <c r="G2" s="60" t="s">
        <v>31</v>
      </c>
      <c r="H2" s="60" t="s">
        <v>32</v>
      </c>
      <c r="I2" s="60"/>
      <c r="J2" s="59"/>
      <c r="K2" s="64"/>
    </row>
    <row r="3" spans="2:11">
      <c r="B3" s="70" t="s">
        <v>35</v>
      </c>
      <c r="C3" s="2"/>
      <c r="D3" s="3"/>
      <c r="E3" s="3"/>
      <c r="F3" s="3"/>
      <c r="G3" s="3"/>
      <c r="H3" s="3"/>
      <c r="I3" s="3"/>
      <c r="J3" s="2" t="s">
        <v>0</v>
      </c>
      <c r="K3" s="4" t="s">
        <v>1</v>
      </c>
    </row>
    <row r="4" spans="2:11">
      <c r="B4" s="71" t="s">
        <v>37</v>
      </c>
      <c r="C4" s="61">
        <v>-88.915599999999998</v>
      </c>
      <c r="D4" s="67">
        <v>-49.115000000000002</v>
      </c>
      <c r="E4" s="67">
        <v>-62.377699999999997</v>
      </c>
      <c r="F4" s="67">
        <v>-75.235100000000003</v>
      </c>
      <c r="G4" s="67">
        <v>-43.476199999999999</v>
      </c>
      <c r="H4" s="67">
        <v>-100.151</v>
      </c>
      <c r="I4" s="67"/>
      <c r="J4" s="61">
        <f>AVERAGE(C4:H4)</f>
        <v>-69.878433333333334</v>
      </c>
      <c r="K4" s="65">
        <f>STDEV(C4:H4)</f>
        <v>22.324851508457254</v>
      </c>
    </row>
    <row r="5" spans="2:11">
      <c r="B5" s="71" t="s">
        <v>38</v>
      </c>
      <c r="C5" s="61">
        <v>4.5010599999999998</v>
      </c>
      <c r="D5" s="67">
        <v>-5.2126700000000001</v>
      </c>
      <c r="E5" s="67">
        <v>-3.4870800000000002</v>
      </c>
      <c r="F5" s="67">
        <v>-4.2539699999999998</v>
      </c>
      <c r="G5" s="67">
        <v>2.7166999999999999</v>
      </c>
      <c r="H5" s="67">
        <v>-1.9255</v>
      </c>
      <c r="I5" s="67"/>
      <c r="J5" s="61">
        <f>AVERAGE(C5:H5)</f>
        <v>-1.2769100000000002</v>
      </c>
      <c r="K5" s="65">
        <f>STDEV(C5:H5)</f>
        <v>3.9747319806799548</v>
      </c>
    </row>
    <row r="6" spans="2:11">
      <c r="B6" s="70" t="s">
        <v>36</v>
      </c>
      <c r="C6" s="86"/>
      <c r="D6" s="87"/>
      <c r="E6" s="87"/>
      <c r="F6" s="87"/>
      <c r="G6" s="87"/>
      <c r="H6" s="87"/>
      <c r="I6" s="3"/>
      <c r="J6" s="2"/>
      <c r="K6" s="4"/>
    </row>
    <row r="7" spans="2:11">
      <c r="B7" s="71" t="s">
        <v>39</v>
      </c>
      <c r="C7" s="61">
        <v>52.851700000000001</v>
      </c>
      <c r="D7" s="67">
        <v>36.098199999999999</v>
      </c>
      <c r="E7" s="67">
        <v>25.102</v>
      </c>
      <c r="F7" s="67">
        <v>28.158100000000001</v>
      </c>
      <c r="G7" s="67">
        <v>29.265899999999998</v>
      </c>
      <c r="H7" s="67">
        <v>42.4253</v>
      </c>
      <c r="I7" s="67"/>
      <c r="J7" s="61">
        <f>AVERAGE(C7:H7)</f>
        <v>35.650199999999998</v>
      </c>
      <c r="K7" s="65">
        <f>STDEV(C7:H7)</f>
        <v>10.489515321500795</v>
      </c>
    </row>
    <row r="8" spans="2:11">
      <c r="B8" s="72" t="s">
        <v>40</v>
      </c>
      <c r="C8" s="62">
        <v>15.203900000000001</v>
      </c>
      <c r="D8" s="63">
        <v>13.314</v>
      </c>
      <c r="E8" s="63">
        <v>3.8082400000000001</v>
      </c>
      <c r="F8" s="63">
        <v>-14.326499999999999</v>
      </c>
      <c r="G8" s="63">
        <v>-1.3845400000000001E-2</v>
      </c>
      <c r="H8" s="63">
        <v>0.58198399999999995</v>
      </c>
      <c r="I8" s="63"/>
      <c r="J8" s="62">
        <f>AVERAGE(C8:H8)</f>
        <v>3.0946297666666669</v>
      </c>
      <c r="K8" s="66">
        <f>STDEV(C8:H8)</f>
        <v>10.686916880677241</v>
      </c>
    </row>
  </sheetData>
  <phoneticPr fontId="1"/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Fig. 1C</vt:lpstr>
      <vt:lpstr>Fig. 1F</vt:lpstr>
      <vt:lpstr>Fig. 1G</vt:lpstr>
      <vt:lpstr>Fig. 1I</vt:lpstr>
      <vt:lpstr>'Fig. 1C'!Print_Area</vt:lpstr>
      <vt:lpstr>'Fig. 1F'!Print_Area</vt:lpstr>
      <vt:lpstr>'Fig. 1G'!Print_Area</vt:lpstr>
      <vt:lpstr>'Fig. 1I'!Print_Area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豊田博紀</dc:creator>
  <cp:lastModifiedBy>豊田博紀</cp:lastModifiedBy>
  <cp:lastPrinted>2023-04-27T23:37:13Z</cp:lastPrinted>
  <dcterms:created xsi:type="dcterms:W3CDTF">2023-04-13T13:06:40Z</dcterms:created>
  <dcterms:modified xsi:type="dcterms:W3CDTF">2025-09-09T14:09:55Z</dcterms:modified>
</cp:coreProperties>
</file>