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E:\Source data\Source data\"/>
    </mc:Choice>
  </mc:AlternateContent>
  <xr:revisionPtr revIDLastSave="0" documentId="13_ncr:1_{792DFBE2-EFB9-4F60-824E-79BA9737F80B}" xr6:coauthVersionLast="47" xr6:coauthVersionMax="47" xr10:uidLastSave="{00000000-0000-0000-0000-000000000000}"/>
  <bookViews>
    <workbookView xWindow="-110" yWindow="-110" windowWidth="21820" windowHeight="14020" xr2:uid="{E55D83C8-6E6B-4E70-95AE-F5BBA5159D9F}"/>
  </bookViews>
  <sheets>
    <sheet name="Figure 3-source data 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4" i="1" l="1"/>
  <c r="F223" i="1"/>
  <c r="F222" i="1"/>
  <c r="F221" i="1"/>
  <c r="F220" i="1"/>
  <c r="H220" i="1" s="1"/>
  <c r="I220" i="1" s="1"/>
  <c r="F219" i="1"/>
  <c r="H219" i="1" s="1"/>
  <c r="I219" i="1" s="1"/>
  <c r="H218" i="1"/>
  <c r="I218" i="1" s="1"/>
  <c r="F218" i="1"/>
  <c r="F217" i="1"/>
  <c r="H217" i="1" s="1"/>
  <c r="I217" i="1" s="1"/>
  <c r="F216" i="1"/>
  <c r="H216" i="1" s="1"/>
  <c r="I216" i="1" s="1"/>
  <c r="H215" i="1"/>
  <c r="I215" i="1" s="1"/>
  <c r="F215" i="1"/>
  <c r="F214" i="1"/>
  <c r="H214" i="1" s="1"/>
  <c r="I214" i="1" s="1"/>
  <c r="F213" i="1"/>
  <c r="H213" i="1" s="1"/>
  <c r="I213" i="1" s="1"/>
  <c r="F195" i="1"/>
  <c r="F194" i="1"/>
  <c r="F193" i="1"/>
  <c r="F192" i="1"/>
  <c r="H192" i="1" s="1"/>
  <c r="I192" i="1" s="1"/>
  <c r="F191" i="1"/>
  <c r="F190" i="1"/>
  <c r="H190" i="1" s="1"/>
  <c r="I190" i="1" s="1"/>
  <c r="F189" i="1"/>
  <c r="F188" i="1"/>
  <c r="F187" i="1"/>
  <c r="F186" i="1"/>
  <c r="F185" i="1"/>
  <c r="F184" i="1"/>
  <c r="H184" i="1" s="1"/>
  <c r="I184" i="1" s="1"/>
  <c r="F166" i="1"/>
  <c r="F165" i="1"/>
  <c r="F164" i="1"/>
  <c r="F163" i="1"/>
  <c r="F162" i="1"/>
  <c r="H162" i="1" s="1"/>
  <c r="I162" i="1" s="1"/>
  <c r="F161" i="1"/>
  <c r="F160" i="1"/>
  <c r="F159" i="1"/>
  <c r="F158" i="1"/>
  <c r="H158" i="1" s="1"/>
  <c r="I158" i="1" s="1"/>
  <c r="F157" i="1"/>
  <c r="H157" i="1" s="1"/>
  <c r="I157" i="1" s="1"/>
  <c r="F156" i="1"/>
  <c r="F155" i="1"/>
  <c r="H165" i="1" s="1"/>
  <c r="I165" i="1" s="1"/>
  <c r="F137" i="1"/>
  <c r="F136" i="1"/>
  <c r="F135" i="1"/>
  <c r="F134" i="1"/>
  <c r="H133" i="1"/>
  <c r="I133" i="1" s="1"/>
  <c r="F133" i="1"/>
  <c r="F132" i="1"/>
  <c r="H132" i="1" s="1"/>
  <c r="I132" i="1" s="1"/>
  <c r="F131" i="1"/>
  <c r="H131" i="1" s="1"/>
  <c r="I131" i="1" s="1"/>
  <c r="F130" i="1"/>
  <c r="F129" i="1"/>
  <c r="H129" i="1" s="1"/>
  <c r="I129" i="1" s="1"/>
  <c r="F128" i="1"/>
  <c r="H128" i="1" s="1"/>
  <c r="I128" i="1" s="1"/>
  <c r="F127" i="1"/>
  <c r="H127" i="1" s="1"/>
  <c r="I127" i="1" s="1"/>
  <c r="F126" i="1"/>
  <c r="H126" i="1" s="1"/>
  <c r="I126" i="1" s="1"/>
  <c r="F108" i="1"/>
  <c r="F107" i="1"/>
  <c r="H107" i="1" s="1"/>
  <c r="I107" i="1" s="1"/>
  <c r="F106" i="1"/>
  <c r="H106" i="1" s="1"/>
  <c r="I106" i="1" s="1"/>
  <c r="F105" i="1"/>
  <c r="H105" i="1" s="1"/>
  <c r="F104" i="1"/>
  <c r="H104" i="1" s="1"/>
  <c r="I104" i="1" s="1"/>
  <c r="F103" i="1"/>
  <c r="F102" i="1"/>
  <c r="F101" i="1"/>
  <c r="H101" i="1" s="1"/>
  <c r="I101" i="1" s="1"/>
  <c r="F100" i="1"/>
  <c r="H100" i="1" s="1"/>
  <c r="I100" i="1" s="1"/>
  <c r="F99" i="1"/>
  <c r="H99" i="1" s="1"/>
  <c r="I99" i="1" s="1"/>
  <c r="I98" i="1"/>
  <c r="H98" i="1"/>
  <c r="F98" i="1"/>
  <c r="F97" i="1"/>
  <c r="H97" i="1" s="1"/>
  <c r="I97" i="1" s="1"/>
  <c r="F79" i="1"/>
  <c r="H79" i="1" s="1"/>
  <c r="I79" i="1" s="1"/>
  <c r="F78" i="1"/>
  <c r="F77" i="1"/>
  <c r="F76" i="1"/>
  <c r="F75" i="1"/>
  <c r="F74" i="1"/>
  <c r="F73" i="1"/>
  <c r="F72" i="1"/>
  <c r="H72" i="1" s="1"/>
  <c r="F71" i="1"/>
  <c r="F70" i="1"/>
  <c r="F69" i="1"/>
  <c r="F68" i="1"/>
  <c r="H77" i="1" s="1"/>
  <c r="I77" i="1" s="1"/>
  <c r="F48" i="1"/>
  <c r="F47" i="1"/>
  <c r="H47" i="1" s="1"/>
  <c r="I47" i="1" s="1"/>
  <c r="F46" i="1"/>
  <c r="H46" i="1" s="1"/>
  <c r="I46" i="1" s="1"/>
  <c r="F45" i="1"/>
  <c r="H45" i="1" s="1"/>
  <c r="I45" i="1" s="1"/>
  <c r="F44" i="1"/>
  <c r="H44" i="1" s="1"/>
  <c r="I44" i="1" s="1"/>
  <c r="F43" i="1"/>
  <c r="H43" i="1" s="1"/>
  <c r="I43" i="1" s="1"/>
  <c r="F42" i="1"/>
  <c r="H42" i="1" s="1"/>
  <c r="I42" i="1" s="1"/>
  <c r="F41" i="1"/>
  <c r="H40" i="1"/>
  <c r="I40" i="1" s="1"/>
  <c r="F39" i="1"/>
  <c r="H39" i="1" s="1"/>
  <c r="I39" i="1" s="1"/>
  <c r="I38" i="1"/>
  <c r="H38" i="1"/>
  <c r="F38" i="1"/>
  <c r="F37" i="1"/>
  <c r="F36" i="1"/>
  <c r="F35" i="1"/>
  <c r="H35" i="1" s="1"/>
  <c r="I35" i="1" s="1"/>
  <c r="F34" i="1"/>
  <c r="H34" i="1" s="1"/>
  <c r="I34" i="1" s="1"/>
  <c r="H33" i="1"/>
  <c r="I33" i="1" s="1"/>
  <c r="F33" i="1"/>
  <c r="F32" i="1"/>
  <c r="F31" i="1"/>
  <c r="H31" i="1" s="1"/>
  <c r="I31" i="1" s="1"/>
  <c r="F30" i="1"/>
  <c r="H30" i="1" s="1"/>
  <c r="I30" i="1" s="1"/>
  <c r="I29" i="1"/>
  <c r="H29" i="1"/>
  <c r="F29" i="1"/>
  <c r="H159" i="1" l="1"/>
  <c r="I159" i="1" s="1"/>
  <c r="J158" i="1" s="1"/>
  <c r="H68" i="1"/>
  <c r="I68" i="1" s="1"/>
  <c r="H78" i="1"/>
  <c r="I78" i="1" s="1"/>
  <c r="K77" i="1" s="1"/>
  <c r="H155" i="1"/>
  <c r="I155" i="1" s="1"/>
  <c r="K155" i="1" s="1"/>
  <c r="H166" i="1"/>
  <c r="I166" i="1" s="1"/>
  <c r="H191" i="1"/>
  <c r="I191" i="1" s="1"/>
  <c r="K190" i="1" s="1"/>
  <c r="H160" i="1"/>
  <c r="I160" i="1" s="1"/>
  <c r="H193" i="1"/>
  <c r="I193" i="1" s="1"/>
  <c r="H36" i="1"/>
  <c r="I36" i="1" s="1"/>
  <c r="K35" i="1" s="1"/>
  <c r="H41" i="1"/>
  <c r="I41" i="1" s="1"/>
  <c r="H75" i="1"/>
  <c r="I75" i="1" s="1"/>
  <c r="H102" i="1"/>
  <c r="I102" i="1" s="1"/>
  <c r="K100" i="1" s="1"/>
  <c r="H130" i="1"/>
  <c r="H134" i="1"/>
  <c r="I134" i="1" s="1"/>
  <c r="K132" i="1" s="1"/>
  <c r="H186" i="1"/>
  <c r="I186" i="1" s="1"/>
  <c r="H194" i="1"/>
  <c r="I194" i="1" s="1"/>
  <c r="H221" i="1"/>
  <c r="I221" i="1" s="1"/>
  <c r="K219" i="1" s="1"/>
  <c r="K29" i="1"/>
  <c r="H156" i="1"/>
  <c r="I156" i="1" s="1"/>
  <c r="H74" i="1"/>
  <c r="I74" i="1" s="1"/>
  <c r="J74" i="1" s="1"/>
  <c r="H185" i="1"/>
  <c r="I185" i="1" s="1"/>
  <c r="H37" i="1"/>
  <c r="I37" i="1" s="1"/>
  <c r="H70" i="1"/>
  <c r="I70" i="1" s="1"/>
  <c r="H76" i="1"/>
  <c r="I76" i="1" s="1"/>
  <c r="H135" i="1"/>
  <c r="I135" i="1" s="1"/>
  <c r="K135" i="1" s="1"/>
  <c r="H187" i="1"/>
  <c r="I187" i="1" s="1"/>
  <c r="H195" i="1"/>
  <c r="I195" i="1" s="1"/>
  <c r="H222" i="1"/>
  <c r="H73" i="1"/>
  <c r="I73" i="1" s="1"/>
  <c r="H69" i="1"/>
  <c r="I69" i="1" s="1"/>
  <c r="K68" i="1" s="1"/>
  <c r="H32" i="1"/>
  <c r="I32" i="1" s="1"/>
  <c r="H103" i="1"/>
  <c r="I103" i="1" s="1"/>
  <c r="H108" i="1"/>
  <c r="I108" i="1" s="1"/>
  <c r="K106" i="1" s="1"/>
  <c r="H136" i="1"/>
  <c r="I136" i="1" s="1"/>
  <c r="H188" i="1"/>
  <c r="I188" i="1" s="1"/>
  <c r="H223" i="1"/>
  <c r="I223" i="1" s="1"/>
  <c r="J222" i="1" s="1"/>
  <c r="K38" i="1"/>
  <c r="H48" i="1"/>
  <c r="I48" i="1" s="1"/>
  <c r="K47" i="1" s="1"/>
  <c r="H71" i="1"/>
  <c r="I71" i="1" s="1"/>
  <c r="H137" i="1"/>
  <c r="I137" i="1" s="1"/>
  <c r="H164" i="1"/>
  <c r="I164" i="1" s="1"/>
  <c r="K164" i="1" s="1"/>
  <c r="H189" i="1"/>
  <c r="I189" i="1" s="1"/>
  <c r="H224" i="1"/>
  <c r="I224" i="1" s="1"/>
  <c r="K44" i="1"/>
  <c r="J44" i="1"/>
  <c r="J219" i="1"/>
  <c r="K184" i="1"/>
  <c r="J184" i="1"/>
  <c r="K74" i="1"/>
  <c r="K129" i="1"/>
  <c r="J129" i="1"/>
  <c r="K193" i="1"/>
  <c r="J193" i="1"/>
  <c r="K41" i="1"/>
  <c r="J41" i="1"/>
  <c r="K216" i="1"/>
  <c r="J216" i="1"/>
  <c r="J190" i="1"/>
  <c r="K97" i="1"/>
  <c r="J97" i="1"/>
  <c r="J135" i="1"/>
  <c r="K187" i="1"/>
  <c r="J187" i="1"/>
  <c r="K103" i="1"/>
  <c r="J103" i="1"/>
  <c r="K158" i="1"/>
  <c r="K222" i="1"/>
  <c r="J155" i="1"/>
  <c r="J100" i="1"/>
  <c r="K32" i="1"/>
  <c r="J32" i="1"/>
  <c r="J71" i="1"/>
  <c r="K71" i="1"/>
  <c r="J126" i="1"/>
  <c r="K126" i="1"/>
  <c r="K213" i="1"/>
  <c r="J213" i="1"/>
  <c r="J29" i="1"/>
  <c r="J38" i="1"/>
  <c r="J77" i="1"/>
  <c r="H161" i="1"/>
  <c r="I161" i="1" s="1"/>
  <c r="H163" i="1"/>
  <c r="I163" i="1" s="1"/>
  <c r="J35" i="1" l="1"/>
  <c r="J132" i="1"/>
  <c r="J164" i="1"/>
  <c r="J106" i="1"/>
  <c r="J68" i="1"/>
  <c r="J47" i="1"/>
  <c r="J161" i="1"/>
  <c r="K161" i="1"/>
</calcChain>
</file>

<file path=xl/sharedStrings.xml><?xml version="1.0" encoding="utf-8"?>
<sst xmlns="http://schemas.openxmlformats.org/spreadsheetml/2006/main" count="550" uniqueCount="39">
  <si>
    <t>Promoter</t>
  </si>
  <si>
    <t>ChIP</t>
  </si>
  <si>
    <t>Sample</t>
  </si>
  <si>
    <t>Input normalized</t>
  </si>
  <si>
    <t>% Input</t>
  </si>
  <si>
    <t>NIS/Mock adjusted</t>
  </si>
  <si>
    <t>Fold Enrichment</t>
  </si>
  <si>
    <t>Target Site</t>
  </si>
  <si>
    <t>Fraction</t>
  </si>
  <si>
    <r>
      <t>C</t>
    </r>
    <r>
      <rPr>
        <b/>
        <vertAlign val="subscript"/>
        <sz val="10"/>
        <rFont val="Arial"/>
        <family val="2"/>
      </rPr>
      <t>t</t>
    </r>
  </si>
  <si>
    <r>
      <t>IP value (∆C</t>
    </r>
    <r>
      <rPr>
        <vertAlign val="subscript"/>
        <sz val="10"/>
        <rFont val="Arial"/>
        <family val="2"/>
      </rPr>
      <t>t</t>
    </r>
    <r>
      <rPr>
        <sz val="11"/>
        <color theme="1"/>
        <rFont val="Calibri"/>
        <family val="2"/>
        <charset val="134"/>
        <scheme val="minor"/>
      </rPr>
      <t>)</t>
    </r>
  </si>
  <si>
    <t>Sites IP'ed</t>
  </si>
  <si>
    <r>
      <t>IP C</t>
    </r>
    <r>
      <rPr>
        <vertAlign val="subscript"/>
        <sz val="10"/>
        <rFont val="Arial"/>
        <family val="2"/>
      </rPr>
      <t>t</t>
    </r>
    <r>
      <rPr>
        <sz val="11"/>
        <color theme="1"/>
        <rFont val="Calibri"/>
        <family val="2"/>
        <charset val="134"/>
        <scheme val="minor"/>
      </rPr>
      <t xml:space="preserve"> value (∆∆C</t>
    </r>
    <r>
      <rPr>
        <vertAlign val="subscript"/>
        <sz val="10"/>
        <rFont val="Arial"/>
        <family val="2"/>
      </rPr>
      <t>t</t>
    </r>
    <r>
      <rPr>
        <sz val="11"/>
        <color theme="1"/>
        <rFont val="Calibri"/>
        <family val="2"/>
        <charset val="134"/>
        <scheme val="minor"/>
      </rPr>
      <t>)</t>
    </r>
  </si>
  <si>
    <t>above bkgrnd (beads)</t>
  </si>
  <si>
    <t>(ChIP-qPCR Assay)</t>
  </si>
  <si>
    <t>ID</t>
  </si>
  <si>
    <t>(Template)</t>
  </si>
  <si>
    <r>
      <t>(C</t>
    </r>
    <r>
      <rPr>
        <vertAlign val="subscript"/>
        <sz val="10"/>
        <rFont val="Arial"/>
        <family val="2"/>
      </rPr>
      <t>t</t>
    </r>
    <r>
      <rPr>
        <sz val="11"/>
        <color theme="1"/>
        <rFont val="Calibri"/>
        <family val="2"/>
        <charset val="134"/>
        <scheme val="minor"/>
      </rPr>
      <t>[IP]-C</t>
    </r>
    <r>
      <rPr>
        <vertAlign val="subscript"/>
        <sz val="10"/>
        <rFont val="Arial"/>
        <family val="2"/>
      </rPr>
      <t>t</t>
    </r>
    <r>
      <rPr>
        <sz val="11"/>
        <color theme="1"/>
        <rFont val="Calibri"/>
        <family val="2"/>
        <charset val="134"/>
        <scheme val="minor"/>
      </rPr>
      <t>[InputxDF])</t>
    </r>
  </si>
  <si>
    <r>
      <t>((2</t>
    </r>
    <r>
      <rPr>
        <vertAlign val="superscript"/>
        <sz val="10"/>
        <rFont val="Arial"/>
        <family val="2"/>
      </rPr>
      <t>-∆Ct</t>
    </r>
    <r>
      <rPr>
        <sz val="11"/>
        <color theme="1"/>
        <rFont val="Calibri"/>
        <family val="2"/>
        <charset val="134"/>
        <scheme val="minor"/>
      </rPr>
      <t>)x100%)</t>
    </r>
  </si>
  <si>
    <r>
      <t>(</t>
    </r>
    <r>
      <rPr>
        <sz val="11"/>
        <color theme="1"/>
        <rFont val="Calibri"/>
        <family val="2"/>
        <charset val="134"/>
        <scheme val="minor"/>
      </rPr>
      <t>∆</t>
    </r>
    <r>
      <rPr>
        <sz val="11"/>
        <color theme="1"/>
        <rFont val="Calibri"/>
        <family val="2"/>
        <charset val="134"/>
        <scheme val="minor"/>
      </rPr>
      <t>C</t>
    </r>
    <r>
      <rPr>
        <vertAlign val="subscript"/>
        <sz val="10"/>
        <rFont val="Arial"/>
        <family val="2"/>
      </rPr>
      <t>t</t>
    </r>
    <r>
      <rPr>
        <sz val="11"/>
        <color theme="1"/>
        <rFont val="Calibri"/>
        <family val="2"/>
        <charset val="134"/>
        <scheme val="minor"/>
      </rPr>
      <t>[IP]-∆C</t>
    </r>
    <r>
      <rPr>
        <vertAlign val="subscript"/>
        <sz val="10"/>
        <rFont val="Arial"/>
        <family val="2"/>
      </rPr>
      <t>t</t>
    </r>
    <r>
      <rPr>
        <sz val="11"/>
        <color theme="1"/>
        <rFont val="Calibri"/>
        <family val="2"/>
        <charset val="134"/>
        <scheme val="minor"/>
      </rPr>
      <t>[beads])</t>
    </r>
  </si>
  <si>
    <r>
      <t>(2</t>
    </r>
    <r>
      <rPr>
        <vertAlign val="superscript"/>
        <sz val="10"/>
        <rFont val="Arial"/>
        <family val="2"/>
      </rPr>
      <t>-∆∆Ct</t>
    </r>
    <r>
      <rPr>
        <sz val="11"/>
        <color theme="1"/>
        <rFont val="Calibri"/>
        <family val="2"/>
        <charset val="134"/>
        <scheme val="minor"/>
      </rPr>
      <t>)</t>
    </r>
  </si>
  <si>
    <t>p21 promoter-5`RE</t>
    <phoneticPr fontId="0" type="noConversion"/>
  </si>
  <si>
    <t>pcDNA3.1</t>
  </si>
  <si>
    <t>Input</t>
  </si>
  <si>
    <t>FLp53</t>
  </si>
  <si>
    <t xml:space="preserve"> Δ133p53</t>
  </si>
  <si>
    <t xml:space="preserve"> Δ160p53</t>
  </si>
  <si>
    <t>FLp53+pcDNA3.1</t>
  </si>
  <si>
    <t>FLp53 + Δ133p53</t>
  </si>
  <si>
    <t>FLp53 + Δ160p53</t>
  </si>
  <si>
    <t>Undetermined</t>
  </si>
  <si>
    <t>Average</t>
  </si>
  <si>
    <t>StDev</t>
  </si>
  <si>
    <t>MDM2 promoter</t>
    <phoneticPr fontId="0" type="noConversion"/>
  </si>
  <si>
    <t>BAX promoter</t>
  </si>
  <si>
    <t xml:space="preserve">BAX promoter </t>
  </si>
  <si>
    <t>PUMA promoter</t>
    <phoneticPr fontId="0" type="noConversion"/>
  </si>
  <si>
    <t xml:space="preserve"> </t>
    <phoneticPr fontId="0" type="noConversion"/>
  </si>
  <si>
    <t xml:space="preserve">Figure 3—source data 1. ChIP-qPCR assay data corresponding to Figure 3, panels B and C.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</si>
</sst>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0.000%"/>
    <numFmt numFmtId="166" formatCode="#,##0.000"/>
    <numFmt numFmtId="167" formatCode="0.0000000%"/>
  </numFmts>
  <fonts count="13"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charset val="134"/>
      <scheme val="minor"/>
    </font>
    <font>
      <sz val="11"/>
      <color rgb="FFFF0000"/>
      <name val="Calibri"/>
      <family val="2"/>
      <charset val="134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12"/>
      <name val="Arial"/>
      <family val="2"/>
    </font>
    <font>
      <b/>
      <vertAlign val="subscript"/>
      <sz val="10"/>
      <name val="Arial"/>
      <family val="2"/>
    </font>
    <font>
      <vertAlign val="subscript"/>
      <sz val="10"/>
      <name val="Arial"/>
      <family val="2"/>
    </font>
    <font>
      <vertAlign val="superscript"/>
      <sz val="10"/>
      <name val="Arial"/>
      <family val="2"/>
    </font>
    <font>
      <sz val="8"/>
      <name val="Arial"/>
      <family val="2"/>
    </font>
    <font>
      <sz val="11"/>
      <name val="Calibri"/>
      <family val="2"/>
      <charset val="134"/>
      <scheme val="minor"/>
    </font>
    <font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45">
    <xf numFmtId="0" fontId="0" fillId="0" borderId="0" xfId="0"/>
    <xf numFmtId="0" fontId="3" fillId="0" borderId="0" xfId="0" applyFont="1"/>
    <xf numFmtId="0" fontId="5" fillId="0" borderId="1" xfId="1" applyFont="1" applyBorder="1" applyAlignment="1">
      <alignment horizontal="center"/>
    </xf>
    <xf numFmtId="164" fontId="5" fillId="0" borderId="1" xfId="1" applyNumberFormat="1" applyFont="1" applyBorder="1" applyAlignment="1">
      <alignment horizontal="center"/>
    </xf>
    <xf numFmtId="164" fontId="4" fillId="0" borderId="1" xfId="1" applyNumberFormat="1" applyBorder="1" applyAlignment="1">
      <alignment horizontal="center"/>
    </xf>
    <xf numFmtId="165" fontId="6" fillId="0" borderId="1" xfId="1" applyNumberFormat="1" applyFont="1" applyBorder="1" applyAlignment="1">
      <alignment horizontal="center"/>
    </xf>
    <xf numFmtId="2" fontId="4" fillId="0" borderId="1" xfId="1" applyNumberFormat="1" applyBorder="1" applyAlignment="1">
      <alignment horizontal="center"/>
    </xf>
    <xf numFmtId="164" fontId="6" fillId="0" borderId="1" xfId="1" applyNumberFormat="1" applyFont="1" applyBorder="1" applyAlignment="1">
      <alignment horizontal="center"/>
    </xf>
    <xf numFmtId="0" fontId="4" fillId="0" borderId="1" xfId="0" applyFont="1" applyBorder="1"/>
    <xf numFmtId="0" fontId="0" fillId="0" borderId="1" xfId="0" applyBorder="1"/>
    <xf numFmtId="2" fontId="5" fillId="0" borderId="1" xfId="1" applyNumberFormat="1" applyFont="1" applyBorder="1" applyAlignment="1">
      <alignment horizontal="center"/>
    </xf>
    <xf numFmtId="165" fontId="4" fillId="0" borderId="1" xfId="1" applyNumberFormat="1" applyBorder="1" applyAlignment="1">
      <alignment horizontal="center"/>
    </xf>
    <xf numFmtId="0" fontId="4" fillId="0" borderId="1" xfId="1" applyBorder="1" applyAlignment="1">
      <alignment horizontal="center"/>
    </xf>
    <xf numFmtId="0" fontId="5" fillId="2" borderId="1" xfId="1" applyFont="1" applyFill="1" applyBorder="1"/>
    <xf numFmtId="0" fontId="4" fillId="0" borderId="1" xfId="1" applyBorder="1"/>
    <xf numFmtId="166" fontId="0" fillId="0" borderId="1" xfId="0" applyNumberFormat="1" applyBorder="1"/>
    <xf numFmtId="167" fontId="4" fillId="0" borderId="1" xfId="1" applyNumberFormat="1" applyBorder="1" applyAlignment="1">
      <alignment horizontal="center"/>
    </xf>
    <xf numFmtId="0" fontId="10" fillId="0" borderId="1" xfId="1" applyFont="1" applyBorder="1" applyAlignment="1">
      <alignment horizontal="center"/>
    </xf>
    <xf numFmtId="0" fontId="0" fillId="0" borderId="0" xfId="0" applyAlignment="1">
      <alignment vertical="center"/>
    </xf>
    <xf numFmtId="166" fontId="11" fillId="0" borderId="1" xfId="0" applyNumberFormat="1" applyFont="1" applyBorder="1"/>
    <xf numFmtId="166" fontId="4" fillId="0" borderId="1" xfId="0" applyNumberFormat="1" applyFont="1" applyBorder="1"/>
    <xf numFmtId="166" fontId="5" fillId="0" borderId="1" xfId="0" applyNumberFormat="1" applyFont="1" applyBorder="1"/>
    <xf numFmtId="0" fontId="5" fillId="0" borderId="1" xfId="0" applyFont="1" applyBorder="1"/>
    <xf numFmtId="0" fontId="11" fillId="0" borderId="1" xfId="0" applyFont="1" applyBorder="1"/>
    <xf numFmtId="0" fontId="11" fillId="3" borderId="1" xfId="0" applyFont="1" applyFill="1" applyBorder="1"/>
    <xf numFmtId="166" fontId="3" fillId="0" borderId="1" xfId="0" applyNumberFormat="1" applyFont="1" applyBorder="1"/>
    <xf numFmtId="0" fontId="5" fillId="4" borderId="1" xfId="1" applyFont="1" applyFill="1" applyBorder="1"/>
    <xf numFmtId="166" fontId="0" fillId="3" borderId="1" xfId="0" applyNumberFormat="1" applyFill="1" applyBorder="1"/>
    <xf numFmtId="0" fontId="4" fillId="0" borderId="2" xfId="1" applyBorder="1"/>
    <xf numFmtId="166" fontId="0" fillId="0" borderId="0" xfId="0" applyNumberFormat="1"/>
    <xf numFmtId="166" fontId="4" fillId="3" borderId="1" xfId="0" applyNumberFormat="1" applyFont="1" applyFill="1" applyBorder="1"/>
    <xf numFmtId="0" fontId="0" fillId="3" borderId="1" xfId="0" applyFill="1" applyBorder="1"/>
    <xf numFmtId="166" fontId="11" fillId="3" borderId="1" xfId="0" applyNumberFormat="1" applyFont="1" applyFill="1" applyBorder="1"/>
    <xf numFmtId="166" fontId="2" fillId="3" borderId="1" xfId="0" applyNumberFormat="1" applyFont="1" applyFill="1" applyBorder="1"/>
    <xf numFmtId="0" fontId="5" fillId="5" borderId="1" xfId="1" applyFont="1" applyFill="1" applyBorder="1"/>
    <xf numFmtId="2" fontId="4" fillId="0" borderId="3" xfId="1" applyNumberFormat="1" applyBorder="1" applyAlignment="1">
      <alignment horizontal="center"/>
    </xf>
    <xf numFmtId="0" fontId="0" fillId="0" borderId="3" xfId="0" applyBorder="1"/>
    <xf numFmtId="166" fontId="12" fillId="0" borderId="1" xfId="0" applyNumberFormat="1" applyFont="1" applyBorder="1"/>
    <xf numFmtId="0" fontId="12" fillId="0" borderId="1" xfId="1" applyFont="1" applyBorder="1"/>
    <xf numFmtId="166" fontId="1" fillId="0" borderId="1" xfId="0" applyNumberFormat="1" applyFont="1" applyBorder="1"/>
    <xf numFmtId="0" fontId="4" fillId="0" borderId="0" xfId="1" applyAlignment="1">
      <alignment horizontal="center"/>
    </xf>
    <xf numFmtId="166" fontId="4" fillId="0" borderId="3" xfId="0" applyNumberFormat="1" applyFont="1" applyBorder="1"/>
    <xf numFmtId="0" fontId="5" fillId="6" borderId="1" xfId="1" applyFont="1" applyFill="1" applyBorder="1"/>
    <xf numFmtId="0" fontId="1" fillId="0" borderId="1" xfId="0" applyFont="1" applyBorder="1"/>
    <xf numFmtId="0" fontId="12" fillId="0" borderId="1" xfId="0" applyFont="1" applyBorder="1"/>
  </cellXfs>
  <cellStyles count="2">
    <cellStyle name="Normal" xfId="0" builtinId="0"/>
    <cellStyle name="Normal 2" xfId="1" xr:uid="{1C8DDABE-BE1B-422C-AAA9-62B1A575539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80DFB4-8B5E-49C9-B554-D064261906F7}">
  <dimension ref="B1:K224"/>
  <sheetViews>
    <sheetView tabSelected="1" workbookViewId="0">
      <selection activeCell="N21" sqref="N21"/>
    </sheetView>
  </sheetViews>
  <sheetFormatPr defaultRowHeight="14.5"/>
  <cols>
    <col min="1" max="1" width="4.90625" customWidth="1"/>
    <col min="2" max="2" width="16.81640625" customWidth="1"/>
    <col min="3" max="3" width="21.90625" customWidth="1"/>
  </cols>
  <sheetData>
    <row r="1" spans="2:11">
      <c r="B1" s="1" t="s">
        <v>38</v>
      </c>
      <c r="C1" s="1"/>
      <c r="D1" s="1"/>
      <c r="E1" s="1"/>
    </row>
    <row r="4" spans="2:11">
      <c r="B4" s="2" t="s">
        <v>0</v>
      </c>
      <c r="C4" s="2" t="s">
        <v>1</v>
      </c>
      <c r="D4" s="2" t="s">
        <v>2</v>
      </c>
      <c r="E4" s="3"/>
      <c r="F4" s="4" t="s">
        <v>3</v>
      </c>
      <c r="G4" s="5" t="s">
        <v>4</v>
      </c>
      <c r="H4" s="6" t="s">
        <v>5</v>
      </c>
      <c r="I4" s="7" t="s">
        <v>6</v>
      </c>
      <c r="J4" s="8"/>
      <c r="K4" s="9"/>
    </row>
    <row r="5" spans="2:11" ht="15.5">
      <c r="B5" s="2" t="s">
        <v>7</v>
      </c>
      <c r="C5" s="2" t="s">
        <v>2</v>
      </c>
      <c r="D5" s="2" t="s">
        <v>8</v>
      </c>
      <c r="E5" s="10" t="s">
        <v>9</v>
      </c>
      <c r="F5" s="4" t="s">
        <v>10</v>
      </c>
      <c r="G5" s="11" t="s">
        <v>11</v>
      </c>
      <c r="H5" s="6" t="s">
        <v>12</v>
      </c>
      <c r="I5" s="4" t="s">
        <v>13</v>
      </c>
      <c r="J5" s="8"/>
      <c r="K5" s="9"/>
    </row>
    <row r="6" spans="2:11" ht="16">
      <c r="B6" s="12" t="s">
        <v>14</v>
      </c>
      <c r="C6" s="2" t="s">
        <v>15</v>
      </c>
      <c r="D6" s="12" t="s">
        <v>16</v>
      </c>
      <c r="E6" s="4"/>
      <c r="F6" s="4" t="s">
        <v>17</v>
      </c>
      <c r="G6" s="11" t="s">
        <v>18</v>
      </c>
      <c r="H6" s="6" t="s">
        <v>19</v>
      </c>
      <c r="I6" s="11" t="s">
        <v>20</v>
      </c>
      <c r="J6" s="8"/>
      <c r="K6" s="9"/>
    </row>
    <row r="7" spans="2:11">
      <c r="B7" s="13" t="s">
        <v>21</v>
      </c>
      <c r="C7" s="12" t="s">
        <v>22</v>
      </c>
      <c r="D7" s="14" t="s">
        <v>23</v>
      </c>
      <c r="E7" s="15">
        <v>25.563047409057617</v>
      </c>
      <c r="F7" s="6"/>
      <c r="G7" s="16"/>
      <c r="H7" s="6"/>
      <c r="I7" s="4"/>
      <c r="J7" s="8"/>
      <c r="K7" s="9"/>
    </row>
    <row r="8" spans="2:11">
      <c r="B8" s="14"/>
      <c r="C8" s="12" t="s">
        <v>22</v>
      </c>
      <c r="D8" s="14" t="s">
        <v>23</v>
      </c>
      <c r="E8" s="15">
        <v>25.916473388671875</v>
      </c>
      <c r="F8" s="9"/>
      <c r="G8" s="9"/>
      <c r="H8" s="9"/>
      <c r="I8" s="9"/>
      <c r="J8" s="8"/>
      <c r="K8" s="9"/>
    </row>
    <row r="9" spans="2:11">
      <c r="B9" s="17"/>
      <c r="C9" s="12" t="s">
        <v>22</v>
      </c>
      <c r="D9" s="14" t="s">
        <v>23</v>
      </c>
      <c r="E9" s="15">
        <v>25.488353729248047</v>
      </c>
      <c r="F9" s="9"/>
      <c r="G9" s="9"/>
      <c r="H9" s="9"/>
      <c r="I9" s="9"/>
      <c r="J9" s="8"/>
      <c r="K9" s="9"/>
    </row>
    <row r="10" spans="2:11">
      <c r="B10" s="9"/>
      <c r="C10" s="12" t="s">
        <v>24</v>
      </c>
      <c r="D10" s="14" t="s">
        <v>23</v>
      </c>
      <c r="E10" s="15">
        <v>25.490688323974609</v>
      </c>
      <c r="F10" s="9"/>
      <c r="G10" s="9"/>
      <c r="H10" s="9"/>
      <c r="I10" s="9"/>
      <c r="J10" s="8"/>
      <c r="K10" s="9"/>
    </row>
    <row r="11" spans="2:11">
      <c r="B11" s="9"/>
      <c r="C11" s="12" t="s">
        <v>24</v>
      </c>
      <c r="D11" s="14" t="s">
        <v>23</v>
      </c>
      <c r="E11" s="15">
        <v>25.879573822021484</v>
      </c>
      <c r="F11" s="9"/>
      <c r="G11" s="9"/>
      <c r="H11" s="9"/>
      <c r="I11" s="9"/>
      <c r="J11" s="8"/>
      <c r="K11" s="9"/>
    </row>
    <row r="12" spans="2:11">
      <c r="B12" s="9"/>
      <c r="C12" s="12" t="s">
        <v>24</v>
      </c>
      <c r="D12" s="14" t="s">
        <v>23</v>
      </c>
      <c r="E12" s="15">
        <v>26.045358657836914</v>
      </c>
      <c r="F12" s="9"/>
      <c r="G12" s="9"/>
      <c r="H12" s="9"/>
      <c r="I12" s="9"/>
      <c r="J12" s="8"/>
      <c r="K12" s="9"/>
    </row>
    <row r="13" spans="2:11">
      <c r="B13" s="9"/>
      <c r="C13" s="12" t="s">
        <v>25</v>
      </c>
      <c r="D13" s="14" t="s">
        <v>23</v>
      </c>
      <c r="E13" s="15">
        <v>25.621097564697266</v>
      </c>
      <c r="F13" s="9"/>
      <c r="G13" s="9"/>
      <c r="H13" s="9"/>
      <c r="I13" s="9"/>
      <c r="J13" s="8"/>
      <c r="K13" s="9"/>
    </row>
    <row r="14" spans="2:11">
      <c r="B14" s="9"/>
      <c r="C14" s="12" t="s">
        <v>25</v>
      </c>
      <c r="D14" s="14" t="s">
        <v>23</v>
      </c>
      <c r="E14" s="15">
        <v>25.086030960083008</v>
      </c>
      <c r="F14" s="9"/>
      <c r="G14" s="9"/>
      <c r="H14" s="9"/>
      <c r="I14" s="9"/>
      <c r="J14" s="8"/>
      <c r="K14" s="9"/>
    </row>
    <row r="15" spans="2:11">
      <c r="B15" s="9"/>
      <c r="C15" s="12" t="s">
        <v>25</v>
      </c>
      <c r="D15" s="14" t="s">
        <v>23</v>
      </c>
      <c r="E15" s="15">
        <v>25.481189727783203</v>
      </c>
      <c r="F15" s="9"/>
      <c r="G15" s="9"/>
      <c r="H15" s="9"/>
      <c r="I15" s="9"/>
      <c r="J15" s="8"/>
      <c r="K15" s="9"/>
    </row>
    <row r="16" spans="2:11">
      <c r="B16" s="9"/>
      <c r="C16" s="12" t="s">
        <v>26</v>
      </c>
      <c r="D16" s="14" t="s">
        <v>23</v>
      </c>
      <c r="E16" s="15">
        <v>26.179710388183594</v>
      </c>
      <c r="F16" s="9"/>
      <c r="G16" s="9"/>
      <c r="H16" s="9"/>
      <c r="I16" s="9"/>
      <c r="J16" s="8"/>
      <c r="K16" s="9"/>
    </row>
    <row r="17" spans="2:11">
      <c r="B17" s="9"/>
      <c r="C17" s="12" t="s">
        <v>26</v>
      </c>
      <c r="D17" s="14" t="s">
        <v>23</v>
      </c>
      <c r="E17" s="15">
        <v>26.427846908569336</v>
      </c>
      <c r="F17" s="9"/>
      <c r="G17" s="9"/>
      <c r="H17" s="9"/>
      <c r="I17" s="9"/>
    </row>
    <row r="18" spans="2:11">
      <c r="B18" s="9"/>
      <c r="C18" s="12" t="s">
        <v>26</v>
      </c>
      <c r="D18" s="14" t="s">
        <v>23</v>
      </c>
      <c r="E18" s="15">
        <v>26.230939865112305</v>
      </c>
      <c r="F18" s="9"/>
      <c r="G18" s="9"/>
      <c r="H18" s="9"/>
      <c r="I18" s="9"/>
      <c r="J18" s="8"/>
      <c r="K18" s="8"/>
    </row>
    <row r="19" spans="2:11">
      <c r="B19" s="9"/>
      <c r="C19" s="12" t="s">
        <v>27</v>
      </c>
      <c r="D19" s="14" t="s">
        <v>23</v>
      </c>
      <c r="E19" s="15">
        <v>26.562889099121094</v>
      </c>
      <c r="F19" s="9"/>
      <c r="G19" s="18"/>
      <c r="H19" s="9"/>
      <c r="I19" s="9"/>
      <c r="J19" s="8"/>
      <c r="K19" s="8"/>
    </row>
    <row r="20" spans="2:11">
      <c r="B20" s="9"/>
      <c r="C20" s="12" t="s">
        <v>27</v>
      </c>
      <c r="D20" s="14" t="s">
        <v>23</v>
      </c>
      <c r="E20" s="15">
        <v>26.562889099121094</v>
      </c>
      <c r="F20" s="9"/>
      <c r="G20" s="18"/>
      <c r="H20" s="9"/>
      <c r="I20" s="9"/>
      <c r="J20" s="8"/>
      <c r="K20" s="8"/>
    </row>
    <row r="21" spans="2:11">
      <c r="B21" s="9"/>
      <c r="C21" s="12" t="s">
        <v>27</v>
      </c>
      <c r="D21" s="14" t="s">
        <v>23</v>
      </c>
      <c r="E21" s="15">
        <v>25.740232467651367</v>
      </c>
      <c r="F21" s="9"/>
      <c r="G21" s="9"/>
      <c r="H21" s="9"/>
      <c r="I21" s="9"/>
      <c r="J21" s="8"/>
      <c r="K21" s="8"/>
    </row>
    <row r="22" spans="2:11">
      <c r="B22" s="9"/>
      <c r="C22" s="12" t="s">
        <v>28</v>
      </c>
      <c r="D22" s="14" t="s">
        <v>23</v>
      </c>
      <c r="E22" s="19">
        <v>26.112300872802734</v>
      </c>
      <c r="F22" s="9"/>
      <c r="G22" s="9"/>
      <c r="H22" s="9"/>
      <c r="I22" s="9"/>
      <c r="J22" s="8"/>
      <c r="K22" s="8"/>
    </row>
    <row r="23" spans="2:11">
      <c r="B23" s="9"/>
      <c r="C23" s="12" t="s">
        <v>28</v>
      </c>
      <c r="D23" s="14" t="s">
        <v>23</v>
      </c>
      <c r="E23" s="19">
        <v>26.602544784545898</v>
      </c>
      <c r="F23" s="9"/>
      <c r="G23" s="9"/>
      <c r="H23" s="9"/>
      <c r="I23" s="9"/>
      <c r="J23" s="8"/>
      <c r="K23" s="8"/>
    </row>
    <row r="24" spans="2:11">
      <c r="B24" s="9"/>
      <c r="C24" s="12" t="s">
        <v>28</v>
      </c>
      <c r="D24" s="14" t="s">
        <v>23</v>
      </c>
      <c r="E24" s="19">
        <v>26.08226203918457</v>
      </c>
      <c r="F24" s="9"/>
      <c r="G24" s="9"/>
      <c r="H24" s="9"/>
      <c r="I24" s="9"/>
      <c r="J24" s="8"/>
      <c r="K24" s="8"/>
    </row>
    <row r="25" spans="2:11">
      <c r="B25" s="9"/>
      <c r="C25" s="12" t="s">
        <v>29</v>
      </c>
      <c r="D25" s="14" t="s">
        <v>23</v>
      </c>
      <c r="E25" s="15">
        <v>26.888059616088867</v>
      </c>
      <c r="F25" s="9"/>
      <c r="G25" s="9"/>
      <c r="H25" s="9"/>
      <c r="I25" s="9"/>
      <c r="J25" s="8"/>
      <c r="K25" s="8"/>
    </row>
    <row r="26" spans="2:11">
      <c r="B26" s="9"/>
      <c r="C26" s="12" t="s">
        <v>29</v>
      </c>
      <c r="D26" s="14" t="s">
        <v>23</v>
      </c>
      <c r="E26" s="15">
        <v>26.858779907226563</v>
      </c>
      <c r="F26" s="9"/>
      <c r="G26" s="9"/>
      <c r="H26" s="9"/>
      <c r="I26" s="9"/>
      <c r="J26" s="8"/>
      <c r="K26" s="8"/>
    </row>
    <row r="27" spans="2:11">
      <c r="B27" s="9"/>
      <c r="C27" s="12" t="s">
        <v>29</v>
      </c>
      <c r="D27" s="9" t="s">
        <v>23</v>
      </c>
      <c r="E27" s="15" t="s">
        <v>30</v>
      </c>
      <c r="F27" s="9"/>
      <c r="G27" s="9"/>
      <c r="H27" s="9"/>
      <c r="I27" s="9"/>
      <c r="J27" s="8"/>
      <c r="K27" s="8"/>
    </row>
    <row r="28" spans="2:11">
      <c r="B28" s="9"/>
      <c r="E28" s="9"/>
      <c r="F28" s="9"/>
      <c r="G28" s="9"/>
      <c r="H28" s="9"/>
      <c r="I28" s="9"/>
      <c r="J28" s="8" t="s">
        <v>31</v>
      </c>
      <c r="K28" s="8" t="s">
        <v>32</v>
      </c>
    </row>
    <row r="29" spans="2:11">
      <c r="B29" s="9"/>
      <c r="C29" s="12" t="s">
        <v>22</v>
      </c>
      <c r="D29" s="14" t="s">
        <v>1</v>
      </c>
      <c r="E29" s="15">
        <v>31.742893218994141</v>
      </c>
      <c r="F29" s="20">
        <f t="shared" ref="F29:F48" si="0">E29-(E7-6.644)</f>
        <v>12.823845809936522</v>
      </c>
      <c r="G29" s="9"/>
      <c r="H29" s="15">
        <f>F29-F29</f>
        <v>0</v>
      </c>
      <c r="I29" s="15">
        <f t="shared" ref="I29:I48" si="1">2^(-H29)</f>
        <v>1</v>
      </c>
      <c r="J29" s="21">
        <f>AVERAGE(I29:I31)</f>
        <v>1.0080408975188144</v>
      </c>
      <c r="K29" s="22">
        <f>STDEV(I29:I31)</f>
        <v>4.0241686522637578E-2</v>
      </c>
    </row>
    <row r="30" spans="2:11">
      <c r="B30" s="9"/>
      <c r="C30" s="12" t="s">
        <v>22</v>
      </c>
      <c r="D30" s="14" t="s">
        <v>1</v>
      </c>
      <c r="E30" s="15">
        <v>32.13665771484375</v>
      </c>
      <c r="F30" s="20">
        <f t="shared" si="0"/>
        <v>12.864184326171873</v>
      </c>
      <c r="G30" s="9"/>
      <c r="H30" s="15">
        <f>F30-F29</f>
        <v>4.0338516235351563E-2</v>
      </c>
      <c r="I30" s="15">
        <f t="shared" si="1"/>
        <v>0.97242674889783742</v>
      </c>
      <c r="J30" s="8"/>
      <c r="K30" s="9"/>
    </row>
    <row r="31" spans="2:11">
      <c r="B31" s="9"/>
      <c r="C31" s="12" t="s">
        <v>22</v>
      </c>
      <c r="D31" s="14" t="s">
        <v>1</v>
      </c>
      <c r="E31" s="15">
        <v>31.595481872558594</v>
      </c>
      <c r="F31" s="20">
        <f t="shared" si="0"/>
        <v>12.751128143310545</v>
      </c>
      <c r="G31" s="9"/>
      <c r="H31" s="15">
        <f>F31-F29</f>
        <v>-7.2717666625976563E-2</v>
      </c>
      <c r="I31" s="15">
        <f t="shared" si="1"/>
        <v>1.0516959436586062</v>
      </c>
      <c r="J31" s="8"/>
      <c r="K31" s="9"/>
    </row>
    <row r="32" spans="2:11">
      <c r="B32" s="9"/>
      <c r="C32" s="12" t="s">
        <v>24</v>
      </c>
      <c r="D32" s="14" t="s">
        <v>1</v>
      </c>
      <c r="E32" s="15">
        <v>25.842706680297852</v>
      </c>
      <c r="F32" s="20">
        <f t="shared" si="0"/>
        <v>6.9960183563232405</v>
      </c>
      <c r="G32" s="9"/>
      <c r="H32" s="15">
        <f>F32-F29</f>
        <v>-5.8278274536132813</v>
      </c>
      <c r="I32" s="15">
        <f t="shared" si="1"/>
        <v>56.800331856945277</v>
      </c>
      <c r="J32" s="21">
        <f>AVERAGE(I32:I34)</f>
        <v>57.71872561557489</v>
      </c>
      <c r="K32" s="22">
        <f>STDEV(I32:I34)</f>
        <v>2.6428084726611947</v>
      </c>
    </row>
    <row r="33" spans="2:11">
      <c r="B33" s="9"/>
      <c r="C33" s="12" t="s">
        <v>24</v>
      </c>
      <c r="D33" s="14" t="s">
        <v>1</v>
      </c>
      <c r="E33" s="15">
        <v>26.135837554931641</v>
      </c>
      <c r="F33" s="20">
        <f t="shared" si="0"/>
        <v>6.9002637329101546</v>
      </c>
      <c r="G33" s="9"/>
      <c r="H33" s="15">
        <f>F33-F29</f>
        <v>-5.9235820770263672</v>
      </c>
      <c r="I33" s="15">
        <f t="shared" si="1"/>
        <v>60.69821043503709</v>
      </c>
      <c r="J33" s="8"/>
      <c r="K33" s="9"/>
    </row>
    <row r="34" spans="2:11">
      <c r="B34" s="9"/>
      <c r="C34" s="12" t="s">
        <v>24</v>
      </c>
      <c r="D34" s="14" t="s">
        <v>1</v>
      </c>
      <c r="E34" s="15">
        <v>26.42669677734375</v>
      </c>
      <c r="F34" s="20">
        <f t="shared" si="0"/>
        <v>7.0253381195068343</v>
      </c>
      <c r="G34" s="9"/>
      <c r="H34" s="15">
        <f>F34-F29</f>
        <v>-5.7985076904296875</v>
      </c>
      <c r="I34" s="15">
        <f t="shared" si="1"/>
        <v>55.657634554742287</v>
      </c>
      <c r="J34" s="8"/>
      <c r="K34" s="9"/>
    </row>
    <row r="35" spans="2:11">
      <c r="B35" s="9"/>
      <c r="C35" s="12" t="s">
        <v>25</v>
      </c>
      <c r="D35" s="14" t="s">
        <v>1</v>
      </c>
      <c r="E35" s="15">
        <v>29.849184036254883</v>
      </c>
      <c r="F35" s="20">
        <f t="shared" si="0"/>
        <v>10.872086471557616</v>
      </c>
      <c r="G35" s="9"/>
      <c r="H35" s="15">
        <f>F35-F29</f>
        <v>-1.9517593383789063</v>
      </c>
      <c r="I35" s="15">
        <f t="shared" si="1"/>
        <v>3.8684599516442657</v>
      </c>
      <c r="J35" s="21">
        <f>AVERAGE(I35:I37)</f>
        <v>2.8418956488089022</v>
      </c>
      <c r="K35" s="22">
        <f>STDEV(I35:I37)</f>
        <v>1.2758227886705795</v>
      </c>
    </row>
    <row r="36" spans="2:11">
      <c r="B36" s="9"/>
      <c r="C36" s="12" t="s">
        <v>25</v>
      </c>
      <c r="D36" s="14" t="s">
        <v>1</v>
      </c>
      <c r="E36" s="15">
        <v>30.766557693481445</v>
      </c>
      <c r="F36" s="20">
        <f t="shared" si="0"/>
        <v>12.324526733398436</v>
      </c>
      <c r="G36" s="9"/>
      <c r="H36" s="15">
        <f>F36-F29</f>
        <v>-0.49931907653808594</v>
      </c>
      <c r="I36" s="15">
        <f t="shared" si="1"/>
        <v>1.4135462390985418</v>
      </c>
      <c r="J36" s="8"/>
      <c r="K36" s="9"/>
    </row>
    <row r="37" spans="2:11">
      <c r="B37" s="9"/>
      <c r="C37" s="12" t="s">
        <v>25</v>
      </c>
      <c r="D37" s="14" t="s">
        <v>1</v>
      </c>
      <c r="E37" s="15">
        <v>29.963403701782227</v>
      </c>
      <c r="F37" s="20">
        <f t="shared" si="0"/>
        <v>11.126213973999022</v>
      </c>
      <c r="G37" s="9"/>
      <c r="H37" s="15">
        <f>F37-F29</f>
        <v>-1.6976318359375</v>
      </c>
      <c r="I37" s="15">
        <f t="shared" si="1"/>
        <v>3.2436807556838998</v>
      </c>
      <c r="J37" s="8"/>
      <c r="K37" s="9"/>
    </row>
    <row r="38" spans="2:11">
      <c r="B38" s="9"/>
      <c r="C38" s="12" t="s">
        <v>26</v>
      </c>
      <c r="D38" s="14" t="s">
        <v>1</v>
      </c>
      <c r="E38" s="15">
        <v>30.235998153686523</v>
      </c>
      <c r="F38" s="20">
        <f t="shared" si="0"/>
        <v>10.700287765502928</v>
      </c>
      <c r="G38" s="9"/>
      <c r="H38" s="15">
        <f>F38-F29</f>
        <v>-2.1235580444335938</v>
      </c>
      <c r="I38" s="15">
        <f t="shared" si="1"/>
        <v>4.3576733136077479</v>
      </c>
      <c r="J38" s="21">
        <f>AVERAGE(I38:I40)</f>
        <v>5.3787870406906917</v>
      </c>
      <c r="K38" s="22">
        <f>STDEV(I38:I40)</f>
        <v>0.91260348760853582</v>
      </c>
    </row>
    <row r="39" spans="2:11">
      <c r="B39" s="9"/>
      <c r="C39" s="12" t="s">
        <v>26</v>
      </c>
      <c r="D39" s="14" t="s">
        <v>1</v>
      </c>
      <c r="E39" s="15">
        <v>30.105905532836914</v>
      </c>
      <c r="F39" s="20">
        <f t="shared" si="0"/>
        <v>10.322058624267576</v>
      </c>
      <c r="G39" s="9"/>
      <c r="H39" s="15">
        <f>F39-F29</f>
        <v>-2.5017871856689453</v>
      </c>
      <c r="I39" s="15">
        <f t="shared" si="1"/>
        <v>5.6638662049637665</v>
      </c>
      <c r="J39" s="8"/>
      <c r="K39" s="9"/>
    </row>
    <row r="40" spans="2:11">
      <c r="B40" s="9"/>
      <c r="C40" s="12" t="s">
        <v>26</v>
      </c>
      <c r="D40" s="14" t="s">
        <v>1</v>
      </c>
      <c r="E40" s="15">
        <v>30.047149658203125</v>
      </c>
      <c r="F40" s="20">
        <v>10.211535400390623</v>
      </c>
      <c r="G40" s="9"/>
      <c r="H40" s="15">
        <f>F40-F29</f>
        <v>-2.6123104095458984</v>
      </c>
      <c r="I40" s="15">
        <f t="shared" si="1"/>
        <v>6.1148216035005571</v>
      </c>
      <c r="J40" s="8"/>
      <c r="K40" s="9"/>
    </row>
    <row r="41" spans="2:11">
      <c r="B41" s="9"/>
      <c r="C41" s="12" t="s">
        <v>27</v>
      </c>
      <c r="D41" s="23" t="s">
        <v>1</v>
      </c>
      <c r="E41" s="24">
        <v>26.333318710327148</v>
      </c>
      <c r="F41" s="20">
        <f t="shared" si="0"/>
        <v>6.414429611206053</v>
      </c>
      <c r="G41" s="9"/>
      <c r="H41" s="15">
        <f>F41-F29</f>
        <v>-6.4094161987304688</v>
      </c>
      <c r="I41" s="15">
        <f t="shared" si="1"/>
        <v>85.001488422102383</v>
      </c>
      <c r="J41" s="25">
        <f>AVERAGE(I41:I43)</f>
        <v>84.893526464646868</v>
      </c>
      <c r="K41" s="22">
        <f>STDEV(I41:I43)</f>
        <v>3.8460661406842309</v>
      </c>
    </row>
    <row r="42" spans="2:11">
      <c r="B42" s="9"/>
      <c r="C42" s="12" t="s">
        <v>27</v>
      </c>
      <c r="D42" s="23" t="s">
        <v>1</v>
      </c>
      <c r="E42" s="24">
        <v>26.402980804443359</v>
      </c>
      <c r="F42" s="20">
        <f t="shared" si="0"/>
        <v>6.484091705322264</v>
      </c>
      <c r="G42" s="9"/>
      <c r="H42" s="15">
        <f>F42-F29</f>
        <v>-6.3397541046142578</v>
      </c>
      <c r="I42" s="15">
        <f t="shared" si="1"/>
        <v>80.99461597807057</v>
      </c>
      <c r="J42" s="9"/>
      <c r="K42" s="9"/>
    </row>
    <row r="43" spans="2:11">
      <c r="B43" s="9"/>
      <c r="C43" s="12" t="s">
        <v>27</v>
      </c>
      <c r="D43" s="23" t="s">
        <v>1</v>
      </c>
      <c r="E43" s="24">
        <v>25.449468612670898</v>
      </c>
      <c r="F43" s="20">
        <f>E43-(E21-6.644)</f>
        <v>6.3532361450195296</v>
      </c>
      <c r="G43" s="9"/>
      <c r="H43" s="15">
        <f>F43-F29</f>
        <v>-6.4706096649169922</v>
      </c>
      <c r="I43" s="15">
        <f t="shared" si="1"/>
        <v>88.684474993767665</v>
      </c>
      <c r="J43" s="9"/>
      <c r="K43" s="9"/>
    </row>
    <row r="44" spans="2:11">
      <c r="B44" s="9"/>
      <c r="C44" s="12" t="s">
        <v>28</v>
      </c>
      <c r="D44" s="9" t="s">
        <v>1</v>
      </c>
      <c r="E44" s="23">
        <v>26.711944580078125</v>
      </c>
      <c r="F44" s="20">
        <f t="shared" si="0"/>
        <v>7.243643707275389</v>
      </c>
      <c r="G44" s="9"/>
      <c r="H44" s="15">
        <f>F44-F29</f>
        <v>-5.5802021026611328</v>
      </c>
      <c r="I44" s="15">
        <f t="shared" si="1"/>
        <v>47.841877506727009</v>
      </c>
      <c r="J44" s="25">
        <f>AVERAGE(I44:I46)</f>
        <v>55.925046658134313</v>
      </c>
      <c r="K44" s="22">
        <f>STDEV(I44:I46)</f>
        <v>8.3035673812970536</v>
      </c>
    </row>
    <row r="45" spans="2:11">
      <c r="B45" s="9"/>
      <c r="C45" s="12" t="s">
        <v>28</v>
      </c>
      <c r="D45" s="9" t="s">
        <v>1</v>
      </c>
      <c r="E45" s="23">
        <v>26.772668838500977</v>
      </c>
      <c r="F45" s="20">
        <f t="shared" si="0"/>
        <v>6.8141240539550765</v>
      </c>
      <c r="G45" s="9"/>
      <c r="H45" s="15">
        <f>F45-F29</f>
        <v>-6.0097217559814453</v>
      </c>
      <c r="I45" s="15">
        <f t="shared" si="1"/>
        <v>64.432727248036898</v>
      </c>
      <c r="J45" s="9"/>
      <c r="K45" s="9"/>
    </row>
    <row r="46" spans="2:11">
      <c r="B46" s="9"/>
      <c r="C46" s="12" t="s">
        <v>28</v>
      </c>
      <c r="D46" s="9" t="s">
        <v>1</v>
      </c>
      <c r="E46" s="23">
        <v>26.467678070068359</v>
      </c>
      <c r="F46" s="20">
        <f t="shared" si="0"/>
        <v>7.0294160308837874</v>
      </c>
      <c r="G46" s="9"/>
      <c r="H46" s="15">
        <f>F46-F29</f>
        <v>-5.7944297790527344</v>
      </c>
      <c r="I46" s="15">
        <f t="shared" si="1"/>
        <v>55.500535219639026</v>
      </c>
      <c r="J46" s="9"/>
      <c r="K46" s="9"/>
    </row>
    <row r="47" spans="2:11">
      <c r="B47" s="9"/>
      <c r="C47" s="12" t="s">
        <v>29</v>
      </c>
      <c r="D47" s="9" t="s">
        <v>1</v>
      </c>
      <c r="E47" s="9">
        <v>27.480808258056641</v>
      </c>
      <c r="F47" s="20">
        <f t="shared" si="0"/>
        <v>7.2367486419677718</v>
      </c>
      <c r="G47" s="9"/>
      <c r="H47" s="15">
        <f>F47-F29</f>
        <v>-5.58709716796875</v>
      </c>
      <c r="I47" s="15">
        <f t="shared" si="1"/>
        <v>48.071075221890041</v>
      </c>
      <c r="J47" s="25">
        <f>AVERAGE(I47:I49)</f>
        <v>49.815036464000457</v>
      </c>
      <c r="K47" s="22">
        <f>STDEV(I47:I49)</f>
        <v>2.4663336408455736</v>
      </c>
    </row>
    <row r="48" spans="2:11">
      <c r="B48" s="9"/>
      <c r="C48" s="12" t="s">
        <v>29</v>
      </c>
      <c r="D48" s="9" t="s">
        <v>1</v>
      </c>
      <c r="E48" s="9">
        <v>27.350473403930664</v>
      </c>
      <c r="F48" s="20">
        <f t="shared" si="0"/>
        <v>7.1356934967040999</v>
      </c>
      <c r="G48" s="9"/>
      <c r="H48" s="15">
        <f>F48-F29</f>
        <v>-5.6881523132324219</v>
      </c>
      <c r="I48" s="15">
        <f t="shared" si="1"/>
        <v>51.558997706110866</v>
      </c>
      <c r="J48" s="9"/>
      <c r="K48" s="9"/>
    </row>
    <row r="49" spans="2:11">
      <c r="B49" s="9"/>
      <c r="C49" s="12" t="s">
        <v>29</v>
      </c>
      <c r="D49" s="9" t="s">
        <v>1</v>
      </c>
      <c r="E49" s="9">
        <v>26.916835784912109</v>
      </c>
      <c r="F49" s="20"/>
      <c r="G49" s="9"/>
      <c r="H49" s="15"/>
      <c r="I49" s="15"/>
      <c r="J49" s="9"/>
      <c r="K49" s="9"/>
    </row>
    <row r="52" spans="2:11">
      <c r="B52" s="2" t="s">
        <v>0</v>
      </c>
      <c r="C52" s="2" t="s">
        <v>1</v>
      </c>
      <c r="D52" s="2" t="s">
        <v>2</v>
      </c>
      <c r="E52" s="3"/>
      <c r="F52" s="4" t="s">
        <v>3</v>
      </c>
      <c r="G52" s="5" t="s">
        <v>4</v>
      </c>
      <c r="H52" s="6" t="s">
        <v>5</v>
      </c>
      <c r="I52" s="7" t="s">
        <v>6</v>
      </c>
      <c r="J52" s="8"/>
      <c r="K52" s="9"/>
    </row>
    <row r="53" spans="2:11" ht="15.5">
      <c r="B53" s="2" t="s">
        <v>7</v>
      </c>
      <c r="C53" s="2" t="s">
        <v>2</v>
      </c>
      <c r="D53" s="2" t="s">
        <v>8</v>
      </c>
      <c r="E53" s="10" t="s">
        <v>9</v>
      </c>
      <c r="F53" s="4" t="s">
        <v>10</v>
      </c>
      <c r="G53" s="11" t="s">
        <v>11</v>
      </c>
      <c r="H53" s="6" t="s">
        <v>12</v>
      </c>
      <c r="I53" s="4" t="s">
        <v>13</v>
      </c>
      <c r="J53" s="8"/>
      <c r="K53" s="9"/>
    </row>
    <row r="54" spans="2:11" ht="16">
      <c r="B54" s="12" t="s">
        <v>14</v>
      </c>
      <c r="C54" s="2" t="s">
        <v>15</v>
      </c>
      <c r="D54" s="12" t="s">
        <v>16</v>
      </c>
      <c r="E54" s="4"/>
      <c r="F54" s="4" t="s">
        <v>17</v>
      </c>
      <c r="G54" s="11" t="s">
        <v>18</v>
      </c>
      <c r="H54" s="6" t="s">
        <v>19</v>
      </c>
      <c r="I54" s="11" t="s">
        <v>20</v>
      </c>
      <c r="J54" s="8"/>
      <c r="K54" s="9"/>
    </row>
    <row r="55" spans="2:11">
      <c r="B55" s="26" t="s">
        <v>33</v>
      </c>
      <c r="C55" s="12" t="s">
        <v>22</v>
      </c>
      <c r="D55" s="14" t="s">
        <v>23</v>
      </c>
      <c r="E55" s="27">
        <v>25.680534362792969</v>
      </c>
      <c r="F55" s="6"/>
      <c r="G55" s="16"/>
      <c r="H55" s="6"/>
      <c r="I55" s="4"/>
      <c r="J55" s="8"/>
      <c r="K55" s="9"/>
    </row>
    <row r="56" spans="2:11">
      <c r="B56" s="14"/>
      <c r="C56" s="12" t="s">
        <v>22</v>
      </c>
      <c r="D56" s="14" t="s">
        <v>23</v>
      </c>
      <c r="E56" s="27">
        <v>26.317560195922852</v>
      </c>
      <c r="F56" s="9"/>
      <c r="G56" s="27"/>
      <c r="H56" s="9"/>
      <c r="I56" s="9"/>
      <c r="J56" s="8"/>
      <c r="K56" s="9"/>
    </row>
    <row r="57" spans="2:11">
      <c r="B57" s="17"/>
      <c r="C57" s="12" t="s">
        <v>22</v>
      </c>
      <c r="D57" s="14" t="s">
        <v>23</v>
      </c>
      <c r="E57" s="27">
        <v>25.360328674316406</v>
      </c>
      <c r="F57" s="9"/>
      <c r="G57" s="27"/>
      <c r="H57" s="9"/>
      <c r="I57" s="9"/>
      <c r="J57" s="8"/>
      <c r="K57" s="9"/>
    </row>
    <row r="58" spans="2:11">
      <c r="B58" s="9"/>
      <c r="C58" s="12" t="s">
        <v>24</v>
      </c>
      <c r="D58" s="14" t="s">
        <v>23</v>
      </c>
      <c r="E58" s="27">
        <v>25.186986923217773</v>
      </c>
      <c r="F58" s="9"/>
      <c r="G58" s="27"/>
      <c r="H58" s="9"/>
      <c r="I58" s="9"/>
      <c r="J58" s="8"/>
      <c r="K58" s="9"/>
    </row>
    <row r="59" spans="2:11">
      <c r="B59" s="9"/>
      <c r="C59" s="12" t="s">
        <v>24</v>
      </c>
      <c r="D59" s="14" t="s">
        <v>23</v>
      </c>
      <c r="E59" s="27">
        <v>25.304828643798828</v>
      </c>
      <c r="F59" s="9"/>
      <c r="G59" s="9"/>
      <c r="H59" s="9"/>
      <c r="I59" s="9"/>
      <c r="J59" s="8"/>
      <c r="K59" s="9"/>
    </row>
    <row r="60" spans="2:11">
      <c r="B60" s="9"/>
      <c r="C60" s="12" t="s">
        <v>24</v>
      </c>
      <c r="D60" s="14" t="s">
        <v>23</v>
      </c>
      <c r="E60" s="27">
        <v>24.934122085571289</v>
      </c>
      <c r="F60" s="9"/>
      <c r="G60" s="9"/>
      <c r="H60" s="9"/>
      <c r="I60" s="9"/>
      <c r="J60" s="8"/>
      <c r="K60" s="9"/>
    </row>
    <row r="61" spans="2:11">
      <c r="B61" s="9"/>
      <c r="C61" s="12" t="s">
        <v>25</v>
      </c>
      <c r="D61" s="14" t="s">
        <v>23</v>
      </c>
      <c r="E61" s="27">
        <v>25.810626983642578</v>
      </c>
      <c r="F61" s="9"/>
      <c r="G61" s="9"/>
      <c r="H61" s="9"/>
      <c r="I61" s="9"/>
      <c r="J61" s="8"/>
      <c r="K61" s="9"/>
    </row>
    <row r="62" spans="2:11">
      <c r="B62" s="9"/>
      <c r="C62" s="12" t="s">
        <v>25</v>
      </c>
      <c r="D62" s="14" t="s">
        <v>23</v>
      </c>
      <c r="E62" s="27">
        <v>25.424049377441406</v>
      </c>
      <c r="F62" s="9"/>
      <c r="G62" s="9"/>
      <c r="H62" s="9"/>
      <c r="I62" s="9"/>
      <c r="J62" s="8"/>
      <c r="K62" s="9"/>
    </row>
    <row r="63" spans="2:11">
      <c r="B63" s="9"/>
      <c r="C63" s="12" t="s">
        <v>25</v>
      </c>
      <c r="D63" s="14" t="s">
        <v>23</v>
      </c>
      <c r="E63" s="27">
        <v>25.462150573730469</v>
      </c>
      <c r="F63" s="9"/>
      <c r="G63" s="9"/>
      <c r="H63" s="9"/>
      <c r="I63" s="9"/>
      <c r="J63" s="8"/>
      <c r="K63" s="9"/>
    </row>
    <row r="64" spans="2:11">
      <c r="B64" s="9"/>
      <c r="C64" s="12" t="s">
        <v>26</v>
      </c>
      <c r="D64" s="14" t="s">
        <v>23</v>
      </c>
      <c r="E64" s="27">
        <v>26.121843338012695</v>
      </c>
      <c r="F64" s="9"/>
      <c r="G64" s="9"/>
      <c r="H64" s="9"/>
      <c r="I64" s="9"/>
      <c r="J64" s="8"/>
      <c r="K64" s="9"/>
    </row>
    <row r="65" spans="2:11">
      <c r="B65" s="9"/>
      <c r="C65" s="12" t="s">
        <v>26</v>
      </c>
      <c r="D65" s="14" t="s">
        <v>23</v>
      </c>
      <c r="E65" s="27">
        <v>26.095832824707031</v>
      </c>
      <c r="F65" s="9"/>
      <c r="G65" s="9"/>
      <c r="H65" s="9"/>
      <c r="I65" s="9"/>
    </row>
    <row r="66" spans="2:11">
      <c r="B66" s="9"/>
      <c r="C66" s="12" t="s">
        <v>26</v>
      </c>
      <c r="D66" s="14" t="s">
        <v>23</v>
      </c>
      <c r="E66" s="27">
        <v>26.423013687133789</v>
      </c>
      <c r="F66" s="9"/>
      <c r="G66" s="9"/>
      <c r="H66" s="9"/>
      <c r="I66" s="9"/>
      <c r="J66" s="8"/>
      <c r="K66" s="8"/>
    </row>
    <row r="67" spans="2:11">
      <c r="B67" s="9"/>
      <c r="E67" s="9"/>
      <c r="F67" s="9"/>
      <c r="G67" s="9"/>
      <c r="H67" s="9"/>
      <c r="I67" s="9"/>
      <c r="J67" s="8" t="s">
        <v>31</v>
      </c>
      <c r="K67" s="8" t="s">
        <v>32</v>
      </c>
    </row>
    <row r="68" spans="2:11">
      <c r="B68" s="9"/>
      <c r="C68" s="12" t="s">
        <v>22</v>
      </c>
      <c r="D68" s="28" t="s">
        <v>1</v>
      </c>
      <c r="E68" s="15">
        <v>30.958841323852539</v>
      </c>
      <c r="F68" s="20">
        <f>E68-(E55-6.644)</f>
        <v>11.922306961059569</v>
      </c>
      <c r="G68" s="9"/>
      <c r="H68" s="15">
        <f>F68-F68</f>
        <v>0</v>
      </c>
      <c r="I68" s="15">
        <f t="shared" ref="I68:I79" si="2">2^(-H68)</f>
        <v>1</v>
      </c>
      <c r="J68" s="21">
        <f>AVERAGE(I68:I70)</f>
        <v>1.027333676392991</v>
      </c>
      <c r="K68" s="22">
        <f>STDEV(I68:I70)</f>
        <v>0.36642086627281445</v>
      </c>
    </row>
    <row r="69" spans="2:11">
      <c r="B69" s="9"/>
      <c r="C69" s="12" t="s">
        <v>22</v>
      </c>
      <c r="D69" s="28" t="s">
        <v>1</v>
      </c>
      <c r="E69" s="15">
        <v>31.103597640991211</v>
      </c>
      <c r="F69" s="20">
        <f>E69-(E56-6.644)</f>
        <v>11.430037445068358</v>
      </c>
      <c r="G69" s="9"/>
      <c r="H69" s="15">
        <f>F69-F68</f>
        <v>-0.49226951599121094</v>
      </c>
      <c r="I69" s="15">
        <f t="shared" si="2"/>
        <v>1.4066559587459384</v>
      </c>
      <c r="J69" s="8"/>
      <c r="K69" s="9"/>
    </row>
    <row r="70" spans="2:11">
      <c r="B70" s="9"/>
      <c r="C70" s="12" t="s">
        <v>22</v>
      </c>
      <c r="D70" s="29" t="s">
        <v>1</v>
      </c>
      <c r="E70" s="15">
        <v>31.204938888549805</v>
      </c>
      <c r="F70" s="30">
        <f>E70-(E57-6.644)</f>
        <v>12.488610214233397</v>
      </c>
      <c r="G70" s="31"/>
      <c r="H70" s="27">
        <f>F70-F68</f>
        <v>0.56630325317382813</v>
      </c>
      <c r="I70" s="15">
        <f t="shared" si="2"/>
        <v>0.67534507043303482</v>
      </c>
      <c r="J70" s="8"/>
      <c r="K70" s="9"/>
    </row>
    <row r="71" spans="2:11">
      <c r="B71" s="9"/>
      <c r="C71" s="12" t="s">
        <v>24</v>
      </c>
      <c r="D71" s="28" t="s">
        <v>1</v>
      </c>
      <c r="E71" s="30">
        <v>24.929685592651367</v>
      </c>
      <c r="F71" s="30">
        <f>E71-(E60-6.644)</f>
        <v>6.6395635070800765</v>
      </c>
      <c r="G71" s="31"/>
      <c r="H71" s="27">
        <f>F71-F68</f>
        <v>-5.2827434539794922</v>
      </c>
      <c r="I71" s="15">
        <f t="shared" si="2"/>
        <v>38.92819248799983</v>
      </c>
      <c r="J71" s="21">
        <f>AVERAGE(I71:I73)</f>
        <v>40.829149602819314</v>
      </c>
      <c r="K71" s="22">
        <f>STDEV(I71:I73)</f>
        <v>2.6883593332673428</v>
      </c>
    </row>
    <row r="72" spans="2:11">
      <c r="B72" s="9"/>
      <c r="C72" s="12" t="s">
        <v>24</v>
      </c>
      <c r="D72" s="28" t="s">
        <v>1</v>
      </c>
      <c r="E72" s="20">
        <v>25.978874206542969</v>
      </c>
      <c r="F72" s="20">
        <f>E72-(E59-6.644)</f>
        <v>7.318045562744139</v>
      </c>
      <c r="G72" s="9"/>
      <c r="H72" s="15">
        <f>F72-F68</f>
        <v>-4.6042613983154297</v>
      </c>
      <c r="I72" s="15"/>
      <c r="J72" s="8"/>
      <c r="K72" s="9"/>
    </row>
    <row r="73" spans="2:11">
      <c r="B73" s="9"/>
      <c r="C73" s="12" t="s">
        <v>24</v>
      </c>
      <c r="D73" s="28" t="s">
        <v>1</v>
      </c>
      <c r="E73" s="20">
        <v>25.048112869262695</v>
      </c>
      <c r="F73" s="20">
        <f>E73-(E58-6.644)</f>
        <v>6.5051259460449202</v>
      </c>
      <c r="G73" s="9"/>
      <c r="H73" s="15">
        <f>F73-F68</f>
        <v>-5.4171810150146484</v>
      </c>
      <c r="I73" s="15">
        <f t="shared" si="2"/>
        <v>42.730106717638797</v>
      </c>
      <c r="J73" s="8"/>
      <c r="K73" s="9"/>
    </row>
    <row r="74" spans="2:11">
      <c r="B74" s="9"/>
      <c r="C74" s="12" t="s">
        <v>25</v>
      </c>
      <c r="D74" s="28" t="s">
        <v>1</v>
      </c>
      <c r="E74" s="15">
        <v>30.538143157958984</v>
      </c>
      <c r="F74" s="20">
        <f t="shared" ref="F74:F79" si="3">E74-(E61-6.644)</f>
        <v>11.371516174316405</v>
      </c>
      <c r="G74" s="9"/>
      <c r="H74" s="15">
        <f>F74-F68</f>
        <v>-0.55079078674316406</v>
      </c>
      <c r="I74" s="15">
        <f t="shared" si="2"/>
        <v>1.4648884275639871</v>
      </c>
      <c r="J74" s="21">
        <f>AVERAGE(I74:I76)</f>
        <v>1.543344223100978</v>
      </c>
      <c r="K74" s="22">
        <f>STDEV(I74:I76)</f>
        <v>0.13129743639411259</v>
      </c>
    </row>
    <row r="75" spans="2:11">
      <c r="B75" s="9"/>
      <c r="C75" s="12" t="s">
        <v>25</v>
      </c>
      <c r="D75" s="28" t="s">
        <v>1</v>
      </c>
      <c r="E75" s="15">
        <v>30.146322250366211</v>
      </c>
      <c r="F75" s="20">
        <f t="shared" si="3"/>
        <v>11.366272872924803</v>
      </c>
      <c r="G75" s="9"/>
      <c r="H75" s="15">
        <f>F75-F68</f>
        <v>-0.55603408813476563</v>
      </c>
      <c r="I75" s="15">
        <f t="shared" si="2"/>
        <v>1.4702220745247589</v>
      </c>
      <c r="J75" s="8"/>
      <c r="K75" s="9"/>
    </row>
    <row r="76" spans="2:11">
      <c r="B76" s="9"/>
      <c r="C76" s="12" t="s">
        <v>25</v>
      </c>
      <c r="D76" s="28" t="s">
        <v>1</v>
      </c>
      <c r="E76" s="15">
        <v>29.979238510131836</v>
      </c>
      <c r="F76" s="20">
        <f t="shared" si="3"/>
        <v>11.161087936401366</v>
      </c>
      <c r="G76" s="9"/>
      <c r="H76" s="15">
        <f>F76-F68</f>
        <v>-0.76121902465820313</v>
      </c>
      <c r="I76" s="15">
        <f t="shared" si="2"/>
        <v>1.6949221672141876</v>
      </c>
      <c r="J76" s="8"/>
      <c r="K76" s="9"/>
    </row>
    <row r="77" spans="2:11">
      <c r="B77" s="9"/>
      <c r="C77" s="12" t="s">
        <v>26</v>
      </c>
      <c r="D77" s="28" t="s">
        <v>1</v>
      </c>
      <c r="E77" s="15">
        <v>29.65131950378418</v>
      </c>
      <c r="F77" s="20">
        <f t="shared" si="3"/>
        <v>10.173476165771483</v>
      </c>
      <c r="G77" s="9"/>
      <c r="H77" s="15">
        <f>F77-F68</f>
        <v>-1.7488307952880859</v>
      </c>
      <c r="I77" s="15">
        <f t="shared" si="2"/>
        <v>3.3608608113940455</v>
      </c>
      <c r="J77" s="21">
        <f>AVERAGE(I77:I79)</f>
        <v>2.837774258422709</v>
      </c>
      <c r="K77" s="22">
        <f>STDEV(I77:I79)</f>
        <v>0.56738874859826793</v>
      </c>
    </row>
    <row r="78" spans="2:11">
      <c r="B78" s="9"/>
      <c r="C78" s="12" t="s">
        <v>26</v>
      </c>
      <c r="D78" s="28" t="s">
        <v>1</v>
      </c>
      <c r="E78" s="15">
        <v>30.214126586914063</v>
      </c>
      <c r="F78" s="20">
        <f t="shared" si="3"/>
        <v>10.76229376220703</v>
      </c>
      <c r="G78" s="9"/>
      <c r="H78" s="15">
        <f>F78-F68</f>
        <v>-1.1600131988525391</v>
      </c>
      <c r="I78" s="15">
        <f t="shared" si="2"/>
        <v>2.2345947197936091</v>
      </c>
      <c r="J78" s="8"/>
      <c r="K78" s="9"/>
    </row>
    <row r="79" spans="2:11">
      <c r="B79" s="9"/>
      <c r="C79" s="12" t="s">
        <v>26</v>
      </c>
      <c r="D79" s="28" t="s">
        <v>1</v>
      </c>
      <c r="E79" s="15">
        <v>30.156406402587891</v>
      </c>
      <c r="F79" s="20">
        <f t="shared" si="3"/>
        <v>10.3773927154541</v>
      </c>
      <c r="G79" s="9"/>
      <c r="H79" s="15">
        <f>F79-F68</f>
        <v>-1.5449142456054688</v>
      </c>
      <c r="I79" s="15">
        <f t="shared" si="2"/>
        <v>2.917867244080472</v>
      </c>
      <c r="J79" s="8"/>
      <c r="K79" s="9"/>
    </row>
    <row r="81" spans="2:11">
      <c r="B81" s="2" t="s">
        <v>0</v>
      </c>
      <c r="C81" s="2" t="s">
        <v>1</v>
      </c>
      <c r="D81" s="2" t="s">
        <v>2</v>
      </c>
      <c r="E81" s="3"/>
      <c r="F81" s="4" t="s">
        <v>3</v>
      </c>
      <c r="G81" s="5" t="s">
        <v>4</v>
      </c>
      <c r="H81" s="6" t="s">
        <v>5</v>
      </c>
      <c r="I81" s="7" t="s">
        <v>6</v>
      </c>
      <c r="J81" s="8"/>
      <c r="K81" s="9"/>
    </row>
    <row r="82" spans="2:11" ht="15.5">
      <c r="B82" s="2" t="s">
        <v>7</v>
      </c>
      <c r="C82" s="2" t="s">
        <v>2</v>
      </c>
      <c r="D82" s="2" t="s">
        <v>8</v>
      </c>
      <c r="E82" s="10" t="s">
        <v>9</v>
      </c>
      <c r="F82" s="4" t="s">
        <v>10</v>
      </c>
      <c r="G82" s="11" t="s">
        <v>11</v>
      </c>
      <c r="H82" s="6" t="s">
        <v>12</v>
      </c>
      <c r="I82" s="4" t="s">
        <v>13</v>
      </c>
      <c r="J82" s="8"/>
      <c r="K82" s="9"/>
    </row>
    <row r="83" spans="2:11" ht="16">
      <c r="B83" s="12" t="s">
        <v>14</v>
      </c>
      <c r="C83" s="2" t="s">
        <v>15</v>
      </c>
      <c r="D83" s="12" t="s">
        <v>16</v>
      </c>
      <c r="E83" s="4"/>
      <c r="F83" s="4" t="s">
        <v>17</v>
      </c>
      <c r="G83" s="11" t="s">
        <v>18</v>
      </c>
      <c r="H83" s="6" t="s">
        <v>19</v>
      </c>
      <c r="I83" s="11" t="s">
        <v>20</v>
      </c>
      <c r="J83" s="8"/>
      <c r="K83" s="9"/>
    </row>
    <row r="84" spans="2:11">
      <c r="B84" s="26" t="s">
        <v>33</v>
      </c>
      <c r="C84" s="12" t="s">
        <v>22</v>
      </c>
      <c r="D84" s="14" t="s">
        <v>23</v>
      </c>
      <c r="E84" s="27">
        <v>24.610593795776367</v>
      </c>
      <c r="F84" s="6"/>
      <c r="G84" s="16"/>
      <c r="H84" s="6"/>
      <c r="I84" s="4"/>
      <c r="J84" s="8"/>
      <c r="K84" s="9"/>
    </row>
    <row r="85" spans="2:11">
      <c r="B85" s="14"/>
      <c r="C85" s="12" t="s">
        <v>22</v>
      </c>
      <c r="D85" s="14" t="s">
        <v>23</v>
      </c>
      <c r="E85" s="27">
        <v>24.726692199707031</v>
      </c>
      <c r="F85" s="9"/>
      <c r="G85" s="9"/>
      <c r="H85" s="9"/>
      <c r="I85" s="9"/>
      <c r="J85" s="8"/>
      <c r="K85" s="9"/>
    </row>
    <row r="86" spans="2:11">
      <c r="B86" s="17"/>
      <c r="C86" s="12" t="s">
        <v>22</v>
      </c>
      <c r="D86" s="14" t="s">
        <v>23</v>
      </c>
      <c r="E86" s="27">
        <v>23.887981414794922</v>
      </c>
      <c r="F86" s="9"/>
      <c r="G86" s="9"/>
      <c r="H86" s="9"/>
      <c r="I86" s="9"/>
      <c r="J86" s="8"/>
      <c r="K86" s="9"/>
    </row>
    <row r="87" spans="2:11">
      <c r="B87" s="9"/>
      <c r="C87" s="12" t="s">
        <v>27</v>
      </c>
      <c r="D87" s="14" t="s">
        <v>23</v>
      </c>
      <c r="E87" s="32">
        <v>25.234981536865234</v>
      </c>
      <c r="F87" s="9"/>
      <c r="G87" s="33"/>
      <c r="H87" s="9"/>
      <c r="I87" s="9"/>
      <c r="J87" s="8"/>
      <c r="K87" s="8"/>
    </row>
    <row r="88" spans="2:11">
      <c r="B88" s="9"/>
      <c r="C88" s="12" t="s">
        <v>27</v>
      </c>
      <c r="D88" s="14" t="s">
        <v>23</v>
      </c>
      <c r="E88" s="32">
        <v>24.548528671264648</v>
      </c>
      <c r="F88" s="9"/>
      <c r="G88" s="33"/>
      <c r="H88" s="9"/>
      <c r="I88" s="9"/>
      <c r="J88" s="8"/>
      <c r="K88" s="8"/>
    </row>
    <row r="89" spans="2:11">
      <c r="B89" s="9"/>
      <c r="C89" s="12" t="s">
        <v>27</v>
      </c>
      <c r="D89" s="14" t="s">
        <v>23</v>
      </c>
      <c r="E89" s="32">
        <v>25.633853912353516</v>
      </c>
      <c r="F89" s="9"/>
      <c r="G89" s="33"/>
      <c r="H89" s="9"/>
      <c r="I89" s="9"/>
      <c r="J89" s="8"/>
      <c r="K89" s="8"/>
    </row>
    <row r="90" spans="2:11">
      <c r="B90" s="9"/>
      <c r="C90" s="12" t="s">
        <v>28</v>
      </c>
      <c r="D90" s="14" t="s">
        <v>23</v>
      </c>
      <c r="E90" s="27">
        <v>24.82977294921875</v>
      </c>
      <c r="F90" s="9"/>
      <c r="G90" s="9"/>
      <c r="H90" s="9"/>
      <c r="I90" s="9"/>
      <c r="J90" s="8"/>
      <c r="K90" s="8"/>
    </row>
    <row r="91" spans="2:11">
      <c r="B91" s="9"/>
      <c r="C91" s="12" t="s">
        <v>28</v>
      </c>
      <c r="D91" s="14" t="s">
        <v>23</v>
      </c>
      <c r="E91" s="27">
        <v>25.123117446899414</v>
      </c>
      <c r="F91" s="9"/>
      <c r="G91" s="9"/>
      <c r="H91" s="9"/>
      <c r="I91" s="9"/>
      <c r="J91" s="8"/>
      <c r="K91" s="8"/>
    </row>
    <row r="92" spans="2:11">
      <c r="B92" s="9"/>
      <c r="C92" s="12" t="s">
        <v>28</v>
      </c>
      <c r="D92" s="14" t="s">
        <v>23</v>
      </c>
      <c r="E92" s="27">
        <v>25.908443450927734</v>
      </c>
      <c r="F92" s="9"/>
      <c r="G92" s="9"/>
      <c r="H92" s="9"/>
      <c r="I92" s="9"/>
      <c r="J92" s="8"/>
      <c r="K92" s="8"/>
    </row>
    <row r="93" spans="2:11">
      <c r="B93" s="9"/>
      <c r="C93" s="12" t="s">
        <v>29</v>
      </c>
      <c r="D93" s="14" t="s">
        <v>23</v>
      </c>
      <c r="E93" s="27">
        <v>25.760459899902344</v>
      </c>
      <c r="F93" s="9"/>
      <c r="G93" s="9"/>
      <c r="H93" s="9"/>
      <c r="I93" s="9"/>
      <c r="J93" s="8"/>
      <c r="K93" s="8"/>
    </row>
    <row r="94" spans="2:11">
      <c r="B94" s="9"/>
      <c r="C94" s="12" t="s">
        <v>29</v>
      </c>
      <c r="D94" s="14" t="s">
        <v>23</v>
      </c>
      <c r="E94" s="27">
        <v>24.769115447998047</v>
      </c>
      <c r="F94" s="9"/>
      <c r="G94" s="9"/>
      <c r="H94" s="9"/>
      <c r="I94" s="9"/>
      <c r="J94" s="8"/>
      <c r="K94" s="8"/>
    </row>
    <row r="95" spans="2:11">
      <c r="B95" s="9"/>
      <c r="C95" s="12" t="s">
        <v>29</v>
      </c>
      <c r="D95" s="9" t="s">
        <v>23</v>
      </c>
      <c r="E95" s="27">
        <v>25.197834014892578</v>
      </c>
      <c r="F95" s="9"/>
      <c r="G95" s="9"/>
      <c r="H95" s="9"/>
      <c r="I95" s="9"/>
      <c r="J95" s="8"/>
      <c r="K95" s="8"/>
    </row>
    <row r="96" spans="2:11">
      <c r="B96" s="9"/>
      <c r="E96" s="9"/>
      <c r="F96" s="9"/>
      <c r="G96" s="9"/>
      <c r="H96" s="9"/>
      <c r="I96" s="9"/>
      <c r="J96" s="8" t="s">
        <v>31</v>
      </c>
      <c r="K96" s="8" t="s">
        <v>32</v>
      </c>
    </row>
    <row r="97" spans="2:11">
      <c r="B97" s="9"/>
      <c r="C97" s="12" t="s">
        <v>22</v>
      </c>
      <c r="D97" s="14" t="s">
        <v>1</v>
      </c>
      <c r="E97" s="15">
        <v>31.328527450561523</v>
      </c>
      <c r="F97" s="20">
        <f t="shared" ref="F97:F108" si="4">E97-(E84-6.644)</f>
        <v>13.361933654785155</v>
      </c>
      <c r="G97" s="9"/>
      <c r="H97" s="15">
        <f>F97-F97</f>
        <v>0</v>
      </c>
      <c r="I97" s="15">
        <f t="shared" ref="I97:I108" si="5">2^(-H97)</f>
        <v>1</v>
      </c>
      <c r="J97" s="21">
        <f>AVERAGE(I97:I99)</f>
        <v>1.0330949174971018</v>
      </c>
      <c r="K97" s="22">
        <f>STDEV(I97:I99)</f>
        <v>5.7933192123836699E-2</v>
      </c>
    </row>
    <row r="98" spans="2:11">
      <c r="B98" s="9"/>
      <c r="C98" s="12" t="s">
        <v>22</v>
      </c>
      <c r="D98" s="14" t="s">
        <v>1</v>
      </c>
      <c r="E98" s="15">
        <v>31.307136535644531</v>
      </c>
      <c r="F98" s="20">
        <f t="shared" si="4"/>
        <v>13.224444335937498</v>
      </c>
      <c r="G98" s="9"/>
      <c r="H98" s="15">
        <f>F98-F97</f>
        <v>-0.13748931884765625</v>
      </c>
      <c r="I98" s="15">
        <f t="shared" si="5"/>
        <v>1.0999891693565589</v>
      </c>
      <c r="J98" s="8"/>
      <c r="K98" s="9"/>
    </row>
    <row r="99" spans="2:11">
      <c r="B99" s="9"/>
      <c r="C99" s="12" t="s">
        <v>22</v>
      </c>
      <c r="D99" s="14" t="s">
        <v>1</v>
      </c>
      <c r="E99" s="15">
        <v>30.606931686401367</v>
      </c>
      <c r="F99" s="20">
        <f t="shared" si="4"/>
        <v>13.362950271606444</v>
      </c>
      <c r="G99" s="9"/>
      <c r="H99" s="15">
        <f>F99-F97</f>
        <v>1.0166168212890625E-3</v>
      </c>
      <c r="I99" s="15">
        <f t="shared" si="5"/>
        <v>0.99929558313474642</v>
      </c>
      <c r="J99" s="8"/>
      <c r="K99" s="9"/>
    </row>
    <row r="100" spans="2:11">
      <c r="B100" s="9"/>
      <c r="C100" s="12" t="s">
        <v>27</v>
      </c>
      <c r="D100" s="9" t="s">
        <v>1</v>
      </c>
      <c r="E100" s="19">
        <v>26.467624664306641</v>
      </c>
      <c r="F100" s="20">
        <f t="shared" si="4"/>
        <v>7.8766431274414046</v>
      </c>
      <c r="G100" s="9"/>
      <c r="H100" s="15">
        <f>F100-F97</f>
        <v>-5.48529052734375</v>
      </c>
      <c r="I100" s="15">
        <f t="shared" si="5"/>
        <v>44.795767682277159</v>
      </c>
      <c r="J100" s="25">
        <f>AVERAGE(I100:I102)</f>
        <v>43.462118634909608</v>
      </c>
      <c r="K100" s="22">
        <f>STDEV(I100:I102)</f>
        <v>8.4753807498402978</v>
      </c>
    </row>
    <row r="101" spans="2:11">
      <c r="B101" s="9"/>
      <c r="C101" s="12" t="s">
        <v>27</v>
      </c>
      <c r="D101" s="9" t="s">
        <v>1</v>
      </c>
      <c r="E101" s="19">
        <v>26.162168502807617</v>
      </c>
      <c r="F101" s="20">
        <f t="shared" si="4"/>
        <v>8.2576398315429671</v>
      </c>
      <c r="G101" s="9"/>
      <c r="H101" s="15">
        <f>F101-F97</f>
        <v>-5.1042938232421875</v>
      </c>
      <c r="I101" s="15">
        <f t="shared" si="5"/>
        <v>34.398978608661338</v>
      </c>
      <c r="J101" s="9"/>
      <c r="K101" s="9"/>
    </row>
    <row r="102" spans="2:11">
      <c r="B102" s="9"/>
      <c r="C102" s="12" t="s">
        <v>27</v>
      </c>
      <c r="D102" s="9" t="s">
        <v>1</v>
      </c>
      <c r="E102" s="19">
        <v>26.673952102661133</v>
      </c>
      <c r="F102" s="20">
        <f t="shared" si="4"/>
        <v>7.6840981903076155</v>
      </c>
      <c r="G102" s="9"/>
      <c r="H102" s="15">
        <f>F102-F97</f>
        <v>-5.6778354644775391</v>
      </c>
      <c r="I102" s="15">
        <f t="shared" si="5"/>
        <v>51.191609613790327</v>
      </c>
      <c r="J102" s="9"/>
      <c r="K102" s="9"/>
    </row>
    <row r="103" spans="2:11">
      <c r="B103" s="9"/>
      <c r="C103" s="12" t="s">
        <v>28</v>
      </c>
      <c r="D103" s="9" t="s">
        <v>1</v>
      </c>
      <c r="E103" s="15">
        <v>26.756855010986328</v>
      </c>
      <c r="F103" s="20">
        <f t="shared" si="4"/>
        <v>8.5710820617675765</v>
      </c>
      <c r="G103" s="9"/>
      <c r="H103" s="15">
        <f>F103-F97</f>
        <v>-4.7908515930175781</v>
      </c>
      <c r="I103" s="15">
        <f t="shared" si="5"/>
        <v>27.681526412277304</v>
      </c>
      <c r="J103" s="25">
        <f>AVERAGE(I103:I105)</f>
        <v>31.013010063798411</v>
      </c>
      <c r="K103" s="22">
        <f>STDEV(I103:I105)</f>
        <v>4.711429362805359</v>
      </c>
    </row>
    <row r="104" spans="2:11">
      <c r="B104" s="9"/>
      <c r="C104" s="12" t="s">
        <v>28</v>
      </c>
      <c r="D104" s="9" t="s">
        <v>1</v>
      </c>
      <c r="E104" s="15">
        <v>26.739044189453125</v>
      </c>
      <c r="F104" s="20">
        <f t="shared" si="4"/>
        <v>8.2599267425537093</v>
      </c>
      <c r="G104" s="9"/>
      <c r="H104" s="15">
        <f>F104-F97</f>
        <v>-5.1020069122314453</v>
      </c>
      <c r="I104" s="15">
        <f t="shared" si="5"/>
        <v>34.344493715319516</v>
      </c>
      <c r="J104" s="9"/>
      <c r="K104" s="9"/>
    </row>
    <row r="105" spans="2:11">
      <c r="B105" s="9"/>
      <c r="C105" s="12" t="s">
        <v>28</v>
      </c>
      <c r="D105" s="9" t="s">
        <v>1</v>
      </c>
      <c r="E105" s="15">
        <v>26.740299224853516</v>
      </c>
      <c r="F105" s="20">
        <f t="shared" si="4"/>
        <v>7.4758557739257796</v>
      </c>
      <c r="G105" s="9"/>
      <c r="H105" s="15">
        <f>F105-F97</f>
        <v>-5.886077880859375</v>
      </c>
      <c r="I105" s="15"/>
      <c r="J105" s="9"/>
      <c r="K105" s="9"/>
    </row>
    <row r="106" spans="2:11">
      <c r="B106" s="9"/>
      <c r="C106" s="12" t="s">
        <v>29</v>
      </c>
      <c r="D106" s="9" t="s">
        <v>1</v>
      </c>
      <c r="E106" s="27">
        <v>27.18603515625</v>
      </c>
      <c r="F106" s="30">
        <f t="shared" si="4"/>
        <v>8.0695752563476546</v>
      </c>
      <c r="G106" s="31"/>
      <c r="H106" s="27">
        <f>F106-F97</f>
        <v>-5.2923583984375</v>
      </c>
      <c r="I106" s="15">
        <f t="shared" si="5"/>
        <v>39.188498666840204</v>
      </c>
      <c r="J106" s="25">
        <f>AVERAGE(I106:I108)</f>
        <v>33.683838663399115</v>
      </c>
      <c r="K106" s="22">
        <f>STDEV(I106:I108)</f>
        <v>7.9552584418803418</v>
      </c>
    </row>
    <row r="107" spans="2:11">
      <c r="B107" s="9"/>
      <c r="C107" s="12" t="s">
        <v>29</v>
      </c>
      <c r="D107" s="9" t="s">
        <v>1</v>
      </c>
      <c r="E107" s="15">
        <v>26.868644714355469</v>
      </c>
      <c r="F107" s="20">
        <f t="shared" si="4"/>
        <v>8.7435292663574202</v>
      </c>
      <c r="G107" s="9"/>
      <c r="H107" s="27">
        <f>F107-F97</f>
        <v>-4.6184043884277344</v>
      </c>
      <c r="I107" s="15">
        <f t="shared" si="5"/>
        <v>24.562821547210213</v>
      </c>
      <c r="J107" s="9"/>
      <c r="K107" s="9"/>
    </row>
    <row r="108" spans="2:11">
      <c r="B108" s="9"/>
      <c r="C108" s="12" t="s">
        <v>29</v>
      </c>
      <c r="D108" s="9" t="s">
        <v>1</v>
      </c>
      <c r="E108" s="15">
        <v>26.694656372070313</v>
      </c>
      <c r="F108" s="20">
        <f t="shared" si="4"/>
        <v>8.1408223571777327</v>
      </c>
      <c r="G108" s="31"/>
      <c r="H108" s="27">
        <f>F108-F97</f>
        <v>-5.2211112976074219</v>
      </c>
      <c r="I108" s="15">
        <f t="shared" si="5"/>
        <v>37.300195776146928</v>
      </c>
      <c r="J108" s="9"/>
      <c r="K108" s="9"/>
    </row>
    <row r="110" spans="2:11">
      <c r="B110" s="2" t="s">
        <v>0</v>
      </c>
      <c r="C110" s="2" t="s">
        <v>1</v>
      </c>
      <c r="D110" s="2" t="s">
        <v>2</v>
      </c>
      <c r="E110" s="3"/>
      <c r="F110" s="4" t="s">
        <v>3</v>
      </c>
      <c r="G110" s="5" t="s">
        <v>4</v>
      </c>
      <c r="H110" s="6" t="s">
        <v>5</v>
      </c>
      <c r="I110" s="7" t="s">
        <v>6</v>
      </c>
      <c r="J110" s="8"/>
      <c r="K110" s="9"/>
    </row>
    <row r="111" spans="2:11" ht="15.5">
      <c r="B111" s="2" t="s">
        <v>7</v>
      </c>
      <c r="C111" s="2" t="s">
        <v>2</v>
      </c>
      <c r="D111" s="2" t="s">
        <v>8</v>
      </c>
      <c r="E111" s="10" t="s">
        <v>9</v>
      </c>
      <c r="F111" s="4" t="s">
        <v>10</v>
      </c>
      <c r="G111" s="11" t="s">
        <v>11</v>
      </c>
      <c r="H111" s="6" t="s">
        <v>12</v>
      </c>
      <c r="I111" s="4" t="s">
        <v>13</v>
      </c>
      <c r="J111" s="8"/>
      <c r="K111" s="9"/>
    </row>
    <row r="112" spans="2:11" ht="16">
      <c r="B112" s="12" t="s">
        <v>14</v>
      </c>
      <c r="C112" s="2" t="s">
        <v>15</v>
      </c>
      <c r="D112" s="12" t="s">
        <v>16</v>
      </c>
      <c r="E112" s="4"/>
      <c r="F112" s="4" t="s">
        <v>17</v>
      </c>
      <c r="G112" s="11" t="s">
        <v>18</v>
      </c>
      <c r="H112" s="6" t="s">
        <v>19</v>
      </c>
      <c r="I112" s="11" t="s">
        <v>20</v>
      </c>
      <c r="J112" s="8"/>
      <c r="K112" s="9"/>
    </row>
    <row r="113" spans="2:11">
      <c r="B113" s="34" t="s">
        <v>34</v>
      </c>
      <c r="C113" s="12" t="s">
        <v>22</v>
      </c>
      <c r="D113" s="14" t="s">
        <v>23</v>
      </c>
      <c r="E113" s="15">
        <v>28.332618713378906</v>
      </c>
      <c r="F113" s="35"/>
      <c r="G113" s="16"/>
      <c r="H113" s="6"/>
      <c r="I113" s="4"/>
      <c r="J113" s="8"/>
      <c r="K113" s="9"/>
    </row>
    <row r="114" spans="2:11">
      <c r="B114" s="14"/>
      <c r="C114" s="12" t="s">
        <v>22</v>
      </c>
      <c r="D114" s="14" t="s">
        <v>23</v>
      </c>
      <c r="E114" s="15">
        <v>28.141532897949219</v>
      </c>
      <c r="F114" s="36"/>
      <c r="G114" s="9"/>
      <c r="H114" s="9"/>
      <c r="I114" s="9"/>
      <c r="J114" s="8"/>
      <c r="K114" s="9"/>
    </row>
    <row r="115" spans="2:11">
      <c r="B115" s="17"/>
      <c r="C115" s="12" t="s">
        <v>22</v>
      </c>
      <c r="D115" s="14" t="s">
        <v>23</v>
      </c>
      <c r="E115" s="15">
        <v>28.229316711425781</v>
      </c>
      <c r="F115" s="36"/>
      <c r="G115" s="9"/>
      <c r="H115" s="9"/>
      <c r="I115" s="9"/>
      <c r="J115" s="8"/>
      <c r="K115" s="9"/>
    </row>
    <row r="116" spans="2:11">
      <c r="B116" s="9"/>
      <c r="C116" s="12" t="s">
        <v>24</v>
      </c>
      <c r="D116" s="14" t="s">
        <v>23</v>
      </c>
      <c r="E116" s="15">
        <v>27.889684677124023</v>
      </c>
      <c r="F116" s="29"/>
      <c r="G116" s="9"/>
      <c r="H116" s="9"/>
      <c r="I116" s="9"/>
      <c r="J116" s="8"/>
      <c r="K116" s="9"/>
    </row>
    <row r="117" spans="2:11">
      <c r="B117" s="9"/>
      <c r="C117" s="12" t="s">
        <v>24</v>
      </c>
      <c r="D117" s="14" t="s">
        <v>23</v>
      </c>
      <c r="E117" s="37">
        <v>29.167041778564453</v>
      </c>
      <c r="F117" s="36"/>
      <c r="G117" s="9"/>
      <c r="H117" s="9"/>
      <c r="I117" s="9"/>
      <c r="J117" s="8"/>
      <c r="K117" s="9"/>
    </row>
    <row r="118" spans="2:11">
      <c r="B118" s="9"/>
      <c r="C118" s="12" t="s">
        <v>24</v>
      </c>
      <c r="D118" s="14" t="s">
        <v>23</v>
      </c>
      <c r="E118" s="15">
        <v>28.06743049621582</v>
      </c>
      <c r="F118" s="29"/>
      <c r="G118" s="9"/>
      <c r="H118" s="9"/>
      <c r="I118" s="9"/>
      <c r="J118" s="8"/>
      <c r="K118" s="9"/>
    </row>
    <row r="119" spans="2:11">
      <c r="B119" s="9"/>
      <c r="C119" s="12" t="s">
        <v>25</v>
      </c>
      <c r="D119" s="38" t="s">
        <v>23</v>
      </c>
      <c r="E119" s="39">
        <v>25.621488571166992</v>
      </c>
      <c r="F119" s="36"/>
      <c r="G119" s="9"/>
      <c r="H119" s="9"/>
      <c r="I119" s="9"/>
      <c r="J119" s="8"/>
      <c r="K119" s="9"/>
    </row>
    <row r="120" spans="2:11">
      <c r="B120" s="9"/>
      <c r="C120" s="12" t="s">
        <v>25</v>
      </c>
      <c r="D120" s="38" t="s">
        <v>23</v>
      </c>
      <c r="E120" s="39">
        <v>25.665714263916016</v>
      </c>
      <c r="F120" s="36"/>
      <c r="G120" s="9"/>
      <c r="H120" s="9"/>
      <c r="I120" s="9"/>
      <c r="J120" s="8"/>
      <c r="K120" s="9"/>
    </row>
    <row r="121" spans="2:11">
      <c r="B121" s="9"/>
      <c r="C121" s="12" t="s">
        <v>25</v>
      </c>
      <c r="D121" s="38" t="s">
        <v>23</v>
      </c>
      <c r="E121" s="39">
        <v>25.280834197998047</v>
      </c>
      <c r="F121" s="36"/>
      <c r="G121" s="9"/>
      <c r="H121" s="9"/>
      <c r="I121" s="9"/>
      <c r="J121" s="8"/>
      <c r="K121" s="9"/>
    </row>
    <row r="122" spans="2:11">
      <c r="B122" s="9"/>
      <c r="C122" s="12" t="s">
        <v>26</v>
      </c>
      <c r="D122" s="38" t="s">
        <v>23</v>
      </c>
      <c r="E122" s="39">
        <v>26.318315505981445</v>
      </c>
      <c r="F122" s="36"/>
      <c r="G122" s="9"/>
      <c r="H122" s="9"/>
      <c r="I122" s="9"/>
      <c r="J122" s="8"/>
      <c r="K122" s="9"/>
    </row>
    <row r="123" spans="2:11">
      <c r="B123" s="9"/>
      <c r="C123" s="12" t="s">
        <v>26</v>
      </c>
      <c r="D123" s="38" t="s">
        <v>23</v>
      </c>
      <c r="E123" s="39">
        <v>25.433954238891602</v>
      </c>
      <c r="F123" s="36"/>
      <c r="G123" s="9"/>
      <c r="H123" s="9"/>
      <c r="I123" s="9"/>
    </row>
    <row r="124" spans="2:11">
      <c r="B124" s="9"/>
      <c r="C124" s="12" t="s">
        <v>26</v>
      </c>
      <c r="D124" s="38" t="s">
        <v>23</v>
      </c>
      <c r="E124" s="39">
        <v>25.384008407592773</v>
      </c>
      <c r="F124" s="36"/>
      <c r="G124" s="9"/>
      <c r="H124" s="9"/>
      <c r="I124" s="9"/>
      <c r="J124" s="8"/>
      <c r="K124" s="9"/>
    </row>
    <row r="125" spans="2:11">
      <c r="B125" s="9"/>
      <c r="C125" s="40"/>
      <c r="D125" s="38"/>
      <c r="E125" s="39"/>
      <c r="F125" s="36"/>
      <c r="G125" s="9"/>
      <c r="H125" s="9"/>
      <c r="I125" s="9"/>
      <c r="J125" s="8" t="s">
        <v>31</v>
      </c>
      <c r="K125" s="8" t="s">
        <v>32</v>
      </c>
    </row>
    <row r="126" spans="2:11">
      <c r="B126" s="9"/>
      <c r="C126" s="12" t="s">
        <v>22</v>
      </c>
      <c r="D126" s="14" t="s">
        <v>1</v>
      </c>
      <c r="E126" s="15">
        <v>34.84197998046875</v>
      </c>
      <c r="F126" s="41">
        <f t="shared" ref="F126:F137" si="6">E126-(E113-6.644)</f>
        <v>13.153361267089842</v>
      </c>
      <c r="G126" s="9"/>
      <c r="H126" s="15">
        <f>F126-F126</f>
        <v>0</v>
      </c>
      <c r="I126" s="15">
        <f>2^(-H126)</f>
        <v>1</v>
      </c>
      <c r="J126" s="21">
        <f>AVERAGE(I126:I128)</f>
        <v>0.94780154102495873</v>
      </c>
      <c r="K126" s="22">
        <f>STDEV(I126:I128)</f>
        <v>0.15557039983267393</v>
      </c>
    </row>
    <row r="127" spans="2:11">
      <c r="B127" s="9"/>
      <c r="C127" s="12" t="s">
        <v>22</v>
      </c>
      <c r="D127" s="14" t="s">
        <v>1</v>
      </c>
      <c r="E127" s="15">
        <v>35.02264404296875</v>
      </c>
      <c r="F127" s="41">
        <f t="shared" si="6"/>
        <v>13.52511114501953</v>
      </c>
      <c r="G127" s="9"/>
      <c r="H127" s="15">
        <f>F127-F126</f>
        <v>0.3717498779296875</v>
      </c>
      <c r="I127" s="15">
        <f t="shared" ref="I127:I137" si="7">2^(-H127)</f>
        <v>0.77284452717742802</v>
      </c>
      <c r="J127" s="8"/>
      <c r="K127" s="9"/>
    </row>
    <row r="128" spans="2:11">
      <c r="B128" s="9"/>
      <c r="C128" s="12" t="s">
        <v>22</v>
      </c>
      <c r="D128" s="14" t="s">
        <v>1</v>
      </c>
      <c r="E128" s="15">
        <v>34.640312194824219</v>
      </c>
      <c r="F128" s="41">
        <f t="shared" si="6"/>
        <v>13.054995483398436</v>
      </c>
      <c r="G128" s="9"/>
      <c r="H128" s="15">
        <f>F128-F126</f>
        <v>-9.836578369140625E-2</v>
      </c>
      <c r="I128" s="15">
        <f t="shared" si="7"/>
        <v>1.0705600958974482</v>
      </c>
      <c r="J128" s="8"/>
      <c r="K128" s="9"/>
    </row>
    <row r="129" spans="2:11">
      <c r="B129" s="9"/>
      <c r="C129" s="12" t="s">
        <v>24</v>
      </c>
      <c r="D129" s="14" t="s">
        <v>1</v>
      </c>
      <c r="E129" s="15">
        <v>30.581315994262695</v>
      </c>
      <c r="F129" s="41">
        <f t="shared" si="6"/>
        <v>9.3356313171386702</v>
      </c>
      <c r="G129" s="9"/>
      <c r="H129" s="15">
        <f>F129-F126</f>
        <v>-3.8177299499511719</v>
      </c>
      <c r="I129" s="15">
        <f t="shared" si="7"/>
        <v>14.101042783807799</v>
      </c>
      <c r="J129" s="21">
        <f>AVERAGE(I129:I131)</f>
        <v>14.294206266413969</v>
      </c>
      <c r="K129" s="22">
        <f>STDEV(I129:I131)</f>
        <v>0.27317441685686428</v>
      </c>
    </row>
    <row r="130" spans="2:11">
      <c r="B130" s="9"/>
      <c r="C130" s="12" t="s">
        <v>24</v>
      </c>
      <c r="D130" s="14" t="s">
        <v>1</v>
      </c>
      <c r="E130" s="15">
        <v>30.251884460449219</v>
      </c>
      <c r="F130" s="41">
        <f t="shared" si="6"/>
        <v>7.728842681884764</v>
      </c>
      <c r="G130" s="9"/>
      <c r="H130" s="15">
        <f>F130-F126</f>
        <v>-5.4245185852050781</v>
      </c>
      <c r="I130" s="15"/>
      <c r="J130" s="8"/>
      <c r="K130" s="9"/>
    </row>
    <row r="131" spans="2:11">
      <c r="B131" s="9"/>
      <c r="C131" s="12" t="s">
        <v>24</v>
      </c>
      <c r="D131" s="14" t="s">
        <v>1</v>
      </c>
      <c r="E131" s="15">
        <v>30.720067977905273</v>
      </c>
      <c r="F131" s="41">
        <f t="shared" si="6"/>
        <v>9.2966374816894515</v>
      </c>
      <c r="G131" s="9"/>
      <c r="H131" s="15">
        <f>F131-F126</f>
        <v>-3.8567237854003906</v>
      </c>
      <c r="I131" s="15">
        <f t="shared" si="7"/>
        <v>14.487369749020138</v>
      </c>
      <c r="J131" s="8"/>
      <c r="K131" s="9"/>
    </row>
    <row r="132" spans="2:11">
      <c r="B132" s="9"/>
      <c r="C132" s="12" t="s">
        <v>25</v>
      </c>
      <c r="D132" s="14" t="s">
        <v>1</v>
      </c>
      <c r="E132" s="15">
        <v>32.07440185546875</v>
      </c>
      <c r="F132" s="41">
        <f t="shared" si="6"/>
        <v>13.096913284301756</v>
      </c>
      <c r="G132" s="9"/>
      <c r="H132" s="15">
        <f>F132-F126</f>
        <v>-5.6447982788085938E-2</v>
      </c>
      <c r="I132" s="15">
        <f t="shared" si="7"/>
        <v>1.0399022934331461</v>
      </c>
      <c r="J132" s="21">
        <f>AVERAGE(I132:I134)</f>
        <v>0.97034788316945308</v>
      </c>
      <c r="K132" s="22">
        <f>STDEV(I132:I134)</f>
        <v>0.22532095860945961</v>
      </c>
    </row>
    <row r="133" spans="2:11">
      <c r="B133" s="9"/>
      <c r="C133" s="12" t="s">
        <v>25</v>
      </c>
      <c r="D133" s="14" t="s">
        <v>1</v>
      </c>
      <c r="E133" s="15">
        <v>31.970069885253906</v>
      </c>
      <c r="F133" s="41">
        <f t="shared" si="6"/>
        <v>12.948355621337889</v>
      </c>
      <c r="G133" s="9"/>
      <c r="H133" s="15">
        <f>F133-F126</f>
        <v>-0.20500564575195313</v>
      </c>
      <c r="I133" s="15">
        <f t="shared" si="7"/>
        <v>1.1526908576578767</v>
      </c>
      <c r="J133" s="8"/>
      <c r="K133" s="9"/>
    </row>
    <row r="134" spans="2:11">
      <c r="B134" s="9"/>
      <c r="C134" s="12" t="s">
        <v>25</v>
      </c>
      <c r="D134" s="14" t="s">
        <v>1</v>
      </c>
      <c r="E134" s="15">
        <v>32.267234802246094</v>
      </c>
      <c r="F134" s="41">
        <f t="shared" si="6"/>
        <v>13.630400604248045</v>
      </c>
      <c r="G134" s="9"/>
      <c r="H134" s="15">
        <f>F134-F126</f>
        <v>0.47703933715820313</v>
      </c>
      <c r="I134" s="15">
        <f t="shared" si="7"/>
        <v>0.71845049841733666</v>
      </c>
      <c r="J134" s="8"/>
      <c r="K134" s="9"/>
    </row>
    <row r="135" spans="2:11">
      <c r="B135" s="9"/>
      <c r="C135" s="12" t="s">
        <v>26</v>
      </c>
      <c r="D135" s="14" t="s">
        <v>1</v>
      </c>
      <c r="E135" s="15">
        <v>31.289031982421875</v>
      </c>
      <c r="F135" s="41">
        <f t="shared" si="6"/>
        <v>11.614716476440428</v>
      </c>
      <c r="G135" s="9"/>
      <c r="H135" s="15">
        <f>F135-F126</f>
        <v>-1.5386447906494141</v>
      </c>
      <c r="I135" s="15">
        <f t="shared" si="7"/>
        <v>2.905214711307698</v>
      </c>
      <c r="J135" s="21">
        <f>AVERAGE(I135:I137)</f>
        <v>1.7497681012518012</v>
      </c>
      <c r="K135" s="22">
        <f>STDEV(I135:I137)</f>
        <v>1.005665944161245</v>
      </c>
    </row>
    <row r="136" spans="2:11">
      <c r="B136" s="9"/>
      <c r="C136" s="12" t="s">
        <v>26</v>
      </c>
      <c r="D136" s="14" t="s">
        <v>1</v>
      </c>
      <c r="E136" s="15">
        <v>31.843429565429688</v>
      </c>
      <c r="F136" s="41">
        <f t="shared" si="6"/>
        <v>13.053475326538084</v>
      </c>
      <c r="G136" s="9"/>
      <c r="H136" s="15">
        <f>F136-F126</f>
        <v>-9.9885940551757813E-2</v>
      </c>
      <c r="I136" s="15">
        <f t="shared" si="7"/>
        <v>1.0716887314919206</v>
      </c>
      <c r="J136" s="8"/>
      <c r="K136" s="9"/>
    </row>
    <row r="137" spans="2:11">
      <c r="B137" s="9"/>
      <c r="C137" s="12" t="s">
        <v>26</v>
      </c>
      <c r="D137" s="14" t="s">
        <v>1</v>
      </c>
      <c r="E137" s="15">
        <v>31.545816421508789</v>
      </c>
      <c r="F137" s="41">
        <f t="shared" si="6"/>
        <v>12.805808013916014</v>
      </c>
      <c r="G137" s="9"/>
      <c r="H137" s="15">
        <f>F137-F126</f>
        <v>-0.34755325317382813</v>
      </c>
      <c r="I137" s="15">
        <f t="shared" si="7"/>
        <v>1.2724008609557851</v>
      </c>
      <c r="J137" s="8"/>
      <c r="K137" s="9"/>
    </row>
    <row r="139" spans="2:11">
      <c r="B139" s="2" t="s">
        <v>0</v>
      </c>
      <c r="C139" s="2" t="s">
        <v>1</v>
      </c>
      <c r="D139" s="2" t="s">
        <v>2</v>
      </c>
      <c r="E139" s="3"/>
      <c r="F139" s="4" t="s">
        <v>3</v>
      </c>
      <c r="G139" s="5" t="s">
        <v>4</v>
      </c>
      <c r="H139" s="6" t="s">
        <v>5</v>
      </c>
      <c r="I139" s="7" t="s">
        <v>6</v>
      </c>
      <c r="J139" s="8"/>
      <c r="K139" s="9"/>
    </row>
    <row r="140" spans="2:11" ht="15.5">
      <c r="B140" s="2" t="s">
        <v>7</v>
      </c>
      <c r="C140" s="2" t="s">
        <v>2</v>
      </c>
      <c r="D140" s="2" t="s">
        <v>8</v>
      </c>
      <c r="E140" s="10" t="s">
        <v>9</v>
      </c>
      <c r="F140" s="4" t="s">
        <v>10</v>
      </c>
      <c r="G140" s="11" t="s">
        <v>11</v>
      </c>
      <c r="H140" s="6" t="s">
        <v>12</v>
      </c>
      <c r="I140" s="4" t="s">
        <v>13</v>
      </c>
      <c r="J140" s="8"/>
      <c r="K140" s="9"/>
    </row>
    <row r="141" spans="2:11" ht="16">
      <c r="B141" s="12" t="s">
        <v>14</v>
      </c>
      <c r="C141" s="2" t="s">
        <v>15</v>
      </c>
      <c r="D141" s="12" t="s">
        <v>16</v>
      </c>
      <c r="E141" s="4"/>
      <c r="F141" s="4" t="s">
        <v>17</v>
      </c>
      <c r="G141" s="11" t="s">
        <v>18</v>
      </c>
      <c r="H141" s="6" t="s">
        <v>19</v>
      </c>
      <c r="I141" s="11" t="s">
        <v>20</v>
      </c>
      <c r="J141" s="8"/>
      <c r="K141" s="9"/>
    </row>
    <row r="142" spans="2:11">
      <c r="B142" s="34" t="s">
        <v>35</v>
      </c>
      <c r="C142" s="12" t="s">
        <v>22</v>
      </c>
      <c r="D142" s="14" t="s">
        <v>23</v>
      </c>
      <c r="E142" s="27">
        <v>27.375129699707031</v>
      </c>
      <c r="F142" s="6"/>
      <c r="G142" s="16"/>
      <c r="H142" s="6"/>
      <c r="I142" s="4"/>
      <c r="J142" s="8"/>
      <c r="K142" s="9"/>
    </row>
    <row r="143" spans="2:11">
      <c r="B143" s="14"/>
      <c r="C143" s="12" t="s">
        <v>22</v>
      </c>
      <c r="D143" s="14" t="s">
        <v>23</v>
      </c>
      <c r="E143" s="27">
        <v>27.484485626220703</v>
      </c>
      <c r="F143" s="9"/>
      <c r="G143" s="9"/>
      <c r="H143" s="9"/>
      <c r="I143" s="9"/>
      <c r="J143" s="8"/>
      <c r="K143" s="9"/>
    </row>
    <row r="144" spans="2:11">
      <c r="B144" s="17"/>
      <c r="C144" s="12" t="s">
        <v>22</v>
      </c>
      <c r="D144" s="14" t="s">
        <v>23</v>
      </c>
      <c r="E144" s="27">
        <v>28.038366317749023</v>
      </c>
      <c r="F144" s="9"/>
      <c r="G144" s="9"/>
      <c r="H144" s="9"/>
      <c r="I144" s="9"/>
      <c r="J144" s="8"/>
      <c r="K144" s="9"/>
    </row>
    <row r="145" spans="2:11">
      <c r="B145" s="9"/>
      <c r="C145" s="12" t="s">
        <v>27</v>
      </c>
      <c r="D145" s="14" t="s">
        <v>23</v>
      </c>
      <c r="E145" s="27">
        <v>27.864597320556641</v>
      </c>
      <c r="F145" s="9"/>
      <c r="G145" s="9"/>
      <c r="H145" s="9"/>
      <c r="I145" s="9"/>
      <c r="J145" s="8"/>
      <c r="K145" s="8"/>
    </row>
    <row r="146" spans="2:11">
      <c r="B146" s="9"/>
      <c r="C146" s="12" t="s">
        <v>27</v>
      </c>
      <c r="D146" s="14" t="s">
        <v>23</v>
      </c>
      <c r="E146" s="27">
        <v>28.019582748413086</v>
      </c>
      <c r="F146" s="9"/>
      <c r="G146" s="9"/>
      <c r="H146" s="9"/>
      <c r="I146" s="9"/>
      <c r="J146" s="8"/>
      <c r="K146" s="8"/>
    </row>
    <row r="147" spans="2:11">
      <c r="B147" s="9"/>
      <c r="C147" s="12" t="s">
        <v>27</v>
      </c>
      <c r="D147" s="14" t="s">
        <v>23</v>
      </c>
      <c r="E147" s="27">
        <v>28.091819763183594</v>
      </c>
      <c r="F147" s="9"/>
      <c r="G147" s="9"/>
      <c r="H147" s="9"/>
      <c r="I147" s="9"/>
      <c r="J147" s="8"/>
      <c r="K147" s="8"/>
    </row>
    <row r="148" spans="2:11">
      <c r="B148" s="9"/>
      <c r="C148" s="12" t="s">
        <v>28</v>
      </c>
      <c r="D148" s="14" t="s">
        <v>23</v>
      </c>
      <c r="E148" s="27">
        <v>27.718107223510742</v>
      </c>
      <c r="F148" s="9"/>
      <c r="G148" s="9"/>
      <c r="H148" s="9"/>
      <c r="I148" s="9"/>
      <c r="J148" s="8"/>
      <c r="K148" s="8"/>
    </row>
    <row r="149" spans="2:11">
      <c r="B149" s="9"/>
      <c r="C149" s="12" t="s">
        <v>28</v>
      </c>
      <c r="D149" s="14" t="s">
        <v>23</v>
      </c>
      <c r="E149" s="27">
        <v>27.988321304321289</v>
      </c>
      <c r="F149" s="9"/>
      <c r="G149" s="9"/>
      <c r="H149" s="9"/>
      <c r="I149" s="9"/>
      <c r="J149" s="8"/>
      <c r="K149" s="8"/>
    </row>
    <row r="150" spans="2:11">
      <c r="B150" s="9"/>
      <c r="C150" s="12" t="s">
        <v>28</v>
      </c>
      <c r="D150" s="14" t="s">
        <v>23</v>
      </c>
      <c r="E150" s="27">
        <v>28.179037094116211</v>
      </c>
      <c r="F150" s="9"/>
      <c r="G150" s="9"/>
      <c r="H150" s="9"/>
      <c r="I150" s="9"/>
      <c r="J150" s="8"/>
      <c r="K150" s="8"/>
    </row>
    <row r="151" spans="2:11">
      <c r="B151" s="9"/>
      <c r="C151" s="12" t="s">
        <v>29</v>
      </c>
      <c r="D151" s="14" t="s">
        <v>23</v>
      </c>
      <c r="E151" s="27">
        <v>28.879901885986328</v>
      </c>
      <c r="F151" s="9"/>
      <c r="G151" s="9"/>
      <c r="H151" s="9"/>
      <c r="I151" s="9"/>
      <c r="J151" s="8"/>
      <c r="K151" s="8"/>
    </row>
    <row r="152" spans="2:11">
      <c r="B152" s="9"/>
      <c r="C152" s="12" t="s">
        <v>29</v>
      </c>
      <c r="D152" s="14" t="s">
        <v>23</v>
      </c>
      <c r="E152" s="27">
        <v>29.104696273803711</v>
      </c>
      <c r="F152" s="9"/>
      <c r="G152" s="9"/>
      <c r="H152" s="9"/>
      <c r="I152" s="9"/>
      <c r="J152" s="8"/>
      <c r="K152" s="8"/>
    </row>
    <row r="153" spans="2:11">
      <c r="B153" s="9"/>
      <c r="C153" s="12" t="s">
        <v>29</v>
      </c>
      <c r="D153" s="9" t="s">
        <v>23</v>
      </c>
      <c r="E153" s="27">
        <v>29.06395149230957</v>
      </c>
      <c r="F153" s="9"/>
      <c r="G153" s="9"/>
      <c r="H153" s="9"/>
      <c r="I153" s="9"/>
      <c r="J153" s="8"/>
      <c r="K153" s="8"/>
    </row>
    <row r="154" spans="2:11">
      <c r="B154" s="9"/>
      <c r="E154" s="9"/>
      <c r="F154" s="9"/>
      <c r="G154" s="9"/>
      <c r="H154" s="9"/>
      <c r="I154" s="9"/>
      <c r="J154" s="8" t="s">
        <v>31</v>
      </c>
      <c r="K154" s="8" t="s">
        <v>32</v>
      </c>
    </row>
    <row r="155" spans="2:11">
      <c r="B155" s="9"/>
      <c r="C155" s="12" t="s">
        <v>22</v>
      </c>
      <c r="D155" s="14" t="s">
        <v>1</v>
      </c>
      <c r="E155" s="15">
        <v>28.951539993286133</v>
      </c>
      <c r="F155" s="20">
        <f t="shared" ref="F155:F166" si="8">E155-(E142-6.644)</f>
        <v>8.2204102935790999</v>
      </c>
      <c r="G155" s="9"/>
      <c r="H155" s="15">
        <f>F155-F155</f>
        <v>0</v>
      </c>
      <c r="I155" s="15">
        <f t="shared" ref="I155:I166" si="9">2^(-H155)</f>
        <v>1</v>
      </c>
      <c r="J155" s="21">
        <f>AVERAGE(I155:I157)</f>
        <v>1.1951397672409347</v>
      </c>
      <c r="K155" s="22">
        <f>STDEV(I155:I157)</f>
        <v>0.19643237371879443</v>
      </c>
    </row>
    <row r="156" spans="2:11">
      <c r="B156" s="9"/>
      <c r="C156" s="12" t="s">
        <v>22</v>
      </c>
      <c r="D156" s="14" t="s">
        <v>1</v>
      </c>
      <c r="E156" s="15">
        <v>28.80681037902832</v>
      </c>
      <c r="F156" s="20">
        <f t="shared" si="8"/>
        <v>7.9663247528076155</v>
      </c>
      <c r="G156" s="9"/>
      <c r="H156" s="15">
        <f>F156-F155</f>
        <v>-0.25408554077148438</v>
      </c>
      <c r="I156" s="15">
        <f t="shared" si="9"/>
        <v>1.1925795810738242</v>
      </c>
      <c r="J156" s="8"/>
      <c r="K156" s="9"/>
    </row>
    <row r="157" spans="2:11">
      <c r="B157" s="9"/>
      <c r="C157" s="12" t="s">
        <v>22</v>
      </c>
      <c r="D157" s="14" t="s">
        <v>1</v>
      </c>
      <c r="E157" s="15">
        <v>29.136747360229492</v>
      </c>
      <c r="F157" s="20">
        <f t="shared" si="8"/>
        <v>7.7423810424804671</v>
      </c>
      <c r="G157" s="9"/>
      <c r="H157" s="15">
        <f>F157-F155</f>
        <v>-0.47802925109863281</v>
      </c>
      <c r="I157" s="15">
        <f t="shared" si="9"/>
        <v>1.3928397206489802</v>
      </c>
      <c r="J157" s="8"/>
      <c r="K157" s="9"/>
    </row>
    <row r="158" spans="2:11">
      <c r="B158" s="9"/>
      <c r="C158" s="12" t="s">
        <v>27</v>
      </c>
      <c r="D158" s="9" t="s">
        <v>1</v>
      </c>
      <c r="E158" s="15">
        <v>26.716329574584961</v>
      </c>
      <c r="F158" s="20">
        <f t="shared" si="8"/>
        <v>5.4957322540283187</v>
      </c>
      <c r="G158" s="9"/>
      <c r="H158" s="15">
        <f>F158-F155</f>
        <v>-2.7246780395507813</v>
      </c>
      <c r="I158" s="15">
        <f t="shared" si="9"/>
        <v>6.6101272251147503</v>
      </c>
      <c r="J158" s="25">
        <f>AVERAGE(I158:I160)</f>
        <v>5.5531290327965337</v>
      </c>
      <c r="K158" s="22">
        <f>STDEV(I158:I160)</f>
        <v>0.91632921507318621</v>
      </c>
    </row>
    <row r="159" spans="2:11">
      <c r="B159" s="9"/>
      <c r="C159" s="12" t="s">
        <v>27</v>
      </c>
      <c r="D159" s="9" t="s">
        <v>1</v>
      </c>
      <c r="E159" s="27">
        <v>27.255098342895508</v>
      </c>
      <c r="F159" s="30">
        <f t="shared" si="8"/>
        <v>5.8795155944824202</v>
      </c>
      <c r="G159" s="31"/>
      <c r="H159" s="27">
        <f>F159-F155</f>
        <v>-2.3408946990966797</v>
      </c>
      <c r="I159" s="15">
        <f t="shared" si="9"/>
        <v>5.0661672267952431</v>
      </c>
      <c r="J159" s="9"/>
      <c r="K159" s="9"/>
    </row>
    <row r="160" spans="2:11">
      <c r="B160" s="9"/>
      <c r="C160" s="12" t="s">
        <v>27</v>
      </c>
      <c r="D160" s="9" t="s">
        <v>1</v>
      </c>
      <c r="E160" s="15">
        <v>27.351188659667969</v>
      </c>
      <c r="F160" s="20">
        <f t="shared" si="8"/>
        <v>5.9033688964843734</v>
      </c>
      <c r="G160" s="9"/>
      <c r="H160" s="15">
        <f>F160-F155</f>
        <v>-2.3170413970947266</v>
      </c>
      <c r="I160" s="15">
        <f t="shared" si="9"/>
        <v>4.9830926464796086</v>
      </c>
      <c r="J160" s="9"/>
      <c r="K160" s="9"/>
    </row>
    <row r="161" spans="2:11">
      <c r="B161" s="9"/>
      <c r="C161" s="12" t="s">
        <v>28</v>
      </c>
      <c r="D161" s="9" t="s">
        <v>1</v>
      </c>
      <c r="E161" s="15">
        <v>26.772069931030273</v>
      </c>
      <c r="F161" s="30">
        <f t="shared" si="8"/>
        <v>5.6979627075195296</v>
      </c>
      <c r="G161" s="31"/>
      <c r="H161" s="27">
        <f>F161-F155</f>
        <v>-2.5224475860595703</v>
      </c>
      <c r="I161" s="15">
        <f t="shared" si="9"/>
        <v>5.745560285962565</v>
      </c>
      <c r="J161" s="25">
        <f>AVERAGE(I161:I163)</f>
        <v>5.9892359476248593</v>
      </c>
      <c r="K161" s="22">
        <f>STDEV(I161:I163)</f>
        <v>0.21537399661067069</v>
      </c>
    </row>
    <row r="162" spans="2:11">
      <c r="B162" s="9"/>
      <c r="C162" s="12" t="s">
        <v>28</v>
      </c>
      <c r="D162" s="9" t="s">
        <v>1</v>
      </c>
      <c r="E162" s="15">
        <v>26.943180084228516</v>
      </c>
      <c r="F162" s="20">
        <f t="shared" si="8"/>
        <v>5.5988587799072249</v>
      </c>
      <c r="G162" s="9"/>
      <c r="H162" s="15">
        <f>F162-F155</f>
        <v>-2.621551513671875</v>
      </c>
      <c r="I162" s="15">
        <f t="shared" si="9"/>
        <v>6.1541154716282715</v>
      </c>
      <c r="J162" s="9"/>
      <c r="K162" s="9"/>
    </row>
    <row r="163" spans="2:11">
      <c r="B163" s="9"/>
      <c r="C163" s="12" t="s">
        <v>28</v>
      </c>
      <c r="D163" s="9" t="s">
        <v>1</v>
      </c>
      <c r="E163" s="15">
        <v>27.154218673706055</v>
      </c>
      <c r="F163" s="20">
        <f t="shared" si="8"/>
        <v>5.6191815795898421</v>
      </c>
      <c r="G163" s="9"/>
      <c r="H163" s="15">
        <f>F163-F155</f>
        <v>-2.6012287139892578</v>
      </c>
      <c r="I163" s="15">
        <f t="shared" si="9"/>
        <v>6.0680320852837424</v>
      </c>
      <c r="J163" s="9"/>
      <c r="K163" s="9"/>
    </row>
    <row r="164" spans="2:11">
      <c r="B164" s="9"/>
      <c r="C164" s="12" t="s">
        <v>29</v>
      </c>
      <c r="D164" s="9" t="s">
        <v>1</v>
      </c>
      <c r="E164" s="27">
        <v>27.98454475402832</v>
      </c>
      <c r="F164" s="30">
        <f t="shared" si="8"/>
        <v>5.7486428680419905</v>
      </c>
      <c r="G164" s="31"/>
      <c r="H164" s="27">
        <f>F164-F155</f>
        <v>-2.4717674255371094</v>
      </c>
      <c r="I164" s="15">
        <f t="shared" si="9"/>
        <v>5.5472295448116906</v>
      </c>
      <c r="J164" s="25">
        <f>AVERAGE(I164:I166)</f>
        <v>5.1759903560705176</v>
      </c>
      <c r="K164" s="22">
        <f>STDEV(I164:I166)</f>
        <v>0.96394971430705378</v>
      </c>
    </row>
    <row r="165" spans="2:11">
      <c r="B165" s="9"/>
      <c r="C165" s="12" t="s">
        <v>29</v>
      </c>
      <c r="D165" s="9" t="s">
        <v>1</v>
      </c>
      <c r="E165" s="15">
        <v>28.12060546875</v>
      </c>
      <c r="F165" s="20">
        <f t="shared" si="8"/>
        <v>5.6599091949462874</v>
      </c>
      <c r="G165" s="9"/>
      <c r="H165" s="27">
        <f>F165-F155</f>
        <v>-2.5605010986328125</v>
      </c>
      <c r="I165" s="15">
        <f t="shared" si="9"/>
        <v>5.8991254867328999</v>
      </c>
      <c r="J165" s="9"/>
      <c r="K165" s="9"/>
    </row>
    <row r="166" spans="2:11">
      <c r="B166" s="9"/>
      <c r="C166" s="12" t="s">
        <v>29</v>
      </c>
      <c r="D166" s="9" t="s">
        <v>1</v>
      </c>
      <c r="E166" s="27">
        <v>28.611221313476563</v>
      </c>
      <c r="F166" s="30">
        <f t="shared" si="8"/>
        <v>6.1912698211669905</v>
      </c>
      <c r="G166" s="31"/>
      <c r="H166" s="27">
        <f>F166-F155</f>
        <v>-2.0291404724121094</v>
      </c>
      <c r="I166" s="15">
        <f t="shared" si="9"/>
        <v>4.0816160366669614</v>
      </c>
      <c r="J166" s="9"/>
      <c r="K166" s="9"/>
    </row>
    <row r="168" spans="2:11">
      <c r="B168" s="2" t="s">
        <v>0</v>
      </c>
      <c r="C168" s="2" t="s">
        <v>1</v>
      </c>
      <c r="D168" s="2" t="s">
        <v>2</v>
      </c>
      <c r="E168" s="3"/>
      <c r="F168" s="4" t="s">
        <v>3</v>
      </c>
      <c r="G168" s="5" t="s">
        <v>4</v>
      </c>
      <c r="H168" s="6" t="s">
        <v>5</v>
      </c>
      <c r="I168" s="7" t="s">
        <v>6</v>
      </c>
      <c r="J168" s="8"/>
      <c r="K168" s="9"/>
    </row>
    <row r="169" spans="2:11" ht="15.5">
      <c r="B169" s="2" t="s">
        <v>7</v>
      </c>
      <c r="C169" s="2" t="s">
        <v>2</v>
      </c>
      <c r="D169" s="2" t="s">
        <v>8</v>
      </c>
      <c r="E169" s="10" t="s">
        <v>9</v>
      </c>
      <c r="F169" s="4" t="s">
        <v>10</v>
      </c>
      <c r="G169" s="11" t="s">
        <v>11</v>
      </c>
      <c r="H169" s="6" t="s">
        <v>12</v>
      </c>
      <c r="I169" s="4" t="s">
        <v>13</v>
      </c>
      <c r="J169" s="8"/>
      <c r="K169" s="9"/>
    </row>
    <row r="170" spans="2:11" ht="16">
      <c r="B170" s="12" t="s">
        <v>14</v>
      </c>
      <c r="C170" s="2" t="s">
        <v>15</v>
      </c>
      <c r="D170" s="12" t="s">
        <v>16</v>
      </c>
      <c r="E170" s="4"/>
      <c r="F170" s="4" t="s">
        <v>17</v>
      </c>
      <c r="G170" s="11" t="s">
        <v>18</v>
      </c>
      <c r="H170" s="6" t="s">
        <v>19</v>
      </c>
      <c r="I170" s="11" t="s">
        <v>20</v>
      </c>
      <c r="J170" s="8"/>
      <c r="K170" s="9"/>
    </row>
    <row r="171" spans="2:11">
      <c r="B171" s="42" t="s">
        <v>36</v>
      </c>
      <c r="C171" s="12" t="s">
        <v>22</v>
      </c>
      <c r="D171" s="14" t="s">
        <v>23</v>
      </c>
      <c r="E171" s="27">
        <v>30.074316024780273</v>
      </c>
      <c r="F171" s="6"/>
      <c r="G171" s="16"/>
      <c r="H171" s="6"/>
      <c r="I171" s="4"/>
      <c r="J171" s="8"/>
      <c r="K171" s="9"/>
    </row>
    <row r="172" spans="2:11">
      <c r="B172" s="14"/>
      <c r="C172" s="12" t="s">
        <v>22</v>
      </c>
      <c r="D172" s="14" t="s">
        <v>23</v>
      </c>
      <c r="E172" s="27">
        <v>29.383321762084961</v>
      </c>
      <c r="F172" s="9"/>
      <c r="G172" s="27"/>
      <c r="H172" s="9"/>
      <c r="I172" s="9"/>
      <c r="J172" s="8"/>
      <c r="K172" s="9"/>
    </row>
    <row r="173" spans="2:11">
      <c r="B173" s="17"/>
      <c r="C173" s="12" t="s">
        <v>22</v>
      </c>
      <c r="D173" s="14" t="s">
        <v>23</v>
      </c>
      <c r="E173" s="27">
        <v>30.187749862670898</v>
      </c>
      <c r="F173" s="9"/>
      <c r="G173" s="27"/>
      <c r="H173" s="9"/>
      <c r="I173" s="9"/>
      <c r="J173" s="8"/>
      <c r="K173" s="9"/>
    </row>
    <row r="174" spans="2:11">
      <c r="B174" s="9"/>
      <c r="C174" s="12" t="s">
        <v>24</v>
      </c>
      <c r="D174" s="14" t="s">
        <v>23</v>
      </c>
      <c r="E174" s="27">
        <v>29.343479156494141</v>
      </c>
      <c r="F174" s="9"/>
      <c r="G174" s="27"/>
      <c r="H174" s="9"/>
      <c r="I174" s="9"/>
      <c r="J174" s="8"/>
      <c r="K174" s="9"/>
    </row>
    <row r="175" spans="2:11">
      <c r="B175" s="9"/>
      <c r="C175" s="12" t="s">
        <v>24</v>
      </c>
      <c r="D175" s="14" t="s">
        <v>23</v>
      </c>
      <c r="E175" s="27">
        <v>29.641542434692383</v>
      </c>
      <c r="F175" s="9"/>
      <c r="G175" s="27"/>
      <c r="H175" s="9"/>
      <c r="I175" s="9"/>
      <c r="J175" s="8"/>
      <c r="K175" s="9"/>
    </row>
    <row r="176" spans="2:11">
      <c r="B176" s="9"/>
      <c r="C176" s="12" t="s">
        <v>24</v>
      </c>
      <c r="D176" s="14" t="s">
        <v>23</v>
      </c>
      <c r="E176" s="27">
        <v>29.641542434692383</v>
      </c>
      <c r="F176" s="9"/>
      <c r="G176" s="27"/>
      <c r="H176" s="9"/>
      <c r="I176" s="9"/>
      <c r="J176" s="8"/>
      <c r="K176" s="9"/>
    </row>
    <row r="177" spans="2:11">
      <c r="B177" s="9"/>
      <c r="C177" s="12" t="s">
        <v>25</v>
      </c>
      <c r="D177" s="14" t="s">
        <v>23</v>
      </c>
      <c r="E177" s="27">
        <v>28.849164962768555</v>
      </c>
      <c r="F177" s="9"/>
      <c r="G177" s="9"/>
      <c r="H177" s="9"/>
      <c r="I177" s="9"/>
      <c r="J177" s="8"/>
      <c r="K177" s="9"/>
    </row>
    <row r="178" spans="2:11">
      <c r="B178" s="9"/>
      <c r="C178" s="12" t="s">
        <v>25</v>
      </c>
      <c r="D178" s="14" t="s">
        <v>23</v>
      </c>
      <c r="E178" s="27">
        <v>28.57403564453125</v>
      </c>
      <c r="F178" s="9"/>
      <c r="G178" s="9"/>
      <c r="H178" s="9"/>
      <c r="I178" s="9"/>
      <c r="J178" s="8"/>
      <c r="K178" s="9"/>
    </row>
    <row r="179" spans="2:11">
      <c r="B179" s="9"/>
      <c r="C179" s="12" t="s">
        <v>25</v>
      </c>
      <c r="D179" s="14" t="s">
        <v>23</v>
      </c>
      <c r="E179" s="27">
        <v>28.903112411499023</v>
      </c>
      <c r="F179" s="9"/>
      <c r="G179" s="9"/>
      <c r="H179" s="9"/>
      <c r="I179" s="9"/>
      <c r="J179" s="8"/>
      <c r="K179" s="9"/>
    </row>
    <row r="180" spans="2:11">
      <c r="B180" s="9"/>
      <c r="C180" s="12" t="s">
        <v>26</v>
      </c>
      <c r="D180" s="14" t="s">
        <v>23</v>
      </c>
      <c r="E180" s="27">
        <v>28.86363410949707</v>
      </c>
      <c r="F180" s="9"/>
      <c r="G180" s="9"/>
      <c r="H180" s="9"/>
      <c r="I180" s="9"/>
      <c r="J180" s="8"/>
      <c r="K180" s="9"/>
    </row>
    <row r="181" spans="2:11">
      <c r="B181" s="9"/>
      <c r="C181" s="12" t="s">
        <v>26</v>
      </c>
      <c r="D181" s="14" t="s">
        <v>23</v>
      </c>
      <c r="E181" s="27">
        <v>29.299068450927734</v>
      </c>
      <c r="F181" s="9"/>
      <c r="G181" s="9"/>
      <c r="H181" s="9"/>
      <c r="I181" s="9"/>
    </row>
    <row r="182" spans="2:11">
      <c r="B182" s="9"/>
      <c r="C182" s="12" t="s">
        <v>26</v>
      </c>
      <c r="D182" s="14" t="s">
        <v>23</v>
      </c>
      <c r="E182" s="27">
        <v>29.186742782592773</v>
      </c>
      <c r="F182" s="9"/>
      <c r="G182" s="9"/>
      <c r="H182" s="9"/>
      <c r="I182" s="9"/>
      <c r="J182" s="8"/>
      <c r="K182" s="8"/>
    </row>
    <row r="183" spans="2:11">
      <c r="B183" s="9"/>
      <c r="C183" s="40"/>
      <c r="E183" s="9"/>
      <c r="F183" s="9"/>
      <c r="G183" s="9"/>
      <c r="H183" s="9"/>
      <c r="I183" s="9"/>
      <c r="J183" s="8" t="s">
        <v>31</v>
      </c>
      <c r="K183" s="8" t="s">
        <v>32</v>
      </c>
    </row>
    <row r="184" spans="2:11">
      <c r="B184" s="9"/>
      <c r="C184" s="12" t="s">
        <v>22</v>
      </c>
      <c r="D184" s="14" t="s">
        <v>1</v>
      </c>
      <c r="E184" s="15">
        <v>34.201087951660156</v>
      </c>
      <c r="F184" s="20">
        <f t="shared" ref="F184:F195" si="10">E184-(E171-6.644)</f>
        <v>10.770771926879881</v>
      </c>
      <c r="G184" s="9"/>
      <c r="H184" s="15">
        <f>F184-F184</f>
        <v>0</v>
      </c>
      <c r="I184" s="15">
        <f t="shared" ref="I184:I195" si="11">2^(-H184)</f>
        <v>1</v>
      </c>
      <c r="J184" s="21">
        <f>AVERAGE(I184:I186)</f>
        <v>0.93636011763312255</v>
      </c>
      <c r="K184" s="22">
        <f>STDEV(I184:I186)</f>
        <v>0.16519669386556865</v>
      </c>
    </row>
    <row r="185" spans="2:11">
      <c r="B185" s="9"/>
      <c r="C185" s="12" t="s">
        <v>22</v>
      </c>
      <c r="D185" s="14" t="s">
        <v>1</v>
      </c>
      <c r="E185" s="15">
        <v>33.927425384521484</v>
      </c>
      <c r="F185" s="20">
        <f t="shared" si="10"/>
        <v>11.188103622436522</v>
      </c>
      <c r="G185" s="9"/>
      <c r="H185" s="15">
        <f>F185-F184</f>
        <v>0.41733169555664063</v>
      </c>
      <c r="I185" s="15">
        <f t="shared" si="11"/>
        <v>0.74880828603104876</v>
      </c>
      <c r="J185" s="8"/>
      <c r="K185" s="9"/>
    </row>
    <row r="186" spans="2:11">
      <c r="B186" s="9"/>
      <c r="C186" s="12" t="s">
        <v>22</v>
      </c>
      <c r="D186" s="14" t="s">
        <v>1</v>
      </c>
      <c r="E186" s="15">
        <v>34.230087280273402</v>
      </c>
      <c r="F186" s="20">
        <f t="shared" si="10"/>
        <v>10.686337417602502</v>
      </c>
      <c r="G186" s="9"/>
      <c r="H186" s="15">
        <f>F186-F184</f>
        <v>-8.4434509277379277E-2</v>
      </c>
      <c r="I186" s="15">
        <f t="shared" si="11"/>
        <v>1.060272066868319</v>
      </c>
      <c r="J186" s="8"/>
      <c r="K186" s="9"/>
    </row>
    <row r="187" spans="2:11">
      <c r="B187" s="9"/>
      <c r="C187" s="12" t="s">
        <v>24</v>
      </c>
      <c r="D187" s="14" t="s">
        <v>1</v>
      </c>
      <c r="E187" s="15">
        <v>31.460710525512695</v>
      </c>
      <c r="F187" s="20">
        <f t="shared" si="10"/>
        <v>8.761231369018553</v>
      </c>
      <c r="G187" s="9"/>
      <c r="H187" s="15">
        <f>F187-F184</f>
        <v>-2.0095405578613281</v>
      </c>
      <c r="I187" s="15">
        <f t="shared" si="11"/>
        <v>4.0265397000723189</v>
      </c>
      <c r="J187" s="21">
        <f>AVERAGE(I187:I189)</f>
        <v>3.2585052531260623</v>
      </c>
      <c r="K187" s="22">
        <f>STDEV(I187:I189)</f>
        <v>0.78916708509975253</v>
      </c>
    </row>
    <row r="188" spans="2:11">
      <c r="B188" s="9"/>
      <c r="C188" s="12" t="s">
        <v>24</v>
      </c>
      <c r="D188" s="14" t="s">
        <v>1</v>
      </c>
      <c r="E188" s="15">
        <v>32.475662231445313</v>
      </c>
      <c r="F188" s="20">
        <f t="shared" si="10"/>
        <v>9.478119796752928</v>
      </c>
      <c r="G188" s="9"/>
      <c r="H188" s="15">
        <f>F188-F184</f>
        <v>-1.2926521301269531</v>
      </c>
      <c r="I188" s="15">
        <f t="shared" si="11"/>
        <v>2.4497798893579712</v>
      </c>
      <c r="J188" s="8"/>
      <c r="K188" s="9"/>
    </row>
    <row r="189" spans="2:11">
      <c r="B189" s="9"/>
      <c r="C189" s="12" t="s">
        <v>24</v>
      </c>
      <c r="D189" s="14" t="s">
        <v>1</v>
      </c>
      <c r="E189" s="15">
        <v>32.046199798583984</v>
      </c>
      <c r="F189" s="20">
        <f t="shared" si="10"/>
        <v>9.0486573638915999</v>
      </c>
      <c r="G189" s="9"/>
      <c r="H189" s="15">
        <f>F189-F184</f>
        <v>-1.7221145629882813</v>
      </c>
      <c r="I189" s="15">
        <f t="shared" si="11"/>
        <v>3.2991961699478973</v>
      </c>
      <c r="J189" s="8"/>
      <c r="K189" s="9"/>
    </row>
    <row r="190" spans="2:11">
      <c r="B190" s="9"/>
      <c r="C190" s="12" t="s">
        <v>25</v>
      </c>
      <c r="D190" s="14" t="s">
        <v>1</v>
      </c>
      <c r="E190" s="15">
        <v>33.778312683105469</v>
      </c>
      <c r="F190" s="20">
        <f t="shared" si="10"/>
        <v>11.573147720336912</v>
      </c>
      <c r="G190" s="9"/>
      <c r="H190" s="15">
        <f>F190-F184</f>
        <v>0.80237579345703125</v>
      </c>
      <c r="I190" s="15">
        <f t="shared" si="11"/>
        <v>0.57340413224984388</v>
      </c>
      <c r="J190" s="21">
        <f>AVERAGE(I190:I192)</f>
        <v>0.46652537776792907</v>
      </c>
      <c r="K190" s="22">
        <f>STDEV(I190:I192)</f>
        <v>0.1074986541766538</v>
      </c>
    </row>
    <row r="191" spans="2:11">
      <c r="B191" s="9"/>
      <c r="C191" s="12" t="s">
        <v>25</v>
      </c>
      <c r="D191" s="14" t="s">
        <v>1</v>
      </c>
      <c r="E191" s="15">
        <v>34.181095123291016</v>
      </c>
      <c r="F191" s="20">
        <f t="shared" si="10"/>
        <v>12.251059478759764</v>
      </c>
      <c r="G191" s="9"/>
      <c r="H191" s="15">
        <f>F191-F184</f>
        <v>1.4802875518798828</v>
      </c>
      <c r="I191" s="15">
        <f t="shared" si="11"/>
        <v>0.35841736664896284</v>
      </c>
      <c r="J191" s="8"/>
      <c r="K191" s="9"/>
    </row>
    <row r="192" spans="2:11">
      <c r="B192" s="9"/>
      <c r="C192" s="12" t="s">
        <v>25</v>
      </c>
      <c r="D192" s="14" t="s">
        <v>1</v>
      </c>
      <c r="E192" s="15">
        <v>34.126060485839844</v>
      </c>
      <c r="F192" s="20">
        <f t="shared" si="10"/>
        <v>11.866948074340819</v>
      </c>
      <c r="G192" s="9"/>
      <c r="H192" s="15">
        <f>F192-F184</f>
        <v>1.0961761474609375</v>
      </c>
      <c r="I192" s="15">
        <f t="shared" si="11"/>
        <v>0.46775463440498055</v>
      </c>
      <c r="J192" s="8"/>
      <c r="K192" s="9"/>
    </row>
    <row r="193" spans="2:11">
      <c r="B193" s="9"/>
      <c r="C193" s="12" t="s">
        <v>26</v>
      </c>
      <c r="D193" s="14" t="s">
        <v>1</v>
      </c>
      <c r="E193" s="15">
        <v>33.822044372558594</v>
      </c>
      <c r="F193" s="20">
        <f t="shared" si="10"/>
        <v>11.602410263061522</v>
      </c>
      <c r="G193" s="9"/>
      <c r="H193" s="15">
        <f>F193-F184</f>
        <v>0.83163833618164063</v>
      </c>
      <c r="I193" s="15">
        <f t="shared" si="11"/>
        <v>0.56189079216064908</v>
      </c>
      <c r="J193" s="21">
        <f>AVERAGE(I193:I195)</f>
        <v>0.62915343287008008</v>
      </c>
      <c r="K193" s="22">
        <f>STDEV(I193:I195)</f>
        <v>6.1560006477349355E-2</v>
      </c>
    </row>
    <row r="194" spans="2:11">
      <c r="B194" s="9"/>
      <c r="C194" s="12" t="s">
        <v>26</v>
      </c>
      <c r="D194" s="14" t="s">
        <v>1</v>
      </c>
      <c r="E194" s="15">
        <v>34.063232421875</v>
      </c>
      <c r="F194" s="20">
        <f t="shared" si="10"/>
        <v>11.408163970947264</v>
      </c>
      <c r="G194" s="9"/>
      <c r="H194" s="15">
        <f>F194-F184</f>
        <v>0.63739204406738281</v>
      </c>
      <c r="I194" s="15">
        <f t="shared" si="11"/>
        <v>0.64287402066452082</v>
      </c>
      <c r="J194" s="8"/>
      <c r="K194" s="9"/>
    </row>
    <row r="195" spans="2:11">
      <c r="B195" s="9"/>
      <c r="C195" s="12" t="s">
        <v>26</v>
      </c>
      <c r="D195" s="14" t="s">
        <v>1</v>
      </c>
      <c r="E195" s="15">
        <v>33.864200592041016</v>
      </c>
      <c r="F195" s="20">
        <f t="shared" si="10"/>
        <v>11.321457809448241</v>
      </c>
      <c r="G195" s="9"/>
      <c r="H195" s="15">
        <f>F195-F184</f>
        <v>0.55068588256835938</v>
      </c>
      <c r="I195" s="15">
        <f t="shared" si="11"/>
        <v>0.68269548578507044</v>
      </c>
      <c r="J195" s="8"/>
      <c r="K195" s="9"/>
    </row>
    <row r="197" spans="2:11">
      <c r="B197" s="2" t="s">
        <v>0</v>
      </c>
      <c r="C197" s="2" t="s">
        <v>1</v>
      </c>
      <c r="D197" s="2" t="s">
        <v>2</v>
      </c>
      <c r="E197" s="3"/>
      <c r="F197" s="4" t="s">
        <v>3</v>
      </c>
      <c r="G197" s="5" t="s">
        <v>4</v>
      </c>
      <c r="H197" s="6" t="s">
        <v>5</v>
      </c>
      <c r="I197" s="7" t="s">
        <v>6</v>
      </c>
      <c r="J197" s="8"/>
      <c r="K197" s="9"/>
    </row>
    <row r="198" spans="2:11" ht="15.5">
      <c r="B198" s="2" t="s">
        <v>7</v>
      </c>
      <c r="C198" s="2" t="s">
        <v>2</v>
      </c>
      <c r="D198" s="2" t="s">
        <v>8</v>
      </c>
      <c r="E198" s="10" t="s">
        <v>9</v>
      </c>
      <c r="F198" s="4" t="s">
        <v>10</v>
      </c>
      <c r="G198" s="11" t="s">
        <v>11</v>
      </c>
      <c r="H198" s="6" t="s">
        <v>12</v>
      </c>
      <c r="I198" s="4" t="s">
        <v>13</v>
      </c>
      <c r="J198" s="8"/>
      <c r="K198" s="9"/>
    </row>
    <row r="199" spans="2:11" ht="16">
      <c r="B199" s="12" t="s">
        <v>14</v>
      </c>
      <c r="C199" s="2" t="s">
        <v>15</v>
      </c>
      <c r="D199" s="12" t="s">
        <v>16</v>
      </c>
      <c r="E199" s="4"/>
      <c r="F199" s="4" t="s">
        <v>17</v>
      </c>
      <c r="G199" s="11" t="s">
        <v>18</v>
      </c>
      <c r="H199" s="6" t="s">
        <v>19</v>
      </c>
      <c r="I199" s="11" t="s">
        <v>20</v>
      </c>
      <c r="J199" s="8"/>
      <c r="K199" s="9"/>
    </row>
    <row r="200" spans="2:11">
      <c r="B200" s="42" t="s">
        <v>36</v>
      </c>
      <c r="C200" s="12" t="s">
        <v>22</v>
      </c>
      <c r="D200" s="14" t="s">
        <v>23</v>
      </c>
      <c r="E200" s="27">
        <v>27.972776412963867</v>
      </c>
      <c r="F200" s="6"/>
      <c r="G200" s="16"/>
      <c r="H200" s="6"/>
      <c r="I200" s="4"/>
      <c r="J200" s="8"/>
      <c r="K200" s="9"/>
    </row>
    <row r="201" spans="2:11">
      <c r="B201" s="14"/>
      <c r="C201" s="12" t="s">
        <v>22</v>
      </c>
      <c r="D201" s="14" t="s">
        <v>23</v>
      </c>
      <c r="E201" s="27">
        <v>28.281597137451172</v>
      </c>
      <c r="F201" s="9"/>
      <c r="G201" s="9"/>
      <c r="H201" s="9"/>
      <c r="I201" s="9"/>
      <c r="J201" s="8"/>
      <c r="K201" s="9"/>
    </row>
    <row r="202" spans="2:11">
      <c r="B202" s="17"/>
      <c r="C202" s="12" t="s">
        <v>22</v>
      </c>
      <c r="D202" s="14" t="s">
        <v>23</v>
      </c>
      <c r="E202" s="27">
        <v>28.79736328125</v>
      </c>
      <c r="F202" s="9"/>
      <c r="G202" s="9"/>
      <c r="H202" s="9"/>
      <c r="I202" s="9"/>
      <c r="J202" s="8"/>
      <c r="K202" s="9"/>
    </row>
    <row r="203" spans="2:11">
      <c r="B203" s="9"/>
      <c r="C203" s="12" t="s">
        <v>27</v>
      </c>
      <c r="D203" s="38" t="s">
        <v>23</v>
      </c>
      <c r="E203" s="37">
        <v>29.26057243347168</v>
      </c>
      <c r="F203" s="43"/>
      <c r="G203" s="9"/>
      <c r="H203" s="9"/>
      <c r="I203" s="9"/>
      <c r="J203" s="8"/>
      <c r="K203" s="8"/>
    </row>
    <row r="204" spans="2:11">
      <c r="B204" s="9"/>
      <c r="C204" s="12" t="s">
        <v>27</v>
      </c>
      <c r="D204" s="38" t="s">
        <v>23</v>
      </c>
      <c r="E204" s="37">
        <v>28.279376983642578</v>
      </c>
      <c r="F204" s="43"/>
      <c r="G204" s="9" t="s">
        <v>37</v>
      </c>
      <c r="H204" s="9"/>
      <c r="I204" s="9"/>
      <c r="J204" s="8"/>
      <c r="K204" s="8"/>
    </row>
    <row r="205" spans="2:11">
      <c r="B205" s="9"/>
      <c r="C205" s="12" t="s">
        <v>27</v>
      </c>
      <c r="D205" s="38" t="s">
        <v>23</v>
      </c>
      <c r="E205" s="37">
        <v>28.369113922119141</v>
      </c>
      <c r="F205" s="43"/>
      <c r="G205" s="9"/>
      <c r="H205" s="9"/>
      <c r="I205" s="9"/>
      <c r="J205" s="8"/>
      <c r="K205" s="8"/>
    </row>
    <row r="206" spans="2:11">
      <c r="B206" s="9"/>
      <c r="C206" s="12" t="s">
        <v>28</v>
      </c>
      <c r="D206" s="38" t="s">
        <v>23</v>
      </c>
      <c r="E206" s="39">
        <v>28.960712432861328</v>
      </c>
      <c r="F206" s="43"/>
      <c r="H206" s="9"/>
      <c r="I206" s="9"/>
      <c r="J206" s="8"/>
      <c r="K206" s="8"/>
    </row>
    <row r="207" spans="2:11">
      <c r="B207" s="9"/>
      <c r="C207" s="12" t="s">
        <v>28</v>
      </c>
      <c r="D207" s="37" t="s">
        <v>23</v>
      </c>
      <c r="E207" s="37">
        <v>28.6728515625</v>
      </c>
      <c r="F207" s="43"/>
      <c r="G207" s="9"/>
      <c r="H207" s="9"/>
      <c r="I207" s="9"/>
      <c r="J207" s="8"/>
      <c r="K207" s="8"/>
    </row>
    <row r="208" spans="2:11">
      <c r="B208" s="9"/>
      <c r="C208" s="12" t="s">
        <v>28</v>
      </c>
      <c r="D208" s="37" t="s">
        <v>23</v>
      </c>
      <c r="E208" s="37">
        <v>28.181655883789063</v>
      </c>
      <c r="F208" s="43"/>
      <c r="G208" s="9"/>
      <c r="H208" s="9"/>
      <c r="I208" s="9"/>
      <c r="J208" s="8"/>
      <c r="K208" s="8"/>
    </row>
    <row r="209" spans="2:11">
      <c r="B209" s="9"/>
      <c r="C209" s="12" t="s">
        <v>29</v>
      </c>
      <c r="D209" s="14" t="s">
        <v>23</v>
      </c>
      <c r="E209" s="15">
        <v>29.616947174072266</v>
      </c>
      <c r="F209" s="9"/>
      <c r="G209" s="9"/>
      <c r="H209" s="9"/>
      <c r="I209" s="9"/>
      <c r="J209" s="8"/>
      <c r="K209" s="8"/>
    </row>
    <row r="210" spans="2:11">
      <c r="B210" s="9"/>
      <c r="C210" s="12" t="s">
        <v>29</v>
      </c>
      <c r="D210" s="14" t="s">
        <v>23</v>
      </c>
      <c r="E210" s="15">
        <v>28.925518035888672</v>
      </c>
      <c r="F210" s="9"/>
      <c r="G210" s="9"/>
      <c r="H210" s="9"/>
      <c r="I210" s="9"/>
      <c r="J210" s="8"/>
      <c r="K210" s="8"/>
    </row>
    <row r="211" spans="2:11">
      <c r="B211" s="9"/>
      <c r="C211" s="12" t="s">
        <v>29</v>
      </c>
      <c r="D211" s="9" t="s">
        <v>23</v>
      </c>
      <c r="E211" s="15">
        <v>29.105888366699219</v>
      </c>
      <c r="F211" s="9"/>
      <c r="G211" s="9"/>
      <c r="H211" s="9"/>
      <c r="I211" s="9"/>
      <c r="J211" s="8"/>
      <c r="K211" s="8"/>
    </row>
    <row r="212" spans="2:11">
      <c r="B212" s="9"/>
      <c r="E212" s="9"/>
      <c r="F212" s="9"/>
      <c r="G212" s="9"/>
      <c r="H212" s="9"/>
      <c r="I212" s="9"/>
      <c r="J212" s="8" t="s">
        <v>31</v>
      </c>
      <c r="K212" s="8" t="s">
        <v>32</v>
      </c>
    </row>
    <row r="213" spans="2:11">
      <c r="B213" s="9"/>
      <c r="C213" s="12" t="s">
        <v>22</v>
      </c>
      <c r="D213" s="14" t="s">
        <v>1</v>
      </c>
      <c r="E213" s="15">
        <v>29.954967498779297</v>
      </c>
      <c r="F213" s="20">
        <f t="shared" ref="F213:F224" si="12">E213-(E200-6.644)</f>
        <v>8.626191085815428</v>
      </c>
      <c r="G213" s="9"/>
      <c r="H213" s="15">
        <f>F213-F213</f>
        <v>0</v>
      </c>
      <c r="I213" s="15">
        <f t="shared" ref="I213:I224" si="13">2^(-H213)</f>
        <v>1</v>
      </c>
      <c r="J213" s="21">
        <f>AVERAGE(I213:I215)</f>
        <v>1.0960370642753947</v>
      </c>
      <c r="K213" s="22">
        <f>STDEV(I213:I215)</f>
        <v>0.14599117998233499</v>
      </c>
    </row>
    <row r="214" spans="2:11">
      <c r="B214" s="9"/>
      <c r="C214" s="12" t="s">
        <v>22</v>
      </c>
      <c r="D214" s="14" t="s">
        <v>1</v>
      </c>
      <c r="E214" s="15">
        <v>30.229471206665039</v>
      </c>
      <c r="F214" s="20">
        <f t="shared" si="12"/>
        <v>8.5918740692138655</v>
      </c>
      <c r="G214" s="9"/>
      <c r="H214" s="15">
        <f>F214-F213</f>
        <v>-3.43170166015625E-2</v>
      </c>
      <c r="I214" s="15">
        <f t="shared" si="13"/>
        <v>1.0240719044101478</v>
      </c>
      <c r="J214" s="8"/>
      <c r="K214" s="9"/>
    </row>
    <row r="215" spans="2:11">
      <c r="B215" s="9"/>
      <c r="C215" s="12" t="s">
        <v>22</v>
      </c>
      <c r="D215" s="14" t="s">
        <v>1</v>
      </c>
      <c r="E215" s="15">
        <v>30.441513061523438</v>
      </c>
      <c r="F215" s="20">
        <f t="shared" si="12"/>
        <v>8.2881497802734359</v>
      </c>
      <c r="G215" s="9"/>
      <c r="H215" s="15">
        <f>F215-F213</f>
        <v>-0.33804130554199219</v>
      </c>
      <c r="I215" s="15">
        <f t="shared" si="13"/>
        <v>1.2640392884160361</v>
      </c>
      <c r="J215" s="8"/>
      <c r="K215" s="9"/>
    </row>
    <row r="216" spans="2:11">
      <c r="B216" s="9"/>
      <c r="C216" s="12" t="s">
        <v>27</v>
      </c>
      <c r="D216" s="44" t="s">
        <v>1</v>
      </c>
      <c r="E216" s="37">
        <v>29.958345413208008</v>
      </c>
      <c r="F216" s="37">
        <f t="shared" si="12"/>
        <v>7.3417729797363265</v>
      </c>
      <c r="G216" s="9"/>
      <c r="H216" s="15">
        <f>F216-F213</f>
        <v>-1.2844181060791016</v>
      </c>
      <c r="I216" s="15">
        <f t="shared" si="13"/>
        <v>2.4358378629004802</v>
      </c>
      <c r="J216" s="25">
        <f>AVERAGE(I216:I218)</f>
        <v>2.3967113193399561</v>
      </c>
      <c r="K216" s="22">
        <f>STDEV(I216:I218)</f>
        <v>0.14633256409944581</v>
      </c>
    </row>
    <row r="217" spans="2:11">
      <c r="B217" s="9"/>
      <c r="C217" s="12" t="s">
        <v>27</v>
      </c>
      <c r="D217" s="44" t="s">
        <v>1</v>
      </c>
      <c r="E217" s="37">
        <v>28.928428649902344</v>
      </c>
      <c r="F217" s="37">
        <f t="shared" si="12"/>
        <v>7.293051666259764</v>
      </c>
      <c r="G217" s="9"/>
      <c r="H217" s="15">
        <f>F217-F213</f>
        <v>-1.3331394195556641</v>
      </c>
      <c r="I217" s="15">
        <f t="shared" si="13"/>
        <v>2.5195034285878561</v>
      </c>
      <c r="J217" s="9"/>
      <c r="K217" s="9"/>
    </row>
    <row r="218" spans="2:11">
      <c r="B218" s="9"/>
      <c r="C218" s="12" t="s">
        <v>27</v>
      </c>
      <c r="D218" s="44" t="s">
        <v>1</v>
      </c>
      <c r="E218" s="37">
        <v>29.191164016723633</v>
      </c>
      <c r="F218" s="37">
        <f t="shared" si="12"/>
        <v>7.4660500946044905</v>
      </c>
      <c r="G218" s="9"/>
      <c r="H218" s="15">
        <f>F218-F213</f>
        <v>-1.1601409912109375</v>
      </c>
      <c r="I218" s="15">
        <f t="shared" si="13"/>
        <v>2.2347926665315319</v>
      </c>
      <c r="J218" s="9"/>
      <c r="K218" s="9"/>
    </row>
    <row r="219" spans="2:11">
      <c r="B219" s="9"/>
      <c r="C219" s="12" t="s">
        <v>28</v>
      </c>
      <c r="D219" s="9" t="s">
        <v>1</v>
      </c>
      <c r="E219" s="15">
        <v>29.177576065063477</v>
      </c>
      <c r="F219" s="20">
        <f t="shared" si="12"/>
        <v>6.8608636322021468</v>
      </c>
      <c r="G219" s="9"/>
      <c r="H219" s="15">
        <f>F219-F213</f>
        <v>-1.7653274536132813</v>
      </c>
      <c r="I219" s="15">
        <f t="shared" si="13"/>
        <v>3.3995115081861558</v>
      </c>
      <c r="J219" s="25">
        <f>AVERAGE(I219:I221)</f>
        <v>2.923927286966316</v>
      </c>
      <c r="K219" s="22">
        <f>STDEV(I219:I221)</f>
        <v>0.58202276721119028</v>
      </c>
    </row>
    <row r="220" spans="2:11">
      <c r="B220" s="9"/>
      <c r="C220" s="12" t="s">
        <v>28</v>
      </c>
      <c r="D220" s="9" t="s">
        <v>1</v>
      </c>
      <c r="E220" s="15">
        <v>29.023998260498047</v>
      </c>
      <c r="F220" s="20">
        <f t="shared" si="12"/>
        <v>6.9951466979980452</v>
      </c>
      <c r="G220" s="9"/>
      <c r="H220" s="15">
        <f>F220-F213</f>
        <v>-1.6310443878173828</v>
      </c>
      <c r="I220" s="15">
        <f t="shared" si="13"/>
        <v>3.0973714076726644</v>
      </c>
      <c r="J220" s="9"/>
      <c r="K220" s="9"/>
    </row>
    <row r="221" spans="2:11">
      <c r="B221" s="9"/>
      <c r="C221" s="12" t="s">
        <v>28</v>
      </c>
      <c r="D221" s="9" t="s">
        <v>1</v>
      </c>
      <c r="E221" s="15">
        <v>28.978044509887695</v>
      </c>
      <c r="F221" s="20">
        <f t="shared" si="12"/>
        <v>7.4403886260986312</v>
      </c>
      <c r="G221" s="9"/>
      <c r="H221" s="15">
        <f>F221-F213</f>
        <v>-1.1858024597167969</v>
      </c>
      <c r="I221" s="15">
        <f t="shared" si="13"/>
        <v>2.2748989450401282</v>
      </c>
      <c r="J221" s="9"/>
      <c r="K221" s="9"/>
    </row>
    <row r="222" spans="2:11">
      <c r="B222" s="9"/>
      <c r="C222" s="12" t="s">
        <v>29</v>
      </c>
      <c r="D222" s="9" t="s">
        <v>1</v>
      </c>
      <c r="E222" s="15">
        <v>29.322731018066406</v>
      </c>
      <c r="F222" s="20">
        <f t="shared" si="12"/>
        <v>6.349783843994139</v>
      </c>
      <c r="G222" s="9"/>
      <c r="H222" s="15">
        <f>F222-F213</f>
        <v>-2.2764072418212891</v>
      </c>
      <c r="I222" s="15"/>
      <c r="J222" s="25">
        <f>AVERAGE(I222:I224)</f>
        <v>3.095002874060671</v>
      </c>
      <c r="K222" s="22">
        <f>STDEV(I222:I224)</f>
        <v>0.23122106372425238</v>
      </c>
    </row>
    <row r="223" spans="2:11">
      <c r="B223" s="9"/>
      <c r="C223" s="12" t="s">
        <v>29</v>
      </c>
      <c r="D223" s="9" t="s">
        <v>1</v>
      </c>
      <c r="E223" s="15">
        <v>29.356067657470703</v>
      </c>
      <c r="F223" s="20">
        <f t="shared" si="12"/>
        <v>7.0745496215820296</v>
      </c>
      <c r="G223" s="9"/>
      <c r="H223" s="15">
        <f>F223-F213</f>
        <v>-1.5516414642333984</v>
      </c>
      <c r="I223" s="15">
        <f t="shared" si="13"/>
        <v>2.9315048919480855</v>
      </c>
      <c r="J223" s="9"/>
      <c r="K223" s="9"/>
    </row>
    <row r="224" spans="2:11">
      <c r="B224" s="9"/>
      <c r="C224" s="12" t="s">
        <v>29</v>
      </c>
      <c r="D224" s="9" t="s">
        <v>1</v>
      </c>
      <c r="E224" s="15">
        <v>29.383871078491211</v>
      </c>
      <c r="F224" s="20">
        <f t="shared" si="12"/>
        <v>6.9219827117919905</v>
      </c>
      <c r="G224" s="9"/>
      <c r="H224" s="15">
        <f>F224-F213</f>
        <v>-1.7042083740234375</v>
      </c>
      <c r="I224" s="15">
        <f t="shared" si="13"/>
        <v>3.2585008561732569</v>
      </c>
      <c r="J224" s="9"/>
      <c r="K224" s="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3-source data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Liuqun Zhao</dc:creator>
  <cp:lastModifiedBy>Liuqun Zhao</cp:lastModifiedBy>
  <dcterms:created xsi:type="dcterms:W3CDTF">2025-05-04T10:39:48Z</dcterms:created>
  <dcterms:modified xsi:type="dcterms:W3CDTF">2025-05-04T10:42:54Z</dcterms:modified>
</cp:coreProperties>
</file>