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E:\Source data\Source data\"/>
    </mc:Choice>
  </mc:AlternateContent>
  <xr:revisionPtr revIDLastSave="0" documentId="13_ncr:1_{03A0CF6A-A203-44CC-B5F5-C385DD5655B1}" xr6:coauthVersionLast="47" xr6:coauthVersionMax="47" xr10:uidLastSave="{00000000-0000-0000-0000-000000000000}"/>
  <bookViews>
    <workbookView xWindow="-110" yWindow="-110" windowWidth="21820" windowHeight="14020" activeTab="1" xr2:uid="{CA71FB53-2A2A-47E6-9D72-2266AD95C52A}"/>
  </bookViews>
  <sheets>
    <sheet name="Figure 4-source data 1" sheetId="1" r:id="rId1"/>
    <sheet name="Sheet1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1" i="1" l="1"/>
  <c r="G51" i="1"/>
  <c r="F51" i="1"/>
  <c r="J51" i="1" s="1"/>
  <c r="H50" i="1"/>
  <c r="G50" i="1"/>
  <c r="F50" i="1"/>
  <c r="J50" i="1" s="1"/>
  <c r="J49" i="1"/>
  <c r="I49" i="1"/>
  <c r="H49" i="1"/>
  <c r="G49" i="1"/>
  <c r="F49" i="1"/>
  <c r="H48" i="1"/>
  <c r="G48" i="1"/>
  <c r="F48" i="1"/>
  <c r="I48" i="1" s="1"/>
  <c r="J47" i="1"/>
  <c r="H47" i="1"/>
  <c r="G47" i="1"/>
  <c r="F47" i="1"/>
  <c r="I47" i="1" s="1"/>
  <c r="H46" i="1"/>
  <c r="I46" i="1" s="1"/>
  <c r="G46" i="1"/>
  <c r="J46" i="1" s="1"/>
  <c r="F46" i="1"/>
  <c r="H45" i="1"/>
  <c r="G45" i="1"/>
  <c r="F45" i="1"/>
  <c r="J45" i="1" s="1"/>
  <c r="J44" i="1"/>
  <c r="I44" i="1"/>
  <c r="H44" i="1"/>
  <c r="G44" i="1"/>
  <c r="F44" i="1"/>
  <c r="H43" i="1"/>
  <c r="G43" i="1"/>
  <c r="F43" i="1"/>
  <c r="I43" i="1" s="1"/>
  <c r="H42" i="1"/>
  <c r="G42" i="1"/>
  <c r="F42" i="1"/>
  <c r="J42" i="1" s="1"/>
  <c r="J38" i="1"/>
  <c r="I38" i="1"/>
  <c r="H38" i="1"/>
  <c r="G38" i="1"/>
  <c r="F38" i="1"/>
  <c r="H37" i="1"/>
  <c r="G37" i="1"/>
  <c r="F37" i="1"/>
  <c r="I37" i="1" s="1"/>
  <c r="J36" i="1"/>
  <c r="H36" i="1"/>
  <c r="G36" i="1"/>
  <c r="F36" i="1"/>
  <c r="I36" i="1" s="1"/>
  <c r="H35" i="1"/>
  <c r="I35" i="1" s="1"/>
  <c r="G35" i="1"/>
  <c r="J35" i="1" s="1"/>
  <c r="F35" i="1"/>
  <c r="H34" i="1"/>
  <c r="G34" i="1"/>
  <c r="F34" i="1"/>
  <c r="J34" i="1" s="1"/>
  <c r="J33" i="1"/>
  <c r="I33" i="1"/>
  <c r="H33" i="1"/>
  <c r="G33" i="1"/>
  <c r="F33" i="1"/>
  <c r="H32" i="1"/>
  <c r="G32" i="1"/>
  <c r="F32" i="1"/>
  <c r="I32" i="1" s="1"/>
  <c r="H31" i="1"/>
  <c r="G31" i="1"/>
  <c r="F31" i="1"/>
  <c r="J31" i="1" s="1"/>
  <c r="J30" i="1"/>
  <c r="I30" i="1"/>
  <c r="H30" i="1"/>
  <c r="G30" i="1"/>
  <c r="F30" i="1"/>
  <c r="H29" i="1"/>
  <c r="G29" i="1"/>
  <c r="F29" i="1"/>
  <c r="I29" i="1" s="1"/>
  <c r="J25" i="1"/>
  <c r="H25" i="1"/>
  <c r="G25" i="1"/>
  <c r="F25" i="1"/>
  <c r="I25" i="1" s="1"/>
  <c r="H24" i="1"/>
  <c r="G24" i="1"/>
  <c r="I24" i="1" s="1"/>
  <c r="F24" i="1"/>
  <c r="H23" i="1"/>
  <c r="G23" i="1"/>
  <c r="F23" i="1"/>
  <c r="J23" i="1" s="1"/>
  <c r="J22" i="1"/>
  <c r="I22" i="1"/>
  <c r="H22" i="1"/>
  <c r="G22" i="1"/>
  <c r="F22" i="1"/>
  <c r="H21" i="1"/>
  <c r="G21" i="1"/>
  <c r="F21" i="1"/>
  <c r="I21" i="1" s="1"/>
  <c r="H20" i="1"/>
  <c r="G20" i="1"/>
  <c r="F20" i="1"/>
  <c r="J20" i="1" s="1"/>
  <c r="I19" i="1"/>
  <c r="H19" i="1"/>
  <c r="J19" i="1" s="1"/>
  <c r="G19" i="1"/>
  <c r="F19" i="1"/>
  <c r="H18" i="1"/>
  <c r="G18" i="1"/>
  <c r="F18" i="1"/>
  <c r="I18" i="1" s="1"/>
  <c r="J17" i="1"/>
  <c r="H17" i="1"/>
  <c r="G17" i="1"/>
  <c r="F17" i="1"/>
  <c r="I17" i="1" s="1"/>
  <c r="H16" i="1"/>
  <c r="G16" i="1"/>
  <c r="I16" i="1" s="1"/>
  <c r="F16" i="1"/>
  <c r="H12" i="1"/>
  <c r="G12" i="1"/>
  <c r="F12" i="1"/>
  <c r="J12" i="1" s="1"/>
  <c r="J11" i="1"/>
  <c r="I11" i="1"/>
  <c r="H11" i="1"/>
  <c r="G11" i="1"/>
  <c r="F11" i="1"/>
  <c r="H10" i="1"/>
  <c r="G10" i="1"/>
  <c r="F10" i="1"/>
  <c r="J10" i="1" s="1"/>
  <c r="H9" i="1"/>
  <c r="G9" i="1"/>
  <c r="F9" i="1"/>
  <c r="J9" i="1" s="1"/>
  <c r="I8" i="1"/>
  <c r="H8" i="1"/>
  <c r="J8" i="1" s="1"/>
  <c r="G8" i="1"/>
  <c r="F8" i="1"/>
  <c r="H7" i="1"/>
  <c r="G7" i="1"/>
  <c r="F7" i="1"/>
  <c r="I7" i="1" s="1"/>
  <c r="J6" i="1"/>
  <c r="H6" i="1"/>
  <c r="G6" i="1"/>
  <c r="F6" i="1"/>
  <c r="I6" i="1" s="1"/>
  <c r="H5" i="1"/>
  <c r="G5" i="1"/>
  <c r="J5" i="1" s="1"/>
  <c r="F5" i="1"/>
  <c r="H4" i="1"/>
  <c r="G4" i="1"/>
  <c r="F4" i="1"/>
  <c r="J4" i="1" s="1"/>
  <c r="J3" i="1"/>
  <c r="I3" i="1"/>
  <c r="H3" i="1"/>
  <c r="G3" i="1"/>
  <c r="F3" i="1"/>
  <c r="I5" i="1" l="1"/>
  <c r="J16" i="1"/>
  <c r="J24" i="1"/>
  <c r="I51" i="1"/>
  <c r="J21" i="1"/>
  <c r="J32" i="1"/>
  <c r="J43" i="1"/>
  <c r="I4" i="1"/>
  <c r="J7" i="1"/>
  <c r="I12" i="1"/>
  <c r="J18" i="1"/>
  <c r="I23" i="1"/>
  <c r="J29" i="1"/>
  <c r="I34" i="1"/>
  <c r="J37" i="1"/>
  <c r="I45" i="1"/>
  <c r="J48" i="1"/>
  <c r="I9" i="1"/>
  <c r="I20" i="1"/>
  <c r="I31" i="1"/>
  <c r="I42" i="1"/>
  <c r="I50" i="1"/>
  <c r="I10" i="1"/>
</calcChain>
</file>

<file path=xl/sharedStrings.xml><?xml version="1.0" encoding="utf-8"?>
<sst xmlns="http://schemas.openxmlformats.org/spreadsheetml/2006/main" count="48" uniqueCount="18">
  <si>
    <t>p21-Luc</t>
    <phoneticPr fontId="0" type="noConversion"/>
  </si>
  <si>
    <t>Normalized to pcDNA3.1</t>
  </si>
  <si>
    <t>Average</t>
  </si>
  <si>
    <t>StDev</t>
  </si>
  <si>
    <t>pcDNA3.1</t>
  </si>
  <si>
    <r>
      <t>D</t>
    </r>
    <r>
      <rPr>
        <sz val="10"/>
        <color theme="1"/>
        <rFont val="Calibri"/>
        <family val="2"/>
        <scheme val="minor"/>
      </rPr>
      <t>133p53 + pcDNA3.1</t>
    </r>
  </si>
  <si>
    <r>
      <t>D</t>
    </r>
    <r>
      <rPr>
        <sz val="10"/>
        <color theme="1"/>
        <rFont val="Calibri"/>
        <family val="2"/>
        <scheme val="minor"/>
      </rPr>
      <t>160p53 + pcDNA3.1</t>
    </r>
  </si>
  <si>
    <t>FLp53 + pcDNA3.1</t>
  </si>
  <si>
    <r>
      <t xml:space="preserve">FLp53 + </t>
    </r>
    <r>
      <rPr>
        <sz val="10"/>
        <color theme="1"/>
        <rFont val="Symbol"/>
        <family val="1"/>
        <charset val="2"/>
      </rPr>
      <t>D</t>
    </r>
    <r>
      <rPr>
        <sz val="10"/>
        <color theme="1"/>
        <rFont val="Calibri"/>
        <family val="3"/>
        <charset val="134"/>
        <scheme val="minor"/>
      </rPr>
      <t>133p53 (1:1)</t>
    </r>
  </si>
  <si>
    <r>
      <t xml:space="preserve">FLp53 + </t>
    </r>
    <r>
      <rPr>
        <sz val="11"/>
        <color theme="1"/>
        <rFont val="Symbol"/>
        <family val="1"/>
        <charset val="2"/>
      </rPr>
      <t>D</t>
    </r>
    <r>
      <rPr>
        <sz val="11"/>
        <color theme="1"/>
        <rFont val="Calibri"/>
        <family val="2"/>
        <charset val="134"/>
        <scheme val="minor"/>
      </rPr>
      <t>133p53 (1:5)</t>
    </r>
  </si>
  <si>
    <r>
      <t xml:space="preserve">FLp53 + </t>
    </r>
    <r>
      <rPr>
        <sz val="11"/>
        <color theme="1"/>
        <rFont val="Symbol"/>
        <family val="1"/>
        <charset val="2"/>
      </rPr>
      <t>D</t>
    </r>
    <r>
      <rPr>
        <sz val="11"/>
        <color theme="1"/>
        <rFont val="Calibri"/>
        <family val="2"/>
        <charset val="134"/>
        <scheme val="minor"/>
      </rPr>
      <t>133p53 (1:10)</t>
    </r>
  </si>
  <si>
    <r>
      <t xml:space="preserve">FLp53 + </t>
    </r>
    <r>
      <rPr>
        <sz val="11"/>
        <color theme="1"/>
        <rFont val="Symbol"/>
        <family val="1"/>
        <charset val="2"/>
      </rPr>
      <t>D</t>
    </r>
    <r>
      <rPr>
        <sz val="11"/>
        <color theme="1"/>
        <rFont val="Calibri"/>
        <family val="2"/>
        <charset val="134"/>
        <scheme val="minor"/>
      </rPr>
      <t>160p53 (1:1)</t>
    </r>
  </si>
  <si>
    <r>
      <t xml:space="preserve">FLp53 + </t>
    </r>
    <r>
      <rPr>
        <sz val="11"/>
        <color theme="1"/>
        <rFont val="Symbol"/>
        <family val="1"/>
        <charset val="2"/>
      </rPr>
      <t>D</t>
    </r>
    <r>
      <rPr>
        <sz val="11"/>
        <color theme="1"/>
        <rFont val="Calibri"/>
        <family val="2"/>
        <charset val="134"/>
        <scheme val="minor"/>
      </rPr>
      <t>160p53 (1:5)</t>
    </r>
  </si>
  <si>
    <r>
      <t xml:space="preserve">FLp53 + </t>
    </r>
    <r>
      <rPr>
        <sz val="11"/>
        <color theme="1"/>
        <rFont val="Symbol"/>
        <family val="1"/>
        <charset val="2"/>
      </rPr>
      <t>D</t>
    </r>
    <r>
      <rPr>
        <sz val="11"/>
        <color theme="1"/>
        <rFont val="Calibri"/>
        <family val="2"/>
        <charset val="134"/>
        <scheme val="minor"/>
      </rPr>
      <t>160p53 (1:10)</t>
    </r>
  </si>
  <si>
    <t>MDM2-Luc</t>
    <phoneticPr fontId="0" type="noConversion"/>
  </si>
  <si>
    <t>Bax-Luc</t>
    <phoneticPr fontId="0" type="noConversion"/>
  </si>
  <si>
    <t>PUMA-Luc</t>
    <phoneticPr fontId="0" type="noConversion"/>
  </si>
  <si>
    <t>Figure 4—source data 1. Luciferase reporter assay data corresponding to Figure 4, panels A-D.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</si>
</sst>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charset val="134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3"/>
      <charset val="134"/>
      <scheme val="minor"/>
    </font>
    <font>
      <sz val="11"/>
      <name val="Calibri"/>
      <family val="2"/>
      <charset val="134"/>
      <scheme val="minor"/>
    </font>
    <font>
      <b/>
      <sz val="11"/>
      <color theme="1"/>
      <name val="Calibri"/>
      <family val="3"/>
      <charset val="134"/>
      <scheme val="minor"/>
    </font>
    <font>
      <sz val="10"/>
      <color theme="1"/>
      <name val="Symbol"/>
      <family val="1"/>
      <charset val="2"/>
    </font>
    <font>
      <sz val="10"/>
      <color theme="1"/>
      <name val="Calibri"/>
      <family val="2"/>
      <scheme val="minor"/>
    </font>
    <font>
      <sz val="11"/>
      <color theme="1"/>
      <name val="Symbol"/>
      <family val="1"/>
      <charset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50CED5-B32D-4EFD-B700-A58E541E50C3}">
  <dimension ref="B1:J51"/>
  <sheetViews>
    <sheetView workbookViewId="0">
      <selection activeCell="N11" sqref="N11"/>
    </sheetView>
  </sheetViews>
  <sheetFormatPr defaultRowHeight="14.5"/>
  <sheetData>
    <row r="1" spans="2:10">
      <c r="B1" s="8" t="s">
        <v>17</v>
      </c>
    </row>
    <row r="2" spans="2:10">
      <c r="B2" s="1" t="s">
        <v>0</v>
      </c>
      <c r="C2" s="2"/>
      <c r="D2" s="2"/>
      <c r="E2" s="2"/>
      <c r="F2" s="3" t="s">
        <v>1</v>
      </c>
      <c r="G2" s="3"/>
      <c r="H2" s="3"/>
      <c r="I2" s="3" t="s">
        <v>2</v>
      </c>
      <c r="J2" s="3" t="s">
        <v>3</v>
      </c>
    </row>
    <row r="3" spans="2:10">
      <c r="B3" s="4" t="s">
        <v>4</v>
      </c>
      <c r="C3" s="2">
        <v>921</v>
      </c>
      <c r="D3" s="5">
        <v>840</v>
      </c>
      <c r="E3" s="2">
        <v>935</v>
      </c>
      <c r="F3" s="2">
        <f>C3/D3</f>
        <v>1.0964285714285715</v>
      </c>
      <c r="G3" s="2">
        <f>D3/840</f>
        <v>1</v>
      </c>
      <c r="H3" s="2">
        <f>E3/840</f>
        <v>1.1130952380952381</v>
      </c>
      <c r="I3" s="6">
        <f>AVERAGE(F3:H3)</f>
        <v>1.0698412698412698</v>
      </c>
      <c r="J3" s="6">
        <f>STDEV(F3:H3)</f>
        <v>6.1055685027892777E-2</v>
      </c>
    </row>
    <row r="4" spans="2:10">
      <c r="B4" s="7" t="s">
        <v>5</v>
      </c>
      <c r="C4" s="2">
        <v>1437</v>
      </c>
      <c r="D4" s="5">
        <v>1350</v>
      </c>
      <c r="E4" s="2">
        <v>1099</v>
      </c>
      <c r="F4" s="2">
        <f>C4/D3</f>
        <v>1.7107142857142856</v>
      </c>
      <c r="G4" s="2">
        <f>D4/840</f>
        <v>1.6071428571428572</v>
      </c>
      <c r="H4" s="2">
        <f>E4/840</f>
        <v>1.3083333333333333</v>
      </c>
      <c r="I4" s="6">
        <f t="shared" ref="I4:I12" si="0">AVERAGE(F4:H4)</f>
        <v>1.5420634920634921</v>
      </c>
      <c r="J4" s="6">
        <f t="shared" ref="J4:J12" si="1">STDEV(F4:H4)</f>
        <v>0.20893563728837489</v>
      </c>
    </row>
    <row r="5" spans="2:10">
      <c r="B5" s="7" t="s">
        <v>6</v>
      </c>
      <c r="C5" s="2">
        <v>1414</v>
      </c>
      <c r="D5" s="5">
        <v>1301</v>
      </c>
      <c r="E5" s="2">
        <v>1002</v>
      </c>
      <c r="F5" s="2">
        <f>C5/840</f>
        <v>1.6833333333333333</v>
      </c>
      <c r="G5" s="2">
        <f t="shared" ref="G5:H12" si="2">D5/840</f>
        <v>1.5488095238095239</v>
      </c>
      <c r="H5" s="2">
        <f t="shared" si="2"/>
        <v>1.1928571428571428</v>
      </c>
      <c r="I5" s="6">
        <f t="shared" si="0"/>
        <v>1.4749999999999999</v>
      </c>
      <c r="J5" s="6">
        <f t="shared" si="1"/>
        <v>0.25343166280035095</v>
      </c>
    </row>
    <row r="6" spans="2:10">
      <c r="B6" s="4" t="s">
        <v>7</v>
      </c>
      <c r="C6" s="2">
        <v>22626</v>
      </c>
      <c r="D6" s="2">
        <v>23446</v>
      </c>
      <c r="E6" s="2">
        <v>17511</v>
      </c>
      <c r="F6" s="2">
        <f>C6/840</f>
        <v>26.935714285714287</v>
      </c>
      <c r="G6" s="2">
        <f>D6/840</f>
        <v>27.911904761904761</v>
      </c>
      <c r="H6" s="2">
        <f t="shared" si="2"/>
        <v>20.846428571428572</v>
      </c>
      <c r="I6" s="6">
        <f t="shared" si="0"/>
        <v>25.231349206349208</v>
      </c>
      <c r="J6" s="6">
        <f t="shared" si="1"/>
        <v>3.8286921647431709</v>
      </c>
    </row>
    <row r="7" spans="2:10">
      <c r="B7" s="4" t="s">
        <v>8</v>
      </c>
      <c r="C7" s="2">
        <v>18679</v>
      </c>
      <c r="D7" s="2">
        <v>15415</v>
      </c>
      <c r="E7" s="2">
        <v>17409</v>
      </c>
      <c r="F7" s="2">
        <f t="shared" ref="F7:G12" si="3">C7/840</f>
        <v>22.236904761904761</v>
      </c>
      <c r="G7" s="2">
        <f t="shared" si="3"/>
        <v>18.351190476190474</v>
      </c>
      <c r="H7" s="2">
        <f t="shared" si="2"/>
        <v>20.725000000000001</v>
      </c>
      <c r="I7" s="6">
        <f t="shared" si="0"/>
        <v>20.437698412698413</v>
      </c>
      <c r="J7" s="6">
        <f t="shared" si="1"/>
        <v>1.9587242095559372</v>
      </c>
    </row>
    <row r="8" spans="2:10">
      <c r="B8" s="2" t="s">
        <v>9</v>
      </c>
      <c r="C8" s="2">
        <v>6717</v>
      </c>
      <c r="D8" s="2">
        <v>9719</v>
      </c>
      <c r="E8" s="2">
        <v>8137</v>
      </c>
      <c r="F8" s="2">
        <f t="shared" si="3"/>
        <v>7.996428571428571</v>
      </c>
      <c r="G8" s="2">
        <f t="shared" si="3"/>
        <v>11.570238095238095</v>
      </c>
      <c r="H8" s="2">
        <f t="shared" si="2"/>
        <v>9.6869047619047617</v>
      </c>
      <c r="I8" s="6">
        <f t="shared" si="0"/>
        <v>9.7511904761904749</v>
      </c>
      <c r="J8" s="6">
        <f t="shared" si="1"/>
        <v>1.7877718304956716</v>
      </c>
    </row>
    <row r="9" spans="2:10">
      <c r="B9" s="2" t="s">
        <v>10</v>
      </c>
      <c r="C9" s="2">
        <v>4157</v>
      </c>
      <c r="D9" s="2">
        <v>3693</v>
      </c>
      <c r="E9" s="2">
        <v>5314</v>
      </c>
      <c r="F9" s="2">
        <f t="shared" si="3"/>
        <v>4.9488095238095235</v>
      </c>
      <c r="G9" s="2">
        <f t="shared" si="3"/>
        <v>4.3964285714285714</v>
      </c>
      <c r="H9" s="2">
        <f t="shared" si="2"/>
        <v>6.3261904761904759</v>
      </c>
      <c r="I9" s="6">
        <f t="shared" si="0"/>
        <v>5.2238095238095239</v>
      </c>
      <c r="J9" s="6">
        <f t="shared" si="1"/>
        <v>0.99383801611106282</v>
      </c>
    </row>
    <row r="10" spans="2:10">
      <c r="B10" s="2" t="s">
        <v>11</v>
      </c>
      <c r="C10" s="2">
        <v>16623</v>
      </c>
      <c r="D10" s="2">
        <v>14814</v>
      </c>
      <c r="E10" s="2">
        <v>15334</v>
      </c>
      <c r="F10" s="2">
        <f t="shared" si="3"/>
        <v>19.789285714285715</v>
      </c>
      <c r="G10" s="2">
        <f t="shared" si="3"/>
        <v>17.635714285714286</v>
      </c>
      <c r="H10" s="2">
        <f t="shared" si="2"/>
        <v>18.254761904761907</v>
      </c>
      <c r="I10" s="6">
        <f t="shared" si="0"/>
        <v>18.559920634920633</v>
      </c>
      <c r="J10" s="6">
        <f t="shared" si="1"/>
        <v>1.108742017979774</v>
      </c>
    </row>
    <row r="11" spans="2:10">
      <c r="B11" s="2" t="s">
        <v>12</v>
      </c>
      <c r="C11" s="2">
        <v>6662</v>
      </c>
      <c r="D11" s="2">
        <v>7323</v>
      </c>
      <c r="E11" s="2">
        <v>5444</v>
      </c>
      <c r="F11" s="2">
        <f t="shared" si="3"/>
        <v>7.9309523809523812</v>
      </c>
      <c r="G11" s="2">
        <f t="shared" si="3"/>
        <v>8.7178571428571434</v>
      </c>
      <c r="H11" s="2">
        <f t="shared" si="2"/>
        <v>6.480952380952381</v>
      </c>
      <c r="I11" s="6">
        <f t="shared" si="0"/>
        <v>7.7099206349206355</v>
      </c>
      <c r="J11" s="6">
        <f t="shared" si="1"/>
        <v>1.1347145028699639</v>
      </c>
    </row>
    <row r="12" spans="2:10">
      <c r="B12" s="2" t="s">
        <v>13</v>
      </c>
      <c r="C12" s="2">
        <v>4675</v>
      </c>
      <c r="D12" s="2">
        <v>4813</v>
      </c>
      <c r="E12" s="2">
        <v>4088</v>
      </c>
      <c r="F12" s="2">
        <f t="shared" si="3"/>
        <v>5.5654761904761907</v>
      </c>
      <c r="G12" s="2">
        <f t="shared" si="3"/>
        <v>5.7297619047619044</v>
      </c>
      <c r="H12" s="2">
        <f t="shared" si="2"/>
        <v>4.8666666666666663</v>
      </c>
      <c r="I12" s="6">
        <f t="shared" si="0"/>
        <v>5.3873015873015868</v>
      </c>
      <c r="J12" s="6">
        <f t="shared" si="1"/>
        <v>0.45830447239579664</v>
      </c>
    </row>
    <row r="13" spans="2:10">
      <c r="B13" s="2"/>
      <c r="C13" s="2"/>
      <c r="D13" s="2"/>
      <c r="E13" s="2"/>
      <c r="F13" s="2"/>
      <c r="G13" s="2"/>
      <c r="H13" s="2"/>
      <c r="I13" s="2"/>
      <c r="J13" s="2"/>
    </row>
    <row r="14" spans="2:10">
      <c r="B14" s="2"/>
      <c r="C14" s="2"/>
      <c r="D14" s="2"/>
      <c r="E14" s="2"/>
      <c r="F14" s="2"/>
      <c r="G14" s="2"/>
      <c r="H14" s="2"/>
      <c r="I14" s="2"/>
      <c r="J14" s="2"/>
    </row>
    <row r="15" spans="2:10">
      <c r="B15" s="3" t="s">
        <v>14</v>
      </c>
      <c r="C15" s="2"/>
      <c r="D15" s="2"/>
      <c r="E15" s="2"/>
      <c r="F15" s="2"/>
      <c r="G15" s="2"/>
      <c r="H15" s="2"/>
      <c r="I15" s="2"/>
      <c r="J15" s="2"/>
    </row>
    <row r="16" spans="2:10">
      <c r="B16" s="4" t="s">
        <v>4</v>
      </c>
      <c r="C16" s="2">
        <v>2141</v>
      </c>
      <c r="D16" s="5">
        <v>2113</v>
      </c>
      <c r="E16" s="5">
        <v>1900</v>
      </c>
      <c r="F16" s="2">
        <f>C16/1900</f>
        <v>1.1268421052631579</v>
      </c>
      <c r="G16" s="2">
        <f t="shared" ref="G16:H25" si="4">D16/1900</f>
        <v>1.1121052631578947</v>
      </c>
      <c r="H16" s="2">
        <f t="shared" si="4"/>
        <v>1</v>
      </c>
      <c r="I16" s="6">
        <f>AVERAGE(F16:H16)</f>
        <v>1.0796491228070175</v>
      </c>
      <c r="J16" s="6">
        <f>STDEV(F16:H16)</f>
        <v>6.9370604017511509E-2</v>
      </c>
    </row>
    <row r="17" spans="2:10">
      <c r="B17" s="7" t="s">
        <v>5</v>
      </c>
      <c r="C17" s="2">
        <v>3762</v>
      </c>
      <c r="D17" s="5">
        <v>3617</v>
      </c>
      <c r="E17" s="5">
        <v>3420</v>
      </c>
      <c r="F17" s="2">
        <f t="shared" ref="F17:F25" si="5">C17/1900</f>
        <v>1.98</v>
      </c>
      <c r="G17" s="2">
        <f t="shared" si="4"/>
        <v>1.9036842105263159</v>
      </c>
      <c r="H17" s="2">
        <f t="shared" si="4"/>
        <v>1.8</v>
      </c>
      <c r="I17" s="6">
        <f t="shared" ref="I17:I25" si="6">AVERAGE(F17:H17)</f>
        <v>1.8945614035087719</v>
      </c>
      <c r="J17" s="6">
        <f t="shared" ref="J17:J25" si="7">STDEV(F17:H17)</f>
        <v>9.0346107862538855E-2</v>
      </c>
    </row>
    <row r="18" spans="2:10">
      <c r="B18" s="7" t="s">
        <v>6</v>
      </c>
      <c r="C18" s="2">
        <v>3883</v>
      </c>
      <c r="D18" s="5">
        <v>3690</v>
      </c>
      <c r="E18" s="5">
        <v>3100</v>
      </c>
      <c r="F18" s="2">
        <f t="shared" si="5"/>
        <v>2.0436842105263158</v>
      </c>
      <c r="G18" s="2">
        <f t="shared" si="4"/>
        <v>1.9421052631578948</v>
      </c>
      <c r="H18" s="2">
        <f t="shared" si="4"/>
        <v>1.631578947368421</v>
      </c>
      <c r="I18" s="6">
        <f t="shared" si="6"/>
        <v>1.8724561403508773</v>
      </c>
      <c r="J18" s="6">
        <f t="shared" si="7"/>
        <v>0.2146996441810039</v>
      </c>
    </row>
    <row r="19" spans="2:10">
      <c r="B19" s="4" t="s">
        <v>7</v>
      </c>
      <c r="C19" s="2">
        <v>163424</v>
      </c>
      <c r="D19" s="5">
        <v>143723</v>
      </c>
      <c r="E19" s="5">
        <v>113408</v>
      </c>
      <c r="F19" s="2">
        <f t="shared" si="5"/>
        <v>86.012631578947364</v>
      </c>
      <c r="G19" s="2">
        <f t="shared" si="4"/>
        <v>75.643684210526317</v>
      </c>
      <c r="H19" s="2">
        <f t="shared" si="4"/>
        <v>59.688421052631575</v>
      </c>
      <c r="I19" s="6">
        <f t="shared" si="6"/>
        <v>73.78157894736843</v>
      </c>
      <c r="J19" s="6">
        <f t="shared" si="7"/>
        <v>13.260527590060576</v>
      </c>
    </row>
    <row r="20" spans="2:10">
      <c r="B20" s="4" t="s">
        <v>8</v>
      </c>
      <c r="C20" s="2">
        <v>129495</v>
      </c>
      <c r="D20" s="2">
        <v>140848</v>
      </c>
      <c r="E20" s="2">
        <v>138514</v>
      </c>
      <c r="F20" s="2">
        <f t="shared" si="5"/>
        <v>68.155263157894737</v>
      </c>
      <c r="G20" s="2">
        <f t="shared" si="4"/>
        <v>74.130526315789467</v>
      </c>
      <c r="H20" s="2">
        <f t="shared" si="4"/>
        <v>72.902105263157893</v>
      </c>
      <c r="I20" s="6">
        <f t="shared" si="6"/>
        <v>71.729298245614032</v>
      </c>
      <c r="J20" s="6">
        <f t="shared" si="7"/>
        <v>3.1555585364279994</v>
      </c>
    </row>
    <row r="21" spans="2:10">
      <c r="B21" s="2" t="s">
        <v>9</v>
      </c>
      <c r="C21" s="2">
        <v>105598</v>
      </c>
      <c r="D21" s="2">
        <v>83508</v>
      </c>
      <c r="E21" s="2">
        <v>76174</v>
      </c>
      <c r="F21" s="2">
        <f t="shared" si="5"/>
        <v>55.577894736842104</v>
      </c>
      <c r="G21" s="2">
        <f t="shared" si="4"/>
        <v>43.951578947368418</v>
      </c>
      <c r="H21" s="2">
        <f t="shared" si="4"/>
        <v>40.091578947368419</v>
      </c>
      <c r="I21" s="6">
        <f t="shared" si="6"/>
        <v>46.540350877192985</v>
      </c>
      <c r="J21" s="6">
        <f t="shared" si="7"/>
        <v>8.0611909331879055</v>
      </c>
    </row>
    <row r="22" spans="2:10">
      <c r="B22" s="2" t="s">
        <v>10</v>
      </c>
      <c r="C22" s="2">
        <v>39450</v>
      </c>
      <c r="D22" s="2">
        <v>43256</v>
      </c>
      <c r="E22" s="2">
        <v>43191</v>
      </c>
      <c r="F22" s="2">
        <f t="shared" si="5"/>
        <v>20.763157894736842</v>
      </c>
      <c r="G22" s="2">
        <f t="shared" si="4"/>
        <v>22.766315789473683</v>
      </c>
      <c r="H22" s="2">
        <f t="shared" si="4"/>
        <v>22.732105263157894</v>
      </c>
      <c r="I22" s="6">
        <f t="shared" si="6"/>
        <v>22.087192982456141</v>
      </c>
      <c r="J22" s="6">
        <f t="shared" si="7"/>
        <v>1.1467755993051068</v>
      </c>
    </row>
    <row r="23" spans="2:10">
      <c r="B23" s="2" t="s">
        <v>11</v>
      </c>
      <c r="C23" s="2">
        <v>123114</v>
      </c>
      <c r="D23" s="2">
        <v>136246</v>
      </c>
      <c r="E23" s="2">
        <v>100179</v>
      </c>
      <c r="F23" s="2">
        <f t="shared" si="5"/>
        <v>64.796842105263153</v>
      </c>
      <c r="G23" s="2">
        <f t="shared" si="4"/>
        <v>71.708421052631579</v>
      </c>
      <c r="H23" s="2">
        <f t="shared" si="4"/>
        <v>52.725789473684209</v>
      </c>
      <c r="I23" s="6">
        <f t="shared" si="6"/>
        <v>63.077017543859647</v>
      </c>
      <c r="J23" s="6">
        <f t="shared" si="7"/>
        <v>9.6074670338762154</v>
      </c>
    </row>
    <row r="24" spans="2:10">
      <c r="B24" s="2" t="s">
        <v>12</v>
      </c>
      <c r="C24" s="2">
        <v>71132</v>
      </c>
      <c r="D24" s="2">
        <v>54172</v>
      </c>
      <c r="E24" s="2">
        <v>66482</v>
      </c>
      <c r="F24" s="2">
        <f t="shared" si="5"/>
        <v>37.437894736842104</v>
      </c>
      <c r="G24" s="2">
        <f t="shared" si="4"/>
        <v>28.51157894736842</v>
      </c>
      <c r="H24" s="2">
        <f t="shared" si="4"/>
        <v>34.990526315789474</v>
      </c>
      <c r="I24" s="6">
        <f t="shared" si="6"/>
        <v>33.646666666666668</v>
      </c>
      <c r="J24" s="6">
        <f t="shared" si="7"/>
        <v>4.6124014852088848</v>
      </c>
    </row>
    <row r="25" spans="2:10">
      <c r="B25" s="2" t="s">
        <v>13</v>
      </c>
      <c r="C25" s="2">
        <v>24753</v>
      </c>
      <c r="D25" s="2">
        <v>20755</v>
      </c>
      <c r="E25" s="2">
        <v>19326</v>
      </c>
      <c r="F25" s="2">
        <f t="shared" si="5"/>
        <v>13.027894736842105</v>
      </c>
      <c r="G25" s="2">
        <f t="shared" si="4"/>
        <v>10.923684210526316</v>
      </c>
      <c r="H25" s="2">
        <f t="shared" si="4"/>
        <v>10.17157894736842</v>
      </c>
      <c r="I25" s="6">
        <f t="shared" si="6"/>
        <v>11.37438596491228</v>
      </c>
      <c r="J25" s="6">
        <f t="shared" si="7"/>
        <v>1.4805350471549505</v>
      </c>
    </row>
    <row r="26" spans="2:10">
      <c r="B26" s="2"/>
      <c r="C26" s="2"/>
      <c r="D26" s="2"/>
      <c r="E26" s="2"/>
      <c r="F26" s="2"/>
      <c r="G26" s="2"/>
      <c r="H26" s="2"/>
      <c r="I26" s="2"/>
      <c r="J26" s="2"/>
    </row>
    <row r="27" spans="2:10">
      <c r="B27" s="2"/>
      <c r="C27" s="2"/>
      <c r="D27" s="2"/>
      <c r="E27" s="2"/>
      <c r="F27" s="2"/>
      <c r="G27" s="2"/>
      <c r="H27" s="2"/>
      <c r="I27" s="2"/>
      <c r="J27" s="2"/>
    </row>
    <row r="28" spans="2:10">
      <c r="B28" s="3" t="s">
        <v>15</v>
      </c>
      <c r="C28" s="2"/>
      <c r="D28" s="2"/>
      <c r="E28" s="2"/>
      <c r="F28" s="2"/>
      <c r="G28" s="2"/>
      <c r="H28" s="2"/>
      <c r="I28" s="2"/>
      <c r="J28" s="2"/>
    </row>
    <row r="29" spans="2:10">
      <c r="B29" s="4" t="s">
        <v>4</v>
      </c>
      <c r="C29" s="5">
        <v>652</v>
      </c>
      <c r="D29" s="5">
        <v>648</v>
      </c>
      <c r="E29" s="2">
        <v>699</v>
      </c>
      <c r="F29" s="2">
        <f>C29/648</f>
        <v>1.0061728395061729</v>
      </c>
      <c r="G29" s="2">
        <f t="shared" ref="G29:H38" si="8">D29/648</f>
        <v>1</v>
      </c>
      <c r="H29" s="2">
        <f t="shared" si="8"/>
        <v>1.0787037037037037</v>
      </c>
      <c r="I29" s="6">
        <f>AVERAGE(F29:H29)</f>
        <v>1.0282921810699588</v>
      </c>
      <c r="J29" s="6">
        <f>STDEV(F29:H29)</f>
        <v>4.3766621957625075E-2</v>
      </c>
    </row>
    <row r="30" spans="2:10">
      <c r="B30" s="7" t="s">
        <v>5</v>
      </c>
      <c r="C30" s="5">
        <v>420</v>
      </c>
      <c r="D30" s="5">
        <v>441</v>
      </c>
      <c r="E30" s="2">
        <v>301</v>
      </c>
      <c r="F30" s="2">
        <f t="shared" ref="F30:F38" si="9">C30/648</f>
        <v>0.64814814814814814</v>
      </c>
      <c r="G30" s="2">
        <f t="shared" si="8"/>
        <v>0.68055555555555558</v>
      </c>
      <c r="H30" s="2">
        <f t="shared" si="8"/>
        <v>0.46450617283950618</v>
      </c>
      <c r="I30" s="6">
        <f t="shared" ref="I30:I38" si="10">AVERAGE(F30:H30)</f>
        <v>0.59773662551440332</v>
      </c>
      <c r="J30" s="6">
        <f t="shared" ref="J30:J38" si="11">STDEV(F30:H30)</f>
        <v>0.11651319733697925</v>
      </c>
    </row>
    <row r="31" spans="2:10">
      <c r="B31" s="7" t="s">
        <v>6</v>
      </c>
      <c r="C31" s="5">
        <v>449</v>
      </c>
      <c r="D31" s="5">
        <v>317</v>
      </c>
      <c r="E31" s="2">
        <v>353</v>
      </c>
      <c r="F31" s="2">
        <f t="shared" si="9"/>
        <v>0.6929012345679012</v>
      </c>
      <c r="G31" s="2">
        <f t="shared" si="8"/>
        <v>0.48919753086419754</v>
      </c>
      <c r="H31" s="2">
        <f t="shared" si="8"/>
        <v>0.54475308641975306</v>
      </c>
      <c r="I31" s="6">
        <f t="shared" si="10"/>
        <v>0.57561728395061718</v>
      </c>
      <c r="J31" s="6">
        <f t="shared" si="11"/>
        <v>0.1053007537606916</v>
      </c>
    </row>
    <row r="32" spans="2:10">
      <c r="B32" s="4" t="s">
        <v>7</v>
      </c>
      <c r="C32" s="2">
        <v>8339</v>
      </c>
      <c r="D32" s="2">
        <v>7678</v>
      </c>
      <c r="E32" s="2">
        <v>8521</v>
      </c>
      <c r="F32" s="2">
        <f t="shared" si="9"/>
        <v>12.868827160493828</v>
      </c>
      <c r="G32" s="2">
        <f t="shared" si="8"/>
        <v>11.848765432098766</v>
      </c>
      <c r="H32" s="2">
        <f t="shared" si="8"/>
        <v>13.149691358024691</v>
      </c>
      <c r="I32" s="6">
        <f t="shared" si="10"/>
        <v>12.622427983539096</v>
      </c>
      <c r="J32" s="6">
        <f t="shared" si="11"/>
        <v>0.68457029002837533</v>
      </c>
    </row>
    <row r="33" spans="2:10">
      <c r="B33" s="4" t="s">
        <v>8</v>
      </c>
      <c r="C33" s="2">
        <v>6686</v>
      </c>
      <c r="D33" s="2">
        <v>6551</v>
      </c>
      <c r="E33" s="2">
        <v>6296</v>
      </c>
      <c r="F33" s="2">
        <f t="shared" si="9"/>
        <v>10.317901234567902</v>
      </c>
      <c r="G33" s="2">
        <f t="shared" si="8"/>
        <v>10.109567901234568</v>
      </c>
      <c r="H33" s="2">
        <f t="shared" si="8"/>
        <v>9.716049382716049</v>
      </c>
      <c r="I33" s="6">
        <f t="shared" si="10"/>
        <v>10.04783950617284</v>
      </c>
      <c r="J33" s="6">
        <f t="shared" si="11"/>
        <v>0.30563738148670361</v>
      </c>
    </row>
    <row r="34" spans="2:10">
      <c r="B34" s="2" t="s">
        <v>9</v>
      </c>
      <c r="C34" s="2">
        <v>4999</v>
      </c>
      <c r="D34" s="2">
        <v>4721</v>
      </c>
      <c r="E34" s="2">
        <v>4503</v>
      </c>
      <c r="F34" s="2">
        <f t="shared" si="9"/>
        <v>7.7145061728395063</v>
      </c>
      <c r="G34" s="2">
        <f t="shared" si="8"/>
        <v>7.2854938271604937</v>
      </c>
      <c r="H34" s="2">
        <f t="shared" si="8"/>
        <v>6.9490740740740744</v>
      </c>
      <c r="I34" s="6">
        <f t="shared" si="10"/>
        <v>7.3163580246913584</v>
      </c>
      <c r="J34" s="6">
        <f t="shared" si="11"/>
        <v>0.38364830701051145</v>
      </c>
    </row>
    <row r="35" spans="2:10">
      <c r="B35" s="2" t="s">
        <v>10</v>
      </c>
      <c r="C35" s="2">
        <v>1285</v>
      </c>
      <c r="D35" s="2">
        <v>1277</v>
      </c>
      <c r="E35" s="2">
        <v>1208</v>
      </c>
      <c r="F35" s="2">
        <f t="shared" si="9"/>
        <v>1.9830246913580247</v>
      </c>
      <c r="G35" s="2">
        <f t="shared" si="8"/>
        <v>1.970679012345679</v>
      </c>
      <c r="H35" s="2">
        <f t="shared" si="8"/>
        <v>1.8641975308641976</v>
      </c>
      <c r="I35" s="6">
        <f t="shared" si="10"/>
        <v>1.9393004115226338</v>
      </c>
      <c r="J35" s="6">
        <f t="shared" si="11"/>
        <v>6.5333268401063849E-2</v>
      </c>
    </row>
    <row r="36" spans="2:10">
      <c r="B36" s="2" t="s">
        <v>11</v>
      </c>
      <c r="C36" s="2">
        <v>6516</v>
      </c>
      <c r="D36" s="2">
        <v>6322</v>
      </c>
      <c r="E36" s="2">
        <v>6658</v>
      </c>
      <c r="F36" s="2">
        <f t="shared" si="9"/>
        <v>10.055555555555555</v>
      </c>
      <c r="G36" s="2">
        <f t="shared" si="8"/>
        <v>9.7561728395061724</v>
      </c>
      <c r="H36" s="2">
        <f t="shared" si="8"/>
        <v>10.274691358024691</v>
      </c>
      <c r="I36" s="6">
        <f t="shared" si="10"/>
        <v>10.028806584362139</v>
      </c>
      <c r="J36" s="6">
        <f t="shared" si="11"/>
        <v>0.26029213224104486</v>
      </c>
    </row>
    <row r="37" spans="2:10">
      <c r="B37" s="2" t="s">
        <v>12</v>
      </c>
      <c r="C37" s="2">
        <v>2942</v>
      </c>
      <c r="D37" s="2">
        <v>2682</v>
      </c>
      <c r="E37" s="2">
        <v>3073</v>
      </c>
      <c r="F37" s="2">
        <f t="shared" si="9"/>
        <v>4.5401234567901234</v>
      </c>
      <c r="G37" s="2">
        <f t="shared" si="8"/>
        <v>4.1388888888888893</v>
      </c>
      <c r="H37" s="2">
        <f t="shared" si="8"/>
        <v>4.742283950617284</v>
      </c>
      <c r="I37" s="6">
        <f t="shared" si="10"/>
        <v>4.4737654320987659</v>
      </c>
      <c r="J37" s="6">
        <f t="shared" si="11"/>
        <v>0.3071220290214583</v>
      </c>
    </row>
    <row r="38" spans="2:10">
      <c r="B38" s="2" t="s">
        <v>13</v>
      </c>
      <c r="C38" s="2">
        <v>1710</v>
      </c>
      <c r="D38" s="2">
        <v>1506</v>
      </c>
      <c r="E38" s="2">
        <v>1566</v>
      </c>
      <c r="F38" s="2">
        <f t="shared" si="9"/>
        <v>2.6388888888888888</v>
      </c>
      <c r="G38" s="2">
        <f t="shared" si="8"/>
        <v>2.324074074074074</v>
      </c>
      <c r="H38" s="2">
        <f t="shared" si="8"/>
        <v>2.4166666666666665</v>
      </c>
      <c r="I38" s="6">
        <f t="shared" si="10"/>
        <v>2.4598765432098766</v>
      </c>
      <c r="J38" s="6">
        <f t="shared" si="11"/>
        <v>0.16179435088989089</v>
      </c>
    </row>
    <row r="39" spans="2:10">
      <c r="B39" s="2"/>
      <c r="C39" s="2"/>
      <c r="D39" s="2"/>
      <c r="E39" s="2"/>
      <c r="F39" s="2"/>
      <c r="G39" s="2"/>
      <c r="H39" s="2"/>
      <c r="I39" s="2"/>
      <c r="J39" s="2"/>
    </row>
    <row r="40" spans="2:10">
      <c r="B40" s="2"/>
      <c r="C40" s="2"/>
      <c r="D40" s="2"/>
      <c r="E40" s="2"/>
      <c r="F40" s="2"/>
      <c r="G40" s="2"/>
      <c r="H40" s="2"/>
      <c r="I40" s="2"/>
      <c r="J40" s="2"/>
    </row>
    <row r="41" spans="2:10">
      <c r="B41" s="3" t="s">
        <v>16</v>
      </c>
      <c r="C41" s="2"/>
      <c r="D41" s="2"/>
      <c r="E41" s="2"/>
      <c r="F41" s="2"/>
      <c r="G41" s="2"/>
      <c r="H41" s="2"/>
      <c r="I41" s="2"/>
      <c r="J41" s="2"/>
    </row>
    <row r="42" spans="2:10">
      <c r="B42" s="4" t="s">
        <v>4</v>
      </c>
      <c r="C42" s="5">
        <v>54148</v>
      </c>
      <c r="D42" s="2">
        <v>64284</v>
      </c>
      <c r="E42" s="2">
        <v>66693</v>
      </c>
      <c r="F42" s="2">
        <f>C42/54148</f>
        <v>1</v>
      </c>
      <c r="G42" s="2">
        <f t="shared" ref="G42:H51" si="12">D42/54148</f>
        <v>1.1871906626283519</v>
      </c>
      <c r="H42" s="2">
        <f t="shared" si="12"/>
        <v>1.2316798404373199</v>
      </c>
      <c r="I42" s="6">
        <f>AVERAGE(F42:H42)</f>
        <v>1.1396235010218907</v>
      </c>
      <c r="J42" s="6">
        <f>STDEV(F42:H42)</f>
        <v>0.12294658703574048</v>
      </c>
    </row>
    <row r="43" spans="2:10">
      <c r="B43" s="7" t="s">
        <v>5</v>
      </c>
      <c r="C43" s="2">
        <v>18779</v>
      </c>
      <c r="D43" s="2">
        <v>19921</v>
      </c>
      <c r="E43" s="2">
        <v>20858</v>
      </c>
      <c r="F43" s="2">
        <f t="shared" ref="F43:F51" si="13">C43/54148</f>
        <v>0.34680874639875897</v>
      </c>
      <c r="G43" s="2">
        <f t="shared" si="12"/>
        <v>0.36789909137918297</v>
      </c>
      <c r="H43" s="2">
        <f t="shared" si="12"/>
        <v>0.38520351628869026</v>
      </c>
      <c r="I43" s="6">
        <f t="shared" ref="I43:I51" si="14">AVERAGE(F43:H43)</f>
        <v>0.36663711802221072</v>
      </c>
      <c r="J43" s="6">
        <f t="shared" ref="J43:J51" si="15">STDEV(F43:H43)</f>
        <v>1.92284690313731E-2</v>
      </c>
    </row>
    <row r="44" spans="2:10">
      <c r="B44" s="7" t="s">
        <v>6</v>
      </c>
      <c r="C44" s="2">
        <v>25229</v>
      </c>
      <c r="D44" s="2">
        <v>24410</v>
      </c>
      <c r="E44" s="2">
        <v>22106</v>
      </c>
      <c r="F44" s="2">
        <f t="shared" si="13"/>
        <v>0.46592671936174929</v>
      </c>
      <c r="G44" s="2">
        <f t="shared" si="12"/>
        <v>0.45080150698086724</v>
      </c>
      <c r="H44" s="2">
        <f t="shared" si="12"/>
        <v>0.40825145896432002</v>
      </c>
      <c r="I44" s="6">
        <f t="shared" si="14"/>
        <v>0.44165989510231213</v>
      </c>
      <c r="J44" s="6">
        <f t="shared" si="15"/>
        <v>2.9904610284727375E-2</v>
      </c>
    </row>
    <row r="45" spans="2:10">
      <c r="B45" s="4" t="s">
        <v>7</v>
      </c>
      <c r="C45" s="2">
        <v>198771</v>
      </c>
      <c r="D45" s="2">
        <v>201544</v>
      </c>
      <c r="E45" s="2">
        <v>175788</v>
      </c>
      <c r="F45" s="2">
        <f t="shared" si="13"/>
        <v>3.6708835044692325</v>
      </c>
      <c r="G45" s="2">
        <f t="shared" si="12"/>
        <v>3.7220949988919259</v>
      </c>
      <c r="H45" s="2">
        <f t="shared" si="12"/>
        <v>3.2464356947625026</v>
      </c>
      <c r="I45" s="6">
        <f t="shared" si="14"/>
        <v>3.5464713993745534</v>
      </c>
      <c r="J45" s="6">
        <f t="shared" si="15"/>
        <v>0.26109715111771875</v>
      </c>
    </row>
    <row r="46" spans="2:10">
      <c r="B46" s="4" t="s">
        <v>8</v>
      </c>
      <c r="C46" s="2">
        <v>281508</v>
      </c>
      <c r="D46" s="2">
        <v>313123</v>
      </c>
      <c r="E46" s="2">
        <v>352179</v>
      </c>
      <c r="F46" s="2">
        <f t="shared" si="13"/>
        <v>5.1988623771884468</v>
      </c>
      <c r="G46" s="2">
        <f t="shared" si="12"/>
        <v>5.7827251237349486</v>
      </c>
      <c r="H46" s="2">
        <f t="shared" si="12"/>
        <v>6.5040075349043365</v>
      </c>
      <c r="I46" s="6">
        <f t="shared" si="14"/>
        <v>5.8285316786092443</v>
      </c>
      <c r="J46" s="6">
        <f t="shared" si="15"/>
        <v>0.65377721819393309</v>
      </c>
    </row>
    <row r="47" spans="2:10">
      <c r="B47" s="2" t="s">
        <v>9</v>
      </c>
      <c r="C47" s="2">
        <v>258372</v>
      </c>
      <c r="D47" s="2">
        <v>254651</v>
      </c>
      <c r="E47" s="2">
        <v>199402</v>
      </c>
      <c r="F47" s="2">
        <f t="shared" si="13"/>
        <v>4.7715889783556182</v>
      </c>
      <c r="G47" s="2">
        <f t="shared" si="12"/>
        <v>4.7028699120927824</v>
      </c>
      <c r="H47" s="2">
        <f t="shared" si="12"/>
        <v>3.6825367511265421</v>
      </c>
      <c r="I47" s="6">
        <f t="shared" si="14"/>
        <v>4.3856652138583136</v>
      </c>
      <c r="J47" s="6">
        <f t="shared" si="15"/>
        <v>0.60989573194495916</v>
      </c>
    </row>
    <row r="48" spans="2:10">
      <c r="B48" s="2" t="s">
        <v>10</v>
      </c>
      <c r="C48" s="2">
        <v>98372</v>
      </c>
      <c r="D48" s="2">
        <v>118884</v>
      </c>
      <c r="E48" s="2">
        <v>115448</v>
      </c>
      <c r="F48" s="2">
        <f t="shared" si="13"/>
        <v>1.8167245327620596</v>
      </c>
      <c r="G48" s="2">
        <f t="shared" si="12"/>
        <v>2.1955381546871537</v>
      </c>
      <c r="H48" s="2">
        <f t="shared" si="12"/>
        <v>2.1320824407180319</v>
      </c>
      <c r="I48" s="6">
        <f t="shared" si="14"/>
        <v>2.0481150427224151</v>
      </c>
      <c r="J48" s="6">
        <f t="shared" si="15"/>
        <v>0.2028862562708913</v>
      </c>
    </row>
    <row r="49" spans="2:10">
      <c r="B49" s="2" t="s">
        <v>11</v>
      </c>
      <c r="C49" s="2">
        <v>271286</v>
      </c>
      <c r="D49" s="2">
        <v>264388</v>
      </c>
      <c r="E49" s="2">
        <v>228527</v>
      </c>
      <c r="F49" s="2">
        <f t="shared" si="13"/>
        <v>5.010083474920588</v>
      </c>
      <c r="G49" s="2">
        <f t="shared" si="12"/>
        <v>4.8826918815099356</v>
      </c>
      <c r="H49" s="2">
        <f t="shared" si="12"/>
        <v>4.2204144197384945</v>
      </c>
      <c r="I49" s="6">
        <f t="shared" si="14"/>
        <v>4.7043965920563391</v>
      </c>
      <c r="J49" s="6">
        <f t="shared" si="15"/>
        <v>0.4239530774260889</v>
      </c>
    </row>
    <row r="50" spans="2:10">
      <c r="B50" s="2" t="s">
        <v>12</v>
      </c>
      <c r="C50" s="2">
        <v>137957</v>
      </c>
      <c r="D50" s="2">
        <v>138700</v>
      </c>
      <c r="E50" s="2">
        <v>156964</v>
      </c>
      <c r="F50" s="2">
        <f t="shared" si="13"/>
        <v>2.547776464504691</v>
      </c>
      <c r="G50" s="2">
        <f t="shared" si="12"/>
        <v>2.5614981162739161</v>
      </c>
      <c r="H50" s="2">
        <f t="shared" si="12"/>
        <v>2.8987958927384208</v>
      </c>
      <c r="I50" s="6">
        <f t="shared" si="14"/>
        <v>2.6693568245056754</v>
      </c>
      <c r="J50" s="6">
        <f t="shared" si="15"/>
        <v>0.19881847362720489</v>
      </c>
    </row>
    <row r="51" spans="2:10">
      <c r="B51" s="2" t="s">
        <v>13</v>
      </c>
      <c r="C51" s="2">
        <v>118607</v>
      </c>
      <c r="D51" s="2">
        <v>85879</v>
      </c>
      <c r="E51" s="2">
        <v>87379</v>
      </c>
      <c r="F51" s="2">
        <f t="shared" si="13"/>
        <v>2.19042254561572</v>
      </c>
      <c r="G51" s="2">
        <f t="shared" si="12"/>
        <v>1.5860050232695575</v>
      </c>
      <c r="H51" s="2">
        <f t="shared" si="12"/>
        <v>1.6137068774469971</v>
      </c>
      <c r="I51" s="6">
        <f t="shared" si="14"/>
        <v>1.7967114821107584</v>
      </c>
      <c r="J51" s="6">
        <f t="shared" si="15"/>
        <v>0.34124499897562127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3E2BB6-ACD7-4011-B713-4FF632E784F9}">
  <dimension ref="A1"/>
  <sheetViews>
    <sheetView tabSelected="1" workbookViewId="0">
      <selection activeCell="B2" sqref="B2"/>
    </sheetView>
  </sheetViews>
  <sheetFormatPr defaultRowHeight="14.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Figure 4-source data 1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Liuqun Zhao</dc:creator>
  <cp:lastModifiedBy>Liuqun Zhao</cp:lastModifiedBy>
  <dcterms:created xsi:type="dcterms:W3CDTF">2025-05-04T11:39:17Z</dcterms:created>
  <dcterms:modified xsi:type="dcterms:W3CDTF">2025-05-04T11:49:39Z</dcterms:modified>
</cp:coreProperties>
</file>