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Scripps Research Dropbox\Boddy Lab\FollowUpSIMC1PlasmidPaper\Rebuttal\source data_v2\"/>
    </mc:Choice>
  </mc:AlternateContent>
  <xr:revisionPtr revIDLastSave="0" documentId="13_ncr:1_{F9EE5662-D43B-41F0-8A3E-9E3D573D204B}" xr6:coauthVersionLast="47" xr6:coauthVersionMax="47" xr10:uidLastSave="{00000000-0000-0000-0000-000000000000}"/>
  <bookViews>
    <workbookView xWindow="-108" yWindow="-108" windowWidth="23256" windowHeight="12456" xr2:uid="{11C0269E-74CC-4505-9316-7118BB74DD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K11" i="1"/>
  <c r="K10" i="1"/>
  <c r="L13" i="1"/>
  <c r="K13" i="1"/>
  <c r="L12" i="1"/>
  <c r="K12" i="1"/>
  <c r="L11" i="1"/>
  <c r="L10" i="1"/>
  <c r="E124" i="1"/>
  <c r="D124" i="1"/>
  <c r="E121" i="1"/>
  <c r="D121" i="1"/>
  <c r="E118" i="1"/>
  <c r="D118" i="1"/>
  <c r="E115" i="1"/>
  <c r="D115" i="1"/>
  <c r="E112" i="1"/>
  <c r="D112" i="1"/>
  <c r="E109" i="1"/>
  <c r="D109" i="1"/>
  <c r="E106" i="1"/>
  <c r="D106" i="1"/>
  <c r="E103" i="1"/>
  <c r="D103" i="1"/>
  <c r="E99" i="1"/>
  <c r="D99" i="1"/>
  <c r="E96" i="1"/>
  <c r="D96" i="1"/>
  <c r="E93" i="1"/>
  <c r="D93" i="1"/>
  <c r="E90" i="1"/>
  <c r="D90" i="1"/>
  <c r="E87" i="1"/>
  <c r="D87" i="1"/>
  <c r="E84" i="1"/>
  <c r="D84" i="1"/>
  <c r="F87" i="1" s="1"/>
  <c r="G87" i="1" s="1"/>
  <c r="E81" i="1"/>
  <c r="D81" i="1"/>
  <c r="E78" i="1"/>
  <c r="D78" i="1"/>
  <c r="E74" i="1"/>
  <c r="D74" i="1"/>
  <c r="E71" i="1"/>
  <c r="D71" i="1"/>
  <c r="E68" i="1"/>
  <c r="D68" i="1"/>
  <c r="E65" i="1"/>
  <c r="D65" i="1"/>
  <c r="E62" i="1"/>
  <c r="D62" i="1"/>
  <c r="E59" i="1"/>
  <c r="D59" i="1"/>
  <c r="E56" i="1"/>
  <c r="D56" i="1"/>
  <c r="E53" i="1"/>
  <c r="D53" i="1"/>
  <c r="F112" i="1" l="1"/>
  <c r="G112" i="1" s="1"/>
  <c r="F124" i="1"/>
  <c r="G124" i="1" s="1"/>
  <c r="F118" i="1"/>
  <c r="G118" i="1" s="1"/>
  <c r="F106" i="1"/>
  <c r="G106" i="1" s="1"/>
  <c r="H106" i="1" s="1"/>
  <c r="F62" i="1"/>
  <c r="G62" i="1" s="1"/>
  <c r="F99" i="1"/>
  <c r="G99" i="1" s="1"/>
  <c r="F93" i="1"/>
  <c r="G93" i="1" s="1"/>
  <c r="F81" i="1"/>
  <c r="G81" i="1" s="1"/>
  <c r="H81" i="1" s="1"/>
  <c r="F74" i="1"/>
  <c r="G74" i="1" s="1"/>
  <c r="F68" i="1"/>
  <c r="G68" i="1" s="1"/>
  <c r="F56" i="1"/>
  <c r="G56" i="1" s="1"/>
  <c r="H56" i="1" s="1"/>
  <c r="H112" i="1" l="1"/>
  <c r="H118" i="1"/>
  <c r="H124" i="1"/>
  <c r="H93" i="1"/>
  <c r="H99" i="1"/>
  <c r="H87" i="1"/>
  <c r="H62" i="1"/>
  <c r="H68" i="1"/>
  <c r="H74" i="1"/>
  <c r="E49" i="1" l="1"/>
  <c r="D49" i="1"/>
  <c r="E46" i="1"/>
  <c r="D46" i="1"/>
  <c r="E43" i="1"/>
  <c r="D43" i="1"/>
  <c r="E40" i="1"/>
  <c r="D40" i="1"/>
  <c r="E37" i="1"/>
  <c r="D37" i="1"/>
  <c r="E34" i="1"/>
  <c r="D34" i="1"/>
  <c r="E31" i="1"/>
  <c r="D31" i="1"/>
  <c r="E28" i="1"/>
  <c r="D28" i="1"/>
  <c r="F31" i="1" l="1"/>
  <c r="G31" i="1" s="1"/>
  <c r="H31" i="1" s="1"/>
  <c r="F37" i="1"/>
  <c r="G37" i="1" s="1"/>
  <c r="F49" i="1"/>
  <c r="G49" i="1" s="1"/>
  <c r="F43" i="1"/>
  <c r="G43" i="1" s="1"/>
  <c r="H49" i="1" l="1"/>
  <c r="H37" i="1"/>
  <c r="H43" i="1"/>
  <c r="D3" i="1" l="1"/>
  <c r="E24" i="1"/>
  <c r="D24" i="1"/>
  <c r="E21" i="1"/>
  <c r="D21" i="1"/>
  <c r="E18" i="1"/>
  <c r="D18" i="1"/>
  <c r="E15" i="1"/>
  <c r="D15" i="1"/>
  <c r="E12" i="1"/>
  <c r="D12" i="1"/>
  <c r="E9" i="1"/>
  <c r="D9" i="1"/>
  <c r="E6" i="1"/>
  <c r="D6" i="1"/>
  <c r="E3" i="1"/>
  <c r="F18" i="1" l="1"/>
  <c r="G18" i="1" s="1"/>
  <c r="F6" i="1"/>
  <c r="G6" i="1" s="1"/>
  <c r="H6" i="1" s="1"/>
  <c r="F12" i="1"/>
  <c r="G12" i="1" s="1"/>
  <c r="F24" i="1"/>
  <c r="G24" i="1" s="1"/>
  <c r="H18" i="1" l="1"/>
  <c r="H24" i="1"/>
  <c r="H12" i="1"/>
</calcChain>
</file>

<file path=xl/sharedStrings.xml><?xml version="1.0" encoding="utf-8"?>
<sst xmlns="http://schemas.openxmlformats.org/spreadsheetml/2006/main" count="270" uniqueCount="23">
  <si>
    <t>Target</t>
  </si>
  <si>
    <t>Sample</t>
  </si>
  <si>
    <t>Cq</t>
  </si>
  <si>
    <t>Cq Mean</t>
  </si>
  <si>
    <t>2^(-dCp)</t>
  </si>
  <si>
    <t>norm to wt</t>
  </si>
  <si>
    <t>Cq Std. Dev</t>
  </si>
  <si>
    <t>SD</t>
  </si>
  <si>
    <t>Actin</t>
  </si>
  <si>
    <t>SLF2</t>
  </si>
  <si>
    <t>experiment I</t>
  </si>
  <si>
    <t>experiment II</t>
  </si>
  <si>
    <t>experiment III</t>
  </si>
  <si>
    <t>experiment IV</t>
  </si>
  <si>
    <t>experiment V</t>
  </si>
  <si>
    <t>-dCp (act-SLF2)</t>
  </si>
  <si>
    <t>wt+pEV</t>
  </si>
  <si>
    <t>SLF2-/- +pEV</t>
  </si>
  <si>
    <t>SLF2-/- +pSLF2</t>
  </si>
  <si>
    <t>SLF2-/- +pSLF2mut1</t>
  </si>
  <si>
    <t>normalized expression</t>
  </si>
  <si>
    <t>mean</t>
  </si>
  <si>
    <t>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</si>
</sst>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_ ;\-0.00\ "/>
  </numFmts>
  <fonts count="2" x14ac:knownFonts="1">
    <font>
      <sz val="11"/>
      <color theme="1"/>
      <name val="Aptos Narrow"/>
      <family val="2"/>
      <charset val="238"/>
      <scheme val="minor"/>
    </font>
    <font>
      <sz val="8.25"/>
      <name val="Microsoft Sans Serif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 applyAlignment="1">
      <alignment vertical="center"/>
    </xf>
    <xf numFmtId="166" fontId="0" fillId="0" borderId="0" xfId="0" applyNumberFormat="1"/>
    <xf numFmtId="49" fontId="1" fillId="0" borderId="2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0" fontId="0" fillId="0" borderId="1" xfId="0" applyBorder="1"/>
    <xf numFmtId="49" fontId="1" fillId="0" borderId="5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7D827-E8D6-406D-BCE7-C2ADF7F82911}">
  <dimension ref="A1:O126"/>
  <sheetViews>
    <sheetView tabSelected="1" workbookViewId="0">
      <pane ySplit="1" topLeftCell="A2" activePane="bottomLeft" state="frozen"/>
      <selection pane="bottomLeft" activeCell="P11" sqref="P11"/>
    </sheetView>
  </sheetViews>
  <sheetFormatPr defaultRowHeight="14.4" x14ac:dyDescent="0.3"/>
  <cols>
    <col min="1" max="1" width="8.88671875" style="1"/>
    <col min="2" max="2" width="16.33203125" style="1" customWidth="1"/>
    <col min="3" max="8" width="8.88671875" style="1"/>
    <col min="10" max="10" width="15.5546875" customWidth="1"/>
    <col min="13" max="13" width="10.21875" customWidth="1"/>
  </cols>
  <sheetData>
    <row r="1" spans="1:15" s="1" customFormat="1" ht="14.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15</v>
      </c>
      <c r="G1" s="1" t="s">
        <v>4</v>
      </c>
      <c r="H1" s="1" t="s">
        <v>5</v>
      </c>
    </row>
    <row r="2" spans="1:15" x14ac:dyDescent="0.3">
      <c r="A2" s="1" t="s">
        <v>10</v>
      </c>
      <c r="K2" s="1" t="s">
        <v>20</v>
      </c>
    </row>
    <row r="3" spans="1:15" x14ac:dyDescent="0.3">
      <c r="A3" s="1" t="s">
        <v>8</v>
      </c>
      <c r="B3" s="1" t="s">
        <v>16</v>
      </c>
      <c r="C3" s="1">
        <v>17.2513480904177</v>
      </c>
      <c r="D3" s="1">
        <f>GEOMEAN(C3:C5)</f>
        <v>17.151168302795469</v>
      </c>
      <c r="E3" s="1">
        <f>_xlfn.STDEV.S(C3:C5)</f>
        <v>9.3490535805018357E-2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</row>
    <row r="4" spans="1:15" x14ac:dyDescent="0.3">
      <c r="A4" s="1" t="s">
        <v>8</v>
      </c>
      <c r="B4" s="1" t="s">
        <v>16</v>
      </c>
      <c r="C4" s="1">
        <v>17.136532026311102</v>
      </c>
      <c r="J4" s="1" t="s">
        <v>16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 x14ac:dyDescent="0.3">
      <c r="A5" s="1" t="s">
        <v>8</v>
      </c>
      <c r="B5" s="1" t="s">
        <v>16</v>
      </c>
      <c r="C5" s="1">
        <v>17.0661339770434</v>
      </c>
      <c r="J5" s="1" t="s">
        <v>17</v>
      </c>
      <c r="K5" s="1">
        <v>3.0665500341105247E-2</v>
      </c>
      <c r="L5" s="1">
        <v>3.4583578847065748E-2</v>
      </c>
      <c r="M5" s="1">
        <v>3.6314220960601287E-2</v>
      </c>
      <c r="N5" s="1">
        <v>2.9786750864580176E-2</v>
      </c>
      <c r="O5" s="1">
        <v>3.332134202734293E-2</v>
      </c>
    </row>
    <row r="6" spans="1:15" x14ac:dyDescent="0.3">
      <c r="A6" s="1" t="s">
        <v>9</v>
      </c>
      <c r="B6" s="1" t="s">
        <v>16</v>
      </c>
      <c r="C6" s="1">
        <v>24.163152784926801</v>
      </c>
      <c r="D6" s="1">
        <f t="shared" ref="D6" si="0">GEOMEAN(C6:C8)</f>
        <v>24.201244869029825</v>
      </c>
      <c r="E6" s="1">
        <f>_xlfn.STDEV.S(C6:C8)</f>
        <v>5.5197695900581469E-2</v>
      </c>
      <c r="F6" s="1">
        <f>D3-D6</f>
        <v>-7.0500765662343561</v>
      </c>
      <c r="G6" s="1">
        <f>2^F6</f>
        <v>7.5459770814966624E-3</v>
      </c>
      <c r="H6" s="1">
        <f>G6/G6</f>
        <v>1</v>
      </c>
      <c r="J6" s="1" t="s">
        <v>18</v>
      </c>
      <c r="K6" s="1">
        <v>6.5630640321066815</v>
      </c>
      <c r="L6" s="1">
        <v>3.670514327811933</v>
      </c>
      <c r="M6" s="1">
        <v>3.6417156740064938</v>
      </c>
      <c r="N6" s="1">
        <v>3.6401706768864179</v>
      </c>
      <c r="O6" s="1">
        <v>3.9465460553796423</v>
      </c>
    </row>
    <row r="7" spans="1:15" x14ac:dyDescent="0.3">
      <c r="A7" s="1" t="s">
        <v>9</v>
      </c>
      <c r="B7" s="1" t="s">
        <v>16</v>
      </c>
      <c r="C7" s="1">
        <v>24.1761256097036</v>
      </c>
      <c r="J7" s="1" t="s">
        <v>19</v>
      </c>
      <c r="K7" s="1">
        <v>10.725063508609294</v>
      </c>
      <c r="L7" s="1">
        <v>5.1583731464202431</v>
      </c>
      <c r="M7" s="1">
        <v>6.4976295224046803</v>
      </c>
      <c r="N7" s="1">
        <v>6.693000597248119</v>
      </c>
      <c r="O7" s="1">
        <v>7.0994321863743233</v>
      </c>
    </row>
    <row r="8" spans="1:15" x14ac:dyDescent="0.3">
      <c r="A8" s="1" t="s">
        <v>9</v>
      </c>
      <c r="B8" s="1" t="s">
        <v>16</v>
      </c>
      <c r="C8" s="1">
        <v>24.264582002525401</v>
      </c>
    </row>
    <row r="9" spans="1:15" x14ac:dyDescent="0.3">
      <c r="A9" s="1" t="s">
        <v>8</v>
      </c>
      <c r="B9" s="1" t="s">
        <v>17</v>
      </c>
      <c r="C9" s="1">
        <v>17.361679763602201</v>
      </c>
      <c r="D9" s="1">
        <f t="shared" ref="D9" si="1">GEOMEAN(C9:C11)</f>
        <v>17.301844357002235</v>
      </c>
      <c r="E9" s="1">
        <f>_xlfn.STDEV.S(C9:C11)</f>
        <v>7.1856774433189094E-2</v>
      </c>
      <c r="J9" s="6"/>
      <c r="K9" s="5" t="s">
        <v>21</v>
      </c>
      <c r="L9" s="9" t="s">
        <v>7</v>
      </c>
      <c r="M9" s="5" t="s">
        <v>22</v>
      </c>
    </row>
    <row r="10" spans="1:15" x14ac:dyDescent="0.3">
      <c r="A10" s="1" t="s">
        <v>8</v>
      </c>
      <c r="B10" s="1" t="s">
        <v>17</v>
      </c>
      <c r="C10" s="1">
        <v>17.2222049988092</v>
      </c>
      <c r="J10" s="7" t="s">
        <v>16</v>
      </c>
      <c r="K10" s="3">
        <f>GEOMEAN(K4:O4)</f>
        <v>1</v>
      </c>
      <c r="L10" s="7">
        <f>_xlfn.STDEV.S(K4:O4)</f>
        <v>0</v>
      </c>
      <c r="M10" s="3"/>
    </row>
    <row r="11" spans="1:15" x14ac:dyDescent="0.3">
      <c r="A11" s="1" t="s">
        <v>8</v>
      </c>
      <c r="B11" s="1" t="s">
        <v>17</v>
      </c>
      <c r="C11" s="1">
        <v>17.321947057262602</v>
      </c>
      <c r="J11" s="7" t="s">
        <v>17</v>
      </c>
      <c r="K11" s="3">
        <f>GEOMEAN(K5:O5)</f>
        <v>3.2844939604325794E-2</v>
      </c>
      <c r="L11" s="7">
        <f t="shared" ref="L11:L13" si="2">_xlfn.STDEV.S(K5:O5)</f>
        <v>2.7087038134509626E-3</v>
      </c>
      <c r="M11" s="3">
        <f>_xlfn.T.TEST(K4:O4,K5:O5,2,2)</f>
        <v>6.788324849025889E-21</v>
      </c>
    </row>
    <row r="12" spans="1:15" x14ac:dyDescent="0.3">
      <c r="A12" s="1" t="s">
        <v>9</v>
      </c>
      <c r="B12" s="1" t="s">
        <v>17</v>
      </c>
      <c r="C12" s="1">
        <v>29.537967084957401</v>
      </c>
      <c r="D12" s="1">
        <f t="shared" ref="D12" si="3">GEOMEAN(C12:C14)</f>
        <v>29.379160622696581</v>
      </c>
      <c r="E12" s="1">
        <f>_xlfn.STDEV.S(C12:C14)</f>
        <v>0.13914728908268079</v>
      </c>
      <c r="F12" s="1">
        <f>D9-D12</f>
        <v>-12.077316265694346</v>
      </c>
      <c r="G12" s="1">
        <f>2^F12</f>
        <v>2.3140116276660827E-4</v>
      </c>
      <c r="H12" s="1">
        <f>G12/G6</f>
        <v>3.0665500341105247E-2</v>
      </c>
      <c r="J12" s="7" t="s">
        <v>18</v>
      </c>
      <c r="K12" s="3">
        <f t="shared" ref="K11:K12" si="4">GEOMEAN(K6:O6)</f>
        <v>4.1696125819919079</v>
      </c>
      <c r="L12" s="7">
        <f t="shared" si="2"/>
        <v>1.2758394363109422</v>
      </c>
      <c r="M12" s="3">
        <f>_xlfn.T.TEST(K4:O4,K6:O6,2,2)</f>
        <v>4.191170344879985E-4</v>
      </c>
    </row>
    <row r="13" spans="1:15" x14ac:dyDescent="0.3">
      <c r="A13" s="1" t="s">
        <v>9</v>
      </c>
      <c r="B13" s="1" t="s">
        <v>17</v>
      </c>
      <c r="C13" s="1">
        <v>29.2777355865339</v>
      </c>
      <c r="J13" s="8" t="s">
        <v>19</v>
      </c>
      <c r="K13" s="4">
        <f>GEOMEAN(K7:O7)</f>
        <v>7.0226724135113168</v>
      </c>
      <c r="L13" s="8">
        <f t="shared" si="2"/>
        <v>2.0825932835298731</v>
      </c>
      <c r="M13" s="4">
        <f>_xlfn.T.TEST(K4:O4,K7:O7,2,2)</f>
        <v>1.536286716829782E-4</v>
      </c>
    </row>
    <row r="14" spans="1:15" x14ac:dyDescent="0.3">
      <c r="A14" s="1" t="s">
        <v>9</v>
      </c>
      <c r="B14" s="1" t="s">
        <v>17</v>
      </c>
      <c r="C14" s="1">
        <v>29.3224371706536</v>
      </c>
    </row>
    <row r="15" spans="1:15" x14ac:dyDescent="0.3">
      <c r="A15" s="1" t="s">
        <v>8</v>
      </c>
      <c r="B15" s="1" t="s">
        <v>18</v>
      </c>
      <c r="C15" s="1">
        <v>17.016885900979801</v>
      </c>
      <c r="D15" s="1">
        <f t="shared" ref="D15" si="5">GEOMEAN(C15:C17)</f>
        <v>17.0144169149177</v>
      </c>
      <c r="E15" s="1">
        <f>_xlfn.STDEV.S(C15:C17)</f>
        <v>2.9723892926290324E-2</v>
      </c>
    </row>
    <row r="16" spans="1:15" x14ac:dyDescent="0.3">
      <c r="A16" s="1" t="s">
        <v>8</v>
      </c>
      <c r="B16" s="1" t="s">
        <v>18</v>
      </c>
      <c r="C16" s="1">
        <v>16.983560424992799</v>
      </c>
    </row>
    <row r="17" spans="1:11" x14ac:dyDescent="0.3">
      <c r="A17" s="1" t="s">
        <v>8</v>
      </c>
      <c r="B17" s="1" t="s">
        <v>18</v>
      </c>
      <c r="C17" s="1">
        <v>17.042856353340301</v>
      </c>
    </row>
    <row r="18" spans="1:11" x14ac:dyDescent="0.3">
      <c r="A18" s="1" t="s">
        <v>9</v>
      </c>
      <c r="B18" s="1" t="s">
        <v>18</v>
      </c>
      <c r="C18" s="1">
        <v>21.408609448098399</v>
      </c>
      <c r="D18" s="1">
        <f t="shared" ref="D18" si="6">GEOMEAN(C18:C20)</f>
        <v>21.350123972422125</v>
      </c>
      <c r="E18" s="1">
        <f>_xlfn.STDEV.S(C18:C20)</f>
        <v>7.9367402414645224E-2</v>
      </c>
      <c r="F18" s="1">
        <f>D15-D18</f>
        <v>-4.3357070575044254</v>
      </c>
      <c r="G18" s="1">
        <f>2^F18</f>
        <v>4.9524730770672092E-2</v>
      </c>
      <c r="H18" s="1">
        <f>G18/G6</f>
        <v>6.5630640321066815</v>
      </c>
      <c r="I18" s="1"/>
      <c r="K18" s="2"/>
    </row>
    <row r="19" spans="1:11" x14ac:dyDescent="0.3">
      <c r="A19" s="1" t="s">
        <v>9</v>
      </c>
      <c r="B19" s="1" t="s">
        <v>18</v>
      </c>
      <c r="C19" s="1">
        <v>21.259853759404599</v>
      </c>
    </row>
    <row r="20" spans="1:11" x14ac:dyDescent="0.3">
      <c r="A20" s="1" t="s">
        <v>9</v>
      </c>
      <c r="B20" s="1" t="s">
        <v>18</v>
      </c>
      <c r="C20" s="1">
        <v>21.3822041220205</v>
      </c>
    </row>
    <row r="21" spans="1:11" x14ac:dyDescent="0.3">
      <c r="A21" s="1" t="s">
        <v>8</v>
      </c>
      <c r="B21" s="1" t="s">
        <v>19</v>
      </c>
      <c r="C21" s="1">
        <v>17.474036060490899</v>
      </c>
      <c r="D21" s="1">
        <f t="shared" ref="D21" si="7">GEOMEAN(C21:C23)</f>
        <v>17.307156028283856</v>
      </c>
      <c r="E21" s="1">
        <f>_xlfn.STDEV.S(C21:C23)</f>
        <v>0.14473665632163404</v>
      </c>
    </row>
    <row r="22" spans="1:11" x14ac:dyDescent="0.3">
      <c r="A22" s="1" t="s">
        <v>8</v>
      </c>
      <c r="B22" s="1" t="s">
        <v>19</v>
      </c>
      <c r="C22" s="1">
        <v>17.237068926835601</v>
      </c>
    </row>
    <row r="23" spans="1:11" x14ac:dyDescent="0.3">
      <c r="A23" s="1" t="s">
        <v>8</v>
      </c>
      <c r="B23" s="1" t="s">
        <v>19</v>
      </c>
      <c r="C23" s="1">
        <v>17.2115697439156</v>
      </c>
    </row>
    <row r="24" spans="1:11" x14ac:dyDescent="0.3">
      <c r="A24" s="1" t="s">
        <v>9</v>
      </c>
      <c r="B24" s="1" t="s">
        <v>19</v>
      </c>
      <c r="C24" s="1">
        <v>20.9393974392422</v>
      </c>
      <c r="D24" s="1">
        <f t="shared" ref="D24" si="8">GEOMEAN(C24:C26)</f>
        <v>20.934318308942448</v>
      </c>
      <c r="E24" s="1">
        <f>_xlfn.STDEV.S(C24:C26)</f>
        <v>5.0064972321622193E-2</v>
      </c>
      <c r="F24" s="1">
        <f>D21-D24</f>
        <v>-3.6271622806585917</v>
      </c>
      <c r="G24" s="1">
        <f>2^F24</f>
        <v>8.0931083433561909E-2</v>
      </c>
      <c r="H24" s="1">
        <f>G24/G6</f>
        <v>10.725063508609294</v>
      </c>
      <c r="K24" s="2"/>
    </row>
    <row r="25" spans="1:11" x14ac:dyDescent="0.3">
      <c r="A25" s="1" t="s">
        <v>9</v>
      </c>
      <c r="B25" s="1" t="s">
        <v>19</v>
      </c>
      <c r="C25" s="1">
        <v>20.881964219409902</v>
      </c>
    </row>
    <row r="26" spans="1:11" x14ac:dyDescent="0.3">
      <c r="A26" s="1" t="s">
        <v>9</v>
      </c>
      <c r="B26" s="1" t="s">
        <v>19</v>
      </c>
      <c r="C26" s="1">
        <v>20.981713028401298</v>
      </c>
    </row>
    <row r="27" spans="1:11" x14ac:dyDescent="0.3">
      <c r="A27" s="1" t="s">
        <v>11</v>
      </c>
    </row>
    <row r="28" spans="1:11" x14ac:dyDescent="0.3">
      <c r="A28" s="1" t="s">
        <v>8</v>
      </c>
      <c r="B28" s="1" t="s">
        <v>16</v>
      </c>
      <c r="C28" s="1">
        <v>17.457105062962</v>
      </c>
      <c r="D28" s="1">
        <f t="shared" ref="D28" si="9">GEOMEAN(C28:C30)</f>
        <v>17.379414355324592</v>
      </c>
      <c r="E28" s="1">
        <f>_xlfn.STDEV.S(C28:C30)</f>
        <v>9.2182982344293937E-2</v>
      </c>
    </row>
    <row r="29" spans="1:11" x14ac:dyDescent="0.3">
      <c r="A29" s="1" t="s">
        <v>8</v>
      </c>
      <c r="B29" s="1" t="s">
        <v>16</v>
      </c>
      <c r="C29" s="1">
        <v>17.403978787385402</v>
      </c>
    </row>
    <row r="30" spans="1:11" x14ac:dyDescent="0.3">
      <c r="A30" s="1" t="s">
        <v>8</v>
      </c>
      <c r="B30" s="1" t="s">
        <v>16</v>
      </c>
      <c r="C30" s="1">
        <v>17.2776488061847</v>
      </c>
    </row>
    <row r="31" spans="1:11" x14ac:dyDescent="0.3">
      <c r="A31" s="1" t="s">
        <v>9</v>
      </c>
      <c r="B31" s="1" t="s">
        <v>16</v>
      </c>
      <c r="C31" s="1">
        <v>24.9391052707842</v>
      </c>
      <c r="D31" s="1">
        <f t="shared" ref="D31" si="10">GEOMEAN(C31:C33)</f>
        <v>24.985215836596431</v>
      </c>
      <c r="E31" s="1">
        <f>_xlfn.STDEV.S(C31:C33)</f>
        <v>4.6526966378415094E-2</v>
      </c>
      <c r="F31" s="1">
        <f>D28-D31</f>
        <v>-7.6058014812718397</v>
      </c>
      <c r="G31" s="1">
        <f>2^F31</f>
        <v>5.1336423979909005E-3</v>
      </c>
      <c r="H31" s="1">
        <f>G31/G31</f>
        <v>1</v>
      </c>
      <c r="K31" s="2"/>
    </row>
    <row r="32" spans="1:11" x14ac:dyDescent="0.3">
      <c r="A32" s="1" t="s">
        <v>9</v>
      </c>
      <c r="B32" s="1" t="s">
        <v>16</v>
      </c>
      <c r="C32" s="1">
        <v>24.984479123145899</v>
      </c>
    </row>
    <row r="33" spans="1:11" x14ac:dyDescent="0.3">
      <c r="A33" s="1" t="s">
        <v>9</v>
      </c>
      <c r="B33" s="1" t="s">
        <v>16</v>
      </c>
      <c r="C33" s="1">
        <v>25.032149754786001</v>
      </c>
    </row>
    <row r="34" spans="1:11" x14ac:dyDescent="0.3">
      <c r="A34" s="1" t="s">
        <v>8</v>
      </c>
      <c r="B34" s="1" t="s">
        <v>17</v>
      </c>
      <c r="C34" s="1">
        <v>17.265126018062599</v>
      </c>
      <c r="D34" s="1">
        <f t="shared" ref="D34" si="11">GEOMEAN(C34:C36)</f>
        <v>17.265249293938478</v>
      </c>
      <c r="E34" s="1">
        <f>_xlfn.STDEV.S(C34:C36)</f>
        <v>7.7391973436334208E-2</v>
      </c>
    </row>
    <row r="35" spans="1:11" x14ac:dyDescent="0.3">
      <c r="A35" s="1" t="s">
        <v>8</v>
      </c>
      <c r="B35" s="1" t="s">
        <v>17</v>
      </c>
      <c r="C35" s="1">
        <v>17.342876082205699</v>
      </c>
    </row>
    <row r="36" spans="1:11" x14ac:dyDescent="0.3">
      <c r="A36" s="1" t="s">
        <v>8</v>
      </c>
      <c r="B36" s="1" t="s">
        <v>17</v>
      </c>
      <c r="C36" s="1">
        <v>17.188092688479699</v>
      </c>
    </row>
    <row r="37" spans="1:11" x14ac:dyDescent="0.3">
      <c r="A37" s="1" t="s">
        <v>9</v>
      </c>
      <c r="B37" s="1" t="s">
        <v>17</v>
      </c>
      <c r="C37" s="1">
        <v>29.685026347555699</v>
      </c>
      <c r="D37" s="1">
        <f t="shared" ref="D37" si="12">GEOMEAN(C37:C39)</f>
        <v>29.724819792426157</v>
      </c>
      <c r="E37" s="1">
        <f>_xlfn.STDEV.S(C37:C39)</f>
        <v>8.5167467099180397E-2</v>
      </c>
      <c r="F37" s="1">
        <f>D34-D37</f>
        <v>-12.459570498487679</v>
      </c>
      <c r="G37" s="1">
        <f>2^F37</f>
        <v>1.7753972664355798E-4</v>
      </c>
      <c r="H37" s="1">
        <f>G37/G31</f>
        <v>3.4583578847065748E-2</v>
      </c>
      <c r="K37" s="2"/>
    </row>
    <row r="38" spans="1:11" x14ac:dyDescent="0.3">
      <c r="A38" s="1" t="s">
        <v>9</v>
      </c>
      <c r="B38" s="1" t="s">
        <v>17</v>
      </c>
      <c r="C38" s="1">
        <v>29.666985949820901</v>
      </c>
    </row>
    <row r="39" spans="1:11" x14ac:dyDescent="0.3">
      <c r="A39" s="1" t="s">
        <v>9</v>
      </c>
      <c r="B39" s="1" t="s">
        <v>17</v>
      </c>
      <c r="C39" s="1">
        <v>29.822690845891</v>
      </c>
    </row>
    <row r="40" spans="1:11" x14ac:dyDescent="0.3">
      <c r="A40" s="1" t="s">
        <v>8</v>
      </c>
      <c r="B40" s="1" t="s">
        <v>18</v>
      </c>
      <c r="C40" s="1">
        <v>17.4857618659887</v>
      </c>
      <c r="D40" s="1">
        <f t="shared" ref="D40" si="13">GEOMEAN(C40:C42)</f>
        <v>17.355231345912113</v>
      </c>
      <c r="E40" s="1">
        <f>_xlfn.STDEV.S(C40:C42)</f>
        <v>0.11356941121024997</v>
      </c>
    </row>
    <row r="41" spans="1:11" x14ac:dyDescent="0.3">
      <c r="A41" s="1" t="s">
        <v>8</v>
      </c>
      <c r="B41" s="1" t="s">
        <v>18</v>
      </c>
      <c r="C41" s="1">
        <v>17.303286366098501</v>
      </c>
    </row>
    <row r="42" spans="1:11" x14ac:dyDescent="0.3">
      <c r="A42" s="1" t="s">
        <v>8</v>
      </c>
      <c r="B42" s="1" t="s">
        <v>18</v>
      </c>
      <c r="C42" s="1">
        <v>17.2773872198802</v>
      </c>
    </row>
    <row r="43" spans="1:11" x14ac:dyDescent="0.3">
      <c r="A43" s="1" t="s">
        <v>9</v>
      </c>
      <c r="B43" s="1" t="s">
        <v>18</v>
      </c>
      <c r="C43" s="1">
        <v>23.069224712206299</v>
      </c>
      <c r="D43" s="1">
        <f t="shared" ref="D43" si="14">GEOMEAN(C43:C45)</f>
        <v>23.085050593490426</v>
      </c>
      <c r="E43" s="1">
        <f>_xlfn.STDEV.S(C43:C45)</f>
        <v>1.4583211567117412E-2</v>
      </c>
      <c r="F43" s="1">
        <f>D40-D43</f>
        <v>-5.7298192475783125</v>
      </c>
      <c r="G43" s="1">
        <f>2^F43</f>
        <v>1.884310797568841E-2</v>
      </c>
      <c r="H43" s="1">
        <f>G43/G31</f>
        <v>3.670514327811933</v>
      </c>
      <c r="K43" s="2"/>
    </row>
    <row r="44" spans="1:11" x14ac:dyDescent="0.3">
      <c r="A44" s="1" t="s">
        <v>9</v>
      </c>
      <c r="B44" s="1" t="s">
        <v>18</v>
      </c>
      <c r="C44" s="1">
        <v>23.097943405458299</v>
      </c>
    </row>
    <row r="45" spans="1:11" x14ac:dyDescent="0.3">
      <c r="A45" s="1" t="s">
        <v>9</v>
      </c>
      <c r="B45" s="1" t="s">
        <v>18</v>
      </c>
      <c r="C45" s="1">
        <v>23.08799287639</v>
      </c>
    </row>
    <row r="46" spans="1:11" x14ac:dyDescent="0.3">
      <c r="A46" s="1" t="s">
        <v>8</v>
      </c>
      <c r="B46" s="1" t="s">
        <v>19</v>
      </c>
      <c r="C46" s="1">
        <v>17.524947249866599</v>
      </c>
      <c r="D46" s="1">
        <f t="shared" ref="D46" si="15">GEOMEAN(C46:C48)</f>
        <v>17.412198789941829</v>
      </c>
      <c r="E46" s="1">
        <f>_xlfn.STDEV.S(C46:C48)</f>
        <v>0.10833589691415844</v>
      </c>
    </row>
    <row r="47" spans="1:11" x14ac:dyDescent="0.3">
      <c r="A47" s="1" t="s">
        <v>8</v>
      </c>
      <c r="B47" s="1" t="s">
        <v>19</v>
      </c>
      <c r="C47" s="1">
        <v>17.4034947722674</v>
      </c>
    </row>
    <row r="48" spans="1:11" x14ac:dyDescent="0.3">
      <c r="A48" s="1" t="s">
        <v>8</v>
      </c>
      <c r="B48" s="1" t="s">
        <v>19</v>
      </c>
      <c r="C48" s="1">
        <v>17.308828052911402</v>
      </c>
    </row>
    <row r="49" spans="1:11" x14ac:dyDescent="0.3">
      <c r="A49" s="1" t="s">
        <v>9</v>
      </c>
      <c r="B49" s="1" t="s">
        <v>19</v>
      </c>
      <c r="C49" s="1">
        <v>22.620304210705001</v>
      </c>
      <c r="D49" s="1">
        <f t="shared" ref="D49" si="16">GEOMEAN(C49:C51)</f>
        <v>22.65108413263124</v>
      </c>
      <c r="E49" s="1">
        <f>_xlfn.STDEV.S(C49:C51)</f>
        <v>7.392421771237781E-2</v>
      </c>
      <c r="F49" s="1">
        <f>D46-D49</f>
        <v>-5.2388853426894109</v>
      </c>
      <c r="G49" s="1">
        <f>2^F49</f>
        <v>2.6481243089120685E-2</v>
      </c>
      <c r="H49" s="1">
        <f>G49/G31</f>
        <v>5.1583731464202431</v>
      </c>
      <c r="K49" s="2"/>
    </row>
    <row r="50" spans="1:11" x14ac:dyDescent="0.3">
      <c r="A50" s="1" t="s">
        <v>9</v>
      </c>
      <c r="B50" s="1" t="s">
        <v>19</v>
      </c>
      <c r="C50" s="1">
        <v>22.597670545174601</v>
      </c>
    </row>
    <row r="51" spans="1:11" x14ac:dyDescent="0.3">
      <c r="A51" s="1" t="s">
        <v>9</v>
      </c>
      <c r="B51" s="1" t="s">
        <v>19</v>
      </c>
      <c r="C51" s="1">
        <v>22.735518630133299</v>
      </c>
    </row>
    <row r="52" spans="1:11" x14ac:dyDescent="0.3">
      <c r="A52" s="1" t="s">
        <v>12</v>
      </c>
    </row>
    <row r="53" spans="1:11" x14ac:dyDescent="0.3">
      <c r="A53" s="1" t="s">
        <v>8</v>
      </c>
      <c r="B53" s="1" t="s">
        <v>16</v>
      </c>
      <c r="C53" s="1">
        <v>17.385749532787301</v>
      </c>
      <c r="D53" s="1">
        <f t="shared" ref="D53" si="17">GEOMEAN(C53:C55)</f>
        <v>17.199668022192583</v>
      </c>
      <c r="E53" s="1">
        <f>_xlfn.STDEV.S(C53:C55)</f>
        <v>0.16087400140772715</v>
      </c>
    </row>
    <row r="54" spans="1:11" x14ac:dyDescent="0.3">
      <c r="A54" s="1" t="s">
        <v>8</v>
      </c>
      <c r="B54" s="1" t="s">
        <v>16</v>
      </c>
      <c r="C54" s="1">
        <v>17.114448704651299</v>
      </c>
    </row>
    <row r="55" spans="1:11" x14ac:dyDescent="0.3">
      <c r="A55" s="1" t="s">
        <v>8</v>
      </c>
      <c r="B55" s="1" t="s">
        <v>16</v>
      </c>
      <c r="C55" s="1">
        <v>17.1003051653155</v>
      </c>
    </row>
    <row r="56" spans="1:11" x14ac:dyDescent="0.3">
      <c r="A56" s="1" t="s">
        <v>9</v>
      </c>
      <c r="B56" s="1" t="s">
        <v>16</v>
      </c>
      <c r="C56" s="1">
        <v>24.2746431918318</v>
      </c>
      <c r="D56" s="1">
        <f t="shared" ref="D56" si="18">GEOMEAN(C56:C58)</f>
        <v>24.317574873941716</v>
      </c>
      <c r="E56" s="1">
        <f>_xlfn.STDEV.S(C56:C58)</f>
        <v>4.4097324079558582E-2</v>
      </c>
      <c r="F56" s="1">
        <f>D53-D56</f>
        <v>-7.1179068517491331</v>
      </c>
      <c r="G56" s="1">
        <f>2^F56</f>
        <v>7.1994037723976589E-3</v>
      </c>
      <c r="H56" s="1">
        <f>G56/G56</f>
        <v>1</v>
      </c>
      <c r="K56" s="2"/>
    </row>
    <row r="57" spans="1:11" x14ac:dyDescent="0.3">
      <c r="A57" s="1" t="s">
        <v>9</v>
      </c>
      <c r="B57" s="1" t="s">
        <v>16</v>
      </c>
      <c r="C57" s="1">
        <v>24.3154056001305</v>
      </c>
    </row>
    <row r="58" spans="1:11" x14ac:dyDescent="0.3">
      <c r="A58" s="1" t="s">
        <v>9</v>
      </c>
      <c r="B58" s="1" t="s">
        <v>16</v>
      </c>
      <c r="C58" s="1">
        <v>24.362755788445799</v>
      </c>
    </row>
    <row r="59" spans="1:11" x14ac:dyDescent="0.3">
      <c r="A59" s="1" t="s">
        <v>8</v>
      </c>
      <c r="B59" s="1" t="s">
        <v>17</v>
      </c>
      <c r="C59" s="1">
        <v>17.162045608481399</v>
      </c>
      <c r="D59" s="1">
        <f t="shared" ref="D59" si="19">GEOMEAN(C59:C61)</f>
        <v>17.106497437786853</v>
      </c>
      <c r="E59" s="1">
        <f>_xlfn.STDEV.S(C59:C61)</f>
        <v>9.9436796601058738E-2</v>
      </c>
    </row>
    <row r="60" spans="1:11" x14ac:dyDescent="0.3">
      <c r="A60" s="1" t="s">
        <v>8</v>
      </c>
      <c r="B60" s="1" t="s">
        <v>17</v>
      </c>
      <c r="C60" s="1">
        <v>17.1661309591303</v>
      </c>
    </row>
    <row r="61" spans="1:11" x14ac:dyDescent="0.3">
      <c r="A61" s="1" t="s">
        <v>8</v>
      </c>
      <c r="B61" s="1" t="s">
        <v>17</v>
      </c>
      <c r="C61" s="1">
        <v>16.991895043557001</v>
      </c>
    </row>
    <row r="62" spans="1:11" x14ac:dyDescent="0.3">
      <c r="A62" s="1" t="s">
        <v>9</v>
      </c>
      <c r="B62" s="1" t="s">
        <v>17</v>
      </c>
      <c r="C62" s="1">
        <v>28.9788081704863</v>
      </c>
      <c r="D62" s="1">
        <f t="shared" ref="D62" si="20">GEOMEAN(C62:C64)</f>
        <v>29.007725848676706</v>
      </c>
      <c r="E62" s="1">
        <f>_xlfn.STDEV.S(C62:C64)</f>
        <v>0.12355419466769803</v>
      </c>
      <c r="F62" s="1">
        <f>D59-D62</f>
        <v>-11.901228410889853</v>
      </c>
      <c r="G62" s="1">
        <f>2^F62</f>
        <v>2.6144073937543505E-4</v>
      </c>
      <c r="H62" s="1">
        <f>G62/G56</f>
        <v>3.6314220960601287E-2</v>
      </c>
      <c r="K62" s="2"/>
    </row>
    <row r="63" spans="1:11" x14ac:dyDescent="0.3">
      <c r="A63" s="1" t="s">
        <v>9</v>
      </c>
      <c r="B63" s="1" t="s">
        <v>17</v>
      </c>
      <c r="C63" s="1">
        <v>28.901489559899399</v>
      </c>
    </row>
    <row r="64" spans="1:11" x14ac:dyDescent="0.3">
      <c r="A64" s="1" t="s">
        <v>9</v>
      </c>
      <c r="B64" s="1" t="s">
        <v>17</v>
      </c>
      <c r="C64" s="1">
        <v>29.143405578249599</v>
      </c>
    </row>
    <row r="65" spans="1:11" x14ac:dyDescent="0.3">
      <c r="A65" s="1" t="s">
        <v>8</v>
      </c>
      <c r="B65" s="1" t="s">
        <v>18</v>
      </c>
      <c r="C65" s="1">
        <v>17.229795900961101</v>
      </c>
      <c r="D65" s="1">
        <f t="shared" ref="D65" si="21">GEOMEAN(C65:C67)</f>
        <v>17.093506407651091</v>
      </c>
      <c r="E65" s="1">
        <f>_xlfn.STDEV.S(C65:C67)</f>
        <v>0.15463810642541015</v>
      </c>
    </row>
    <row r="66" spans="1:11" x14ac:dyDescent="0.3">
      <c r="A66" s="1" t="s">
        <v>8</v>
      </c>
      <c r="B66" s="1" t="s">
        <v>18</v>
      </c>
      <c r="C66" s="1">
        <v>17.126447488922398</v>
      </c>
    </row>
    <row r="67" spans="1:11" x14ac:dyDescent="0.3">
      <c r="A67" s="1" t="s">
        <v>8</v>
      </c>
      <c r="B67" s="1" t="s">
        <v>18</v>
      </c>
      <c r="C67" s="1">
        <v>16.925677322508299</v>
      </c>
    </row>
    <row r="68" spans="1:11" x14ac:dyDescent="0.3">
      <c r="A68" s="1" t="s">
        <v>9</v>
      </c>
      <c r="B68" s="1" t="s">
        <v>18</v>
      </c>
      <c r="C68" s="1">
        <v>22.336635242270301</v>
      </c>
      <c r="D68" s="1">
        <f t="shared" ref="D68" si="22">GEOMEAN(C68:C70)</f>
        <v>22.34679497072451</v>
      </c>
      <c r="E68" s="1">
        <f>_xlfn.STDEV.S(C68:C70)</f>
        <v>2.2790700825107858E-2</v>
      </c>
      <c r="F68" s="1">
        <f>D65-D68</f>
        <v>-5.2532885630734185</v>
      </c>
      <c r="G68" s="1">
        <f>2^F68</f>
        <v>2.6218181561442035E-2</v>
      </c>
      <c r="H68" s="1">
        <f>G68/G56</f>
        <v>3.6417156740064938</v>
      </c>
      <c r="K68" s="2"/>
    </row>
    <row r="69" spans="1:11" x14ac:dyDescent="0.3">
      <c r="A69" s="1" t="s">
        <v>9</v>
      </c>
      <c r="B69" s="1" t="s">
        <v>18</v>
      </c>
      <c r="C69" s="1">
        <v>22.3308654413444</v>
      </c>
    </row>
    <row r="70" spans="1:11" x14ac:dyDescent="0.3">
      <c r="A70" s="1" t="s">
        <v>9</v>
      </c>
      <c r="B70" s="1" t="s">
        <v>18</v>
      </c>
      <c r="C70" s="1">
        <v>22.372907463512799</v>
      </c>
    </row>
    <row r="71" spans="1:11" x14ac:dyDescent="0.3">
      <c r="A71" s="1" t="s">
        <v>8</v>
      </c>
      <c r="B71" s="1" t="s">
        <v>19</v>
      </c>
      <c r="C71" s="1">
        <v>17.222114423540201</v>
      </c>
      <c r="D71" s="1">
        <f t="shared" ref="D71" si="23">GEOMEAN(C71:C73)</f>
        <v>17.023672334629271</v>
      </c>
      <c r="E71" s="1">
        <f>_xlfn.STDEV.S(C71:C73)</f>
        <v>0.1902651448630871</v>
      </c>
    </row>
    <row r="72" spans="1:11" x14ac:dyDescent="0.3">
      <c r="A72" s="1" t="s">
        <v>8</v>
      </c>
      <c r="B72" s="1" t="s">
        <v>19</v>
      </c>
      <c r="C72" s="1">
        <v>17.008440021791799</v>
      </c>
    </row>
    <row r="73" spans="1:11" x14ac:dyDescent="0.3">
      <c r="A73" s="1" t="s">
        <v>8</v>
      </c>
      <c r="B73" s="1" t="s">
        <v>19</v>
      </c>
      <c r="C73" s="1">
        <v>16.842587080604702</v>
      </c>
    </row>
    <row r="74" spans="1:11" x14ac:dyDescent="0.3">
      <c r="A74" s="1" t="s">
        <v>9</v>
      </c>
      <c r="B74" s="1" t="s">
        <v>19</v>
      </c>
      <c r="C74" s="1">
        <v>21.3775948985359</v>
      </c>
      <c r="D74" s="1">
        <f t="shared" ref="D74" si="24">GEOMEAN(C74:C76)</f>
        <v>21.441665699009366</v>
      </c>
      <c r="E74" s="1">
        <f>_xlfn.STDEV.S(C74:C76)</f>
        <v>7.1441062715748058E-2</v>
      </c>
      <c r="F74" s="1">
        <f>D71-D74</f>
        <v>-4.417993364380095</v>
      </c>
      <c r="G74" s="1">
        <f>2^F74</f>
        <v>4.6779058495242651E-2</v>
      </c>
      <c r="H74" s="1">
        <f>G74/G56</f>
        <v>6.4976295224046803</v>
      </c>
      <c r="K74" s="2"/>
    </row>
    <row r="75" spans="1:11" x14ac:dyDescent="0.3">
      <c r="A75" s="1" t="s">
        <v>9</v>
      </c>
      <c r="B75" s="1" t="s">
        <v>19</v>
      </c>
      <c r="C75" s="1">
        <v>21.428904581150999</v>
      </c>
    </row>
    <row r="76" spans="1:11" x14ac:dyDescent="0.3">
      <c r="A76" s="1" t="s">
        <v>9</v>
      </c>
      <c r="B76" s="1" t="s">
        <v>19</v>
      </c>
      <c r="C76" s="1">
        <v>21.518735512466399</v>
      </c>
    </row>
    <row r="77" spans="1:11" x14ac:dyDescent="0.3">
      <c r="A77" s="1" t="s">
        <v>13</v>
      </c>
    </row>
    <row r="78" spans="1:11" x14ac:dyDescent="0.3">
      <c r="A78" s="1" t="s">
        <v>8</v>
      </c>
      <c r="B78" s="1" t="s">
        <v>16</v>
      </c>
      <c r="C78" s="1">
        <v>17.5458596901892</v>
      </c>
      <c r="D78" s="1">
        <f t="shared" ref="D78" si="25">GEOMEAN(C78:C80)</f>
        <v>17.435503007254301</v>
      </c>
      <c r="E78" s="1">
        <f>_xlfn.STDEV.S(C78:C80)</f>
        <v>9.5604291208942774E-2</v>
      </c>
    </row>
    <row r="79" spans="1:11" x14ac:dyDescent="0.3">
      <c r="A79" s="1" t="s">
        <v>8</v>
      </c>
      <c r="B79" s="1" t="s">
        <v>16</v>
      </c>
      <c r="C79" s="1">
        <v>17.386508704465399</v>
      </c>
    </row>
    <row r="80" spans="1:11" x14ac:dyDescent="0.3">
      <c r="A80" s="1" t="s">
        <v>8</v>
      </c>
      <c r="B80" s="1" t="s">
        <v>16</v>
      </c>
      <c r="C80" s="1">
        <v>17.374663767890301</v>
      </c>
    </row>
    <row r="81" spans="1:11" x14ac:dyDescent="0.3">
      <c r="A81" s="1" t="s">
        <v>9</v>
      </c>
      <c r="B81" s="1" t="s">
        <v>16</v>
      </c>
      <c r="C81" s="1">
        <v>24.8853100885351</v>
      </c>
      <c r="D81" s="1">
        <f t="shared" ref="D81" si="26">GEOMEAN(C81:C83)</f>
        <v>24.819667720861794</v>
      </c>
      <c r="E81" s="1">
        <f>_xlfn.STDEV.S(C81:C83)</f>
        <v>5.6891167038064974E-2</v>
      </c>
      <c r="F81" s="1">
        <f>D78-D81</f>
        <v>-7.3841647136074933</v>
      </c>
      <c r="G81" s="1">
        <f>2^F81</f>
        <v>5.9861132413719384E-3</v>
      </c>
      <c r="H81" s="1">
        <f>G81/G81</f>
        <v>1</v>
      </c>
      <c r="K81" s="2"/>
    </row>
    <row r="82" spans="1:11" x14ac:dyDescent="0.3">
      <c r="A82" s="1" t="s">
        <v>9</v>
      </c>
      <c r="B82" s="1" t="s">
        <v>16</v>
      </c>
      <c r="C82" s="1">
        <v>24.789943094935499</v>
      </c>
    </row>
    <row r="83" spans="1:11" x14ac:dyDescent="0.3">
      <c r="A83" s="1" t="s">
        <v>9</v>
      </c>
      <c r="B83" s="1" t="s">
        <v>16</v>
      </c>
      <c r="C83" s="1">
        <v>24.7838802703757</v>
      </c>
    </row>
    <row r="84" spans="1:11" x14ac:dyDescent="0.3">
      <c r="A84" s="1" t="s">
        <v>8</v>
      </c>
      <c r="B84" s="1" t="s">
        <v>17</v>
      </c>
      <c r="C84" s="1">
        <v>17.253670878485401</v>
      </c>
      <c r="D84" s="1">
        <f t="shared" ref="D84" si="27">GEOMEAN(C84:C86)</f>
        <v>17.194888083334629</v>
      </c>
      <c r="E84" s="1">
        <f>_xlfn.STDEV.S(C84:C86)</f>
        <v>5.4470163793887735E-2</v>
      </c>
    </row>
    <row r="85" spans="1:11" x14ac:dyDescent="0.3">
      <c r="A85" s="1" t="s">
        <v>8</v>
      </c>
      <c r="B85" s="1" t="s">
        <v>17</v>
      </c>
      <c r="C85" s="1">
        <v>17.185089379647799</v>
      </c>
    </row>
    <row r="86" spans="1:11" x14ac:dyDescent="0.3">
      <c r="A86" s="1" t="s">
        <v>8</v>
      </c>
      <c r="B86" s="1" t="s">
        <v>17</v>
      </c>
      <c r="C86" s="1">
        <v>17.146076447412199</v>
      </c>
    </row>
    <row r="87" spans="1:11" x14ac:dyDescent="0.3">
      <c r="A87" s="1" t="s">
        <v>9</v>
      </c>
      <c r="B87" s="1" t="s">
        <v>17</v>
      </c>
      <c r="C87" s="1">
        <v>29.7006398369615</v>
      </c>
      <c r="D87" s="1">
        <f t="shared" ref="D87" si="28">GEOMEAN(C87:C89)</f>
        <v>29.648238223559236</v>
      </c>
      <c r="E87" s="1">
        <f>_xlfn.STDEV.S(C87:C89)</f>
        <v>6.6767291448277491E-2</v>
      </c>
      <c r="F87" s="1">
        <f>D84-D87</f>
        <v>-12.453350140224607</v>
      </c>
      <c r="G87" s="1">
        <f>2^F87</f>
        <v>1.7830686376791042E-4</v>
      </c>
      <c r="H87" s="1">
        <f>G87/G81</f>
        <v>2.9786750864580176E-2</v>
      </c>
      <c r="K87" s="2"/>
    </row>
    <row r="88" spans="1:11" x14ac:dyDescent="0.3">
      <c r="A88" s="1" t="s">
        <v>9</v>
      </c>
      <c r="B88" s="1" t="s">
        <v>17</v>
      </c>
      <c r="C88" s="1">
        <v>29.573098723773299</v>
      </c>
    </row>
    <row r="89" spans="1:11" x14ac:dyDescent="0.3">
      <c r="A89" s="1" t="s">
        <v>9</v>
      </c>
      <c r="B89" s="1" t="s">
        <v>17</v>
      </c>
      <c r="C89" s="1">
        <v>29.6711265709353</v>
      </c>
    </row>
    <row r="90" spans="1:11" x14ac:dyDescent="0.3">
      <c r="A90" s="1" t="s">
        <v>8</v>
      </c>
      <c r="B90" s="1" t="s">
        <v>18</v>
      </c>
      <c r="C90" s="1">
        <v>17.155465494158399</v>
      </c>
      <c r="D90" s="1">
        <f t="shared" ref="D90" si="29">GEOMEAN(C90:C92)</f>
        <v>17.058698475312706</v>
      </c>
      <c r="E90" s="1">
        <f>_xlfn.STDEV.S(C90:C92)</f>
        <v>0.12168015913427389</v>
      </c>
    </row>
    <row r="91" spans="1:11" x14ac:dyDescent="0.3">
      <c r="A91" s="1" t="s">
        <v>8</v>
      </c>
      <c r="B91" s="1" t="s">
        <v>18</v>
      </c>
      <c r="C91" s="1">
        <v>17.099209947858999</v>
      </c>
    </row>
    <row r="92" spans="1:11" x14ac:dyDescent="0.3">
      <c r="A92" s="1" t="s">
        <v>8</v>
      </c>
      <c r="B92" s="1" t="s">
        <v>18</v>
      </c>
      <c r="C92" s="1">
        <v>16.922289754635599</v>
      </c>
    </row>
    <row r="93" spans="1:11" x14ac:dyDescent="0.3">
      <c r="A93" s="1" t="s">
        <v>9</v>
      </c>
      <c r="B93" s="1" t="s">
        <v>18</v>
      </c>
      <c r="C93" s="1">
        <v>22.5732892819589</v>
      </c>
      <c r="D93" s="1">
        <f t="shared" ref="D93" si="30">GEOMEAN(C93:C95)</f>
        <v>22.578857093187182</v>
      </c>
      <c r="E93" s="1">
        <f>_xlfn.STDEV.S(C93:C95)</f>
        <v>4.9640414245915691E-2</v>
      </c>
      <c r="F93" s="1">
        <f>D90-D93</f>
        <v>-5.5201586178744755</v>
      </c>
      <c r="G93" s="1">
        <f>2^F93</f>
        <v>2.1790473889763639E-2</v>
      </c>
      <c r="H93" s="1">
        <f>G93/G81</f>
        <v>3.6401706768864179</v>
      </c>
      <c r="K93" s="2"/>
    </row>
    <row r="94" spans="1:11" x14ac:dyDescent="0.3">
      <c r="A94" s="1" t="s">
        <v>9</v>
      </c>
      <c r="B94" s="1" t="s">
        <v>18</v>
      </c>
      <c r="C94" s="1">
        <v>22.532292966629502</v>
      </c>
    </row>
    <row r="95" spans="1:11" x14ac:dyDescent="0.3">
      <c r="A95" s="1" t="s">
        <v>9</v>
      </c>
      <c r="B95" s="1" t="s">
        <v>18</v>
      </c>
      <c r="C95" s="1">
        <v>22.6310981404331</v>
      </c>
    </row>
    <row r="96" spans="1:11" x14ac:dyDescent="0.3">
      <c r="A96" s="1" t="s">
        <v>8</v>
      </c>
      <c r="B96" s="1" t="s">
        <v>19</v>
      </c>
      <c r="C96" s="1">
        <v>17.0007259105104</v>
      </c>
      <c r="D96" s="1">
        <f t="shared" ref="D96" si="31">GEOMEAN(C96:C98)</f>
        <v>16.966640600029233</v>
      </c>
      <c r="E96" s="1">
        <f>_xlfn.STDEV.S(C96:C98)</f>
        <v>6.7552809446478193E-2</v>
      </c>
    </row>
    <row r="97" spans="1:11" x14ac:dyDescent="0.3">
      <c r="A97" s="1" t="s">
        <v>8</v>
      </c>
      <c r="B97" s="1" t="s">
        <v>19</v>
      </c>
      <c r="C97" s="1">
        <v>17.010532383679202</v>
      </c>
    </row>
    <row r="98" spans="1:11" x14ac:dyDescent="0.3">
      <c r="A98" s="1" t="s">
        <v>8</v>
      </c>
      <c r="B98" s="1" t="s">
        <v>19</v>
      </c>
      <c r="C98" s="1">
        <v>16.888932870353301</v>
      </c>
    </row>
    <row r="99" spans="1:11" x14ac:dyDescent="0.3">
      <c r="A99" s="1" t="s">
        <v>9</v>
      </c>
      <c r="B99" s="1" t="s">
        <v>19</v>
      </c>
      <c r="C99" s="1">
        <v>21.608794306637801</v>
      </c>
      <c r="D99" s="1">
        <f t="shared" ref="D99" si="32">GEOMEAN(C99:C101)</f>
        <v>21.608152170595005</v>
      </c>
      <c r="E99" s="1">
        <f>_xlfn.STDEV.S(C99:C101)</f>
        <v>1.1503277466734253E-2</v>
      </c>
      <c r="F99" s="1">
        <f>D96-D99</f>
        <v>-4.6415115705657719</v>
      </c>
      <c r="G99" s="1">
        <f>2^F99</f>
        <v>4.0065059499697256E-2</v>
      </c>
      <c r="H99" s="1">
        <f>G99/G81</f>
        <v>6.693000597248119</v>
      </c>
      <c r="K99" s="2"/>
    </row>
    <row r="100" spans="1:11" x14ac:dyDescent="0.3">
      <c r="A100" s="1" t="s">
        <v>9</v>
      </c>
      <c r="B100" s="1" t="s">
        <v>19</v>
      </c>
      <c r="C100" s="1">
        <v>21.596344251560701</v>
      </c>
    </row>
    <row r="101" spans="1:11" x14ac:dyDescent="0.3">
      <c r="A101" s="1" t="s">
        <v>9</v>
      </c>
      <c r="B101" s="1" t="s">
        <v>19</v>
      </c>
      <c r="C101" s="1">
        <v>21.619324077631699</v>
      </c>
    </row>
    <row r="102" spans="1:11" x14ac:dyDescent="0.3">
      <c r="A102" s="1" t="s">
        <v>14</v>
      </c>
    </row>
    <row r="103" spans="1:11" x14ac:dyDescent="0.3">
      <c r="A103" s="1" t="s">
        <v>8</v>
      </c>
      <c r="B103" s="1" t="s">
        <v>16</v>
      </c>
      <c r="C103" s="1">
        <v>18.055066218769799</v>
      </c>
      <c r="D103" s="1">
        <f t="shared" ref="D103" si="33">GEOMEAN(C103:C105)</f>
        <v>17.910970673050333</v>
      </c>
      <c r="E103" s="1">
        <f>_xlfn.STDEV.S(C103:C105)</f>
        <v>0.12454123451108202</v>
      </c>
    </row>
    <row r="104" spans="1:11" x14ac:dyDescent="0.3">
      <c r="A104" s="1" t="s">
        <v>8</v>
      </c>
      <c r="B104" s="1" t="s">
        <v>16</v>
      </c>
      <c r="C104" s="1">
        <v>17.839547269622201</v>
      </c>
    </row>
    <row r="105" spans="1:11" x14ac:dyDescent="0.3">
      <c r="A105" s="1" t="s">
        <v>8</v>
      </c>
      <c r="B105" s="1" t="s">
        <v>16</v>
      </c>
      <c r="C105" s="1">
        <v>17.839162191862702</v>
      </c>
    </row>
    <row r="106" spans="1:11" x14ac:dyDescent="0.3">
      <c r="A106" s="1" t="s">
        <v>9</v>
      </c>
      <c r="B106" s="1" t="s">
        <v>16</v>
      </c>
      <c r="C106" s="1">
        <v>25.088576545893101</v>
      </c>
      <c r="D106" s="1">
        <f t="shared" ref="D106" si="34">GEOMEAN(C106:C108)</f>
        <v>25.085520551835124</v>
      </c>
      <c r="E106" s="1">
        <f>_xlfn.STDEV.S(C106:C108)</f>
        <v>0.17223016468770633</v>
      </c>
      <c r="F106" s="1">
        <f>D103-D106</f>
        <v>-7.1745498787847914</v>
      </c>
      <c r="G106" s="1">
        <f>2^F106</f>
        <v>6.9222181399022208E-3</v>
      </c>
      <c r="H106" s="1">
        <f>G106/G106</f>
        <v>1</v>
      </c>
      <c r="K106" s="2"/>
    </row>
    <row r="107" spans="1:11" x14ac:dyDescent="0.3">
      <c r="A107" s="1" t="s">
        <v>9</v>
      </c>
      <c r="B107" s="1" t="s">
        <v>16</v>
      </c>
      <c r="C107" s="1">
        <v>24.9123691221771</v>
      </c>
    </row>
    <row r="108" spans="1:11" x14ac:dyDescent="0.3">
      <c r="A108" s="1" t="s">
        <v>9</v>
      </c>
      <c r="B108" s="1" t="s">
        <v>16</v>
      </c>
      <c r="C108" s="1">
        <v>25.256798596992301</v>
      </c>
    </row>
    <row r="109" spans="1:11" x14ac:dyDescent="0.3">
      <c r="A109" s="1" t="s">
        <v>8</v>
      </c>
      <c r="B109" s="1" t="s">
        <v>17</v>
      </c>
      <c r="C109" s="1">
        <v>17.080271032569499</v>
      </c>
      <c r="D109" s="1">
        <f t="shared" ref="D109" si="35">GEOMEAN(C109:C111)</f>
        <v>17.104649753634824</v>
      </c>
      <c r="E109" s="1">
        <f>_xlfn.STDEV.S(C109:C111)</f>
        <v>0.15143032481758653</v>
      </c>
    </row>
    <row r="110" spans="1:11" x14ac:dyDescent="0.3">
      <c r="A110" s="1" t="s">
        <v>8</v>
      </c>
      <c r="B110" s="1" t="s">
        <v>17</v>
      </c>
      <c r="C110" s="1">
        <v>17.267404897192399</v>
      </c>
    </row>
    <row r="111" spans="1:11" x14ac:dyDescent="0.3">
      <c r="A111" s="1" t="s">
        <v>8</v>
      </c>
      <c r="B111" s="1" t="s">
        <v>17</v>
      </c>
      <c r="C111" s="1">
        <v>16.967612075728901</v>
      </c>
    </row>
    <row r="112" spans="1:11" x14ac:dyDescent="0.3">
      <c r="A112" s="1" t="s">
        <v>9</v>
      </c>
      <c r="B112" s="1" t="s">
        <v>17</v>
      </c>
      <c r="C112" s="1">
        <v>29.209615066651399</v>
      </c>
      <c r="D112" s="1">
        <f t="shared" ref="D112" si="36">GEOMEAN(C112:C114)</f>
        <v>29.186609315332337</v>
      </c>
      <c r="E112" s="1">
        <f>_xlfn.STDEV.S(C112:C114)</f>
        <v>0.10826370925467425</v>
      </c>
      <c r="F112" s="1">
        <f>D109-D112</f>
        <v>-12.081959561697513</v>
      </c>
      <c r="G112" s="1">
        <f>2^F112</f>
        <v>2.3065759822755947E-4</v>
      </c>
      <c r="H112" s="1">
        <f>G112/G106</f>
        <v>3.332134202734293E-2</v>
      </c>
      <c r="K112" s="2"/>
    </row>
    <row r="113" spans="1:11" x14ac:dyDescent="0.3">
      <c r="A113" s="1" t="s">
        <v>9</v>
      </c>
      <c r="B113" s="1" t="s">
        <v>17</v>
      </c>
      <c r="C113" s="1">
        <v>29.281743711765401</v>
      </c>
    </row>
    <row r="114" spans="1:11" x14ac:dyDescent="0.3">
      <c r="A114" s="1" t="s">
        <v>9</v>
      </c>
      <c r="B114" s="1" t="s">
        <v>17</v>
      </c>
      <c r="C114" s="1">
        <v>29.068871057560099</v>
      </c>
    </row>
    <row r="115" spans="1:11" x14ac:dyDescent="0.3">
      <c r="A115" s="1" t="s">
        <v>8</v>
      </c>
      <c r="B115" s="1" t="s">
        <v>18</v>
      </c>
      <c r="C115" s="1">
        <v>16.9006270443559</v>
      </c>
      <c r="D115" s="1">
        <f t="shared" ref="D115" si="37">GEOMEAN(C115:C117)</f>
        <v>16.970950839557876</v>
      </c>
      <c r="E115" s="1">
        <f>_xlfn.STDEV.S(C115:C117)</f>
        <v>0.1291135313603792</v>
      </c>
    </row>
    <row r="116" spans="1:11" x14ac:dyDescent="0.3">
      <c r="A116" s="1" t="s">
        <v>8</v>
      </c>
      <c r="B116" s="1" t="s">
        <v>18</v>
      </c>
      <c r="C116" s="1">
        <v>17.120298131482301</v>
      </c>
    </row>
    <row r="117" spans="1:11" x14ac:dyDescent="0.3">
      <c r="A117" s="1" t="s">
        <v>8</v>
      </c>
      <c r="B117" s="1" t="s">
        <v>18</v>
      </c>
      <c r="C117" s="1">
        <v>16.892906762663301</v>
      </c>
    </row>
    <row r="118" spans="1:11" x14ac:dyDescent="0.3">
      <c r="A118" s="1" t="s">
        <v>9</v>
      </c>
      <c r="B118" s="1" t="s">
        <v>18</v>
      </c>
      <c r="C118" s="1">
        <v>22.114544429052099</v>
      </c>
      <c r="D118" s="1">
        <f t="shared" ref="D118" si="38">GEOMEAN(C118:C120)</f>
        <v>22.164910133065479</v>
      </c>
      <c r="E118" s="1">
        <f>_xlfn.STDEV.S(C118:C120)</f>
        <v>0.17206326536549746</v>
      </c>
      <c r="F118" s="1">
        <f>D115-D118</f>
        <v>-5.1939592935076035</v>
      </c>
      <c r="G118" s="1">
        <f>2^F118</f>
        <v>2.7318852694508514E-2</v>
      </c>
      <c r="H118" s="1">
        <f>G118/G106</f>
        <v>3.9465460553796423</v>
      </c>
      <c r="K118" s="2"/>
    </row>
    <row r="119" spans="1:11" x14ac:dyDescent="0.3">
      <c r="A119" s="1" t="s">
        <v>9</v>
      </c>
      <c r="B119" s="1" t="s">
        <v>18</v>
      </c>
      <c r="C119" s="1">
        <v>22.024417849519601</v>
      </c>
    </row>
    <row r="120" spans="1:11" x14ac:dyDescent="0.3">
      <c r="A120" s="1" t="s">
        <v>9</v>
      </c>
      <c r="B120" s="1" t="s">
        <v>18</v>
      </c>
      <c r="C120" s="1">
        <v>22.357101030133201</v>
      </c>
    </row>
    <row r="121" spans="1:11" x14ac:dyDescent="0.3">
      <c r="A121" s="1" t="s">
        <v>8</v>
      </c>
      <c r="B121" s="1" t="s">
        <v>19</v>
      </c>
      <c r="C121" s="1">
        <v>17.783998592062801</v>
      </c>
      <c r="D121" s="1">
        <f>GEOMEAN(C122:C123)</f>
        <v>16.850995346094535</v>
      </c>
      <c r="E121" s="1">
        <f>_xlfn.STDEV.S(C122:C123)</f>
        <v>0.28535545035519566</v>
      </c>
    </row>
    <row r="122" spans="1:11" x14ac:dyDescent="0.3">
      <c r="A122" s="1" t="s">
        <v>8</v>
      </c>
      <c r="B122" s="1" t="s">
        <v>19</v>
      </c>
      <c r="C122" s="1">
        <v>17.053980132031398</v>
      </c>
    </row>
    <row r="123" spans="1:11" x14ac:dyDescent="0.3">
      <c r="A123" s="1" t="s">
        <v>8</v>
      </c>
      <c r="B123" s="1" t="s">
        <v>19</v>
      </c>
      <c r="C123" s="1">
        <v>16.650426584041998</v>
      </c>
    </row>
    <row r="124" spans="1:11" x14ac:dyDescent="0.3">
      <c r="A124" s="1" t="s">
        <v>9</v>
      </c>
      <c r="B124" s="1" t="s">
        <v>19</v>
      </c>
      <c r="C124" s="1">
        <v>21.389912490396199</v>
      </c>
      <c r="D124" s="1">
        <f t="shared" ref="D124" si="39">GEOMEAN(C124:C126)</f>
        <v>21.197841582608511</v>
      </c>
      <c r="E124" s="1">
        <f>_xlfn.STDEV.S(C124:C126)</f>
        <v>0.16597203817538897</v>
      </c>
      <c r="F124" s="1">
        <f>D121-D124</f>
        <v>-4.3468462365139757</v>
      </c>
      <c r="G124" s="1">
        <f>2^F124</f>
        <v>4.9143818263526026E-2</v>
      </c>
      <c r="H124" s="1">
        <f>G124/G106</f>
        <v>7.0994321863743233</v>
      </c>
      <c r="K124" s="2"/>
    </row>
    <row r="125" spans="1:11" x14ac:dyDescent="0.3">
      <c r="A125" s="1" t="s">
        <v>9</v>
      </c>
      <c r="B125" s="1" t="s">
        <v>19</v>
      </c>
      <c r="C125" s="1">
        <v>21.1008492260022</v>
      </c>
    </row>
    <row r="126" spans="1:11" x14ac:dyDescent="0.3">
      <c r="A126" s="1" t="s">
        <v>9</v>
      </c>
      <c r="B126" s="1" t="s">
        <v>19</v>
      </c>
      <c r="C126" s="1">
        <v>21.104058622681599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Oravcova</dc:creator>
  <cp:lastModifiedBy>Martina Oravcova</cp:lastModifiedBy>
  <dcterms:created xsi:type="dcterms:W3CDTF">2025-10-24T21:12:19Z</dcterms:created>
  <dcterms:modified xsi:type="dcterms:W3CDTF">2025-10-24T21:47:40Z</dcterms:modified>
</cp:coreProperties>
</file>