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vunl-my.sharepoint.com/personal/j_j_van_adrichem_vu_nl/Documents/Manuscript_Age of mice/Final_28_10/"/>
    </mc:Choice>
  </mc:AlternateContent>
  <xr:revisionPtr revIDLastSave="0" documentId="8_{0FF37615-1BF5-6040-A57B-511E8C2BCA96}" xr6:coauthVersionLast="47" xr6:coauthVersionMax="47" xr10:uidLastSave="{00000000-0000-0000-0000-000000000000}"/>
  <bookViews>
    <workbookView xWindow="4060" yWindow="3160" windowWidth="27240" windowHeight="16440" xr2:uid="{9BF9395B-5C35-B84B-BC75-3AF1FE590E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68" i="1" l="1"/>
  <c r="M68" i="1"/>
  <c r="K68" i="1"/>
  <c r="I68" i="1"/>
  <c r="G68" i="1"/>
  <c r="F68" i="1"/>
  <c r="E68" i="1"/>
  <c r="D68" i="1"/>
  <c r="O67" i="1"/>
  <c r="M67" i="1"/>
  <c r="K67" i="1"/>
  <c r="I67" i="1"/>
  <c r="G67" i="1"/>
  <c r="F67" i="1"/>
  <c r="E67" i="1"/>
  <c r="D67" i="1"/>
  <c r="O53" i="1"/>
  <c r="M53" i="1"/>
  <c r="K53" i="1"/>
  <c r="I53" i="1"/>
  <c r="G53" i="1"/>
  <c r="F53" i="1"/>
  <c r="E53" i="1"/>
  <c r="D53" i="1"/>
  <c r="O52" i="1"/>
  <c r="M52" i="1"/>
  <c r="K52" i="1"/>
  <c r="I52" i="1"/>
  <c r="G52" i="1"/>
  <c r="F52" i="1"/>
  <c r="E52" i="1"/>
  <c r="D52" i="1"/>
  <c r="O34" i="1"/>
  <c r="M34" i="1"/>
  <c r="K34" i="1"/>
  <c r="I34" i="1"/>
  <c r="G34" i="1"/>
  <c r="F34" i="1"/>
  <c r="E34" i="1"/>
  <c r="D34" i="1"/>
  <c r="O33" i="1"/>
  <c r="M33" i="1"/>
  <c r="K33" i="1"/>
  <c r="I33" i="1"/>
  <c r="G33" i="1"/>
  <c r="F33" i="1"/>
  <c r="E33" i="1"/>
  <c r="D33" i="1"/>
  <c r="O17" i="1"/>
  <c r="M17" i="1"/>
  <c r="K17" i="1"/>
  <c r="I17" i="1"/>
  <c r="G17" i="1"/>
  <c r="F17" i="1"/>
  <c r="E17" i="1"/>
  <c r="D17" i="1"/>
  <c r="O16" i="1"/>
  <c r="M16" i="1"/>
  <c r="K16" i="1"/>
  <c r="I16" i="1"/>
  <c r="G16" i="1"/>
  <c r="F16" i="1"/>
  <c r="E16" i="1"/>
  <c r="D16" i="1"/>
</calcChain>
</file>

<file path=xl/sharedStrings.xml><?xml version="1.0" encoding="utf-8"?>
<sst xmlns="http://schemas.openxmlformats.org/spreadsheetml/2006/main" count="131" uniqueCount="74">
  <si>
    <t>Fig 3 Size and reactivation of the mPFC engram ensemble, as well as PV interneuron (re)activation, are unaffected in APP/PS1 mice</t>
  </si>
  <si>
    <t>Panel d-j</t>
  </si>
  <si>
    <t>Panel d</t>
  </si>
  <si>
    <t>Panel e</t>
  </si>
  <si>
    <t>Panel f</t>
  </si>
  <si>
    <t>Panel g</t>
  </si>
  <si>
    <t>Panel h</t>
  </si>
  <si>
    <t>Panel i</t>
  </si>
  <si>
    <t>Panel j</t>
  </si>
  <si>
    <t>group</t>
  </si>
  <si>
    <t>Animal</t>
  </si>
  <si>
    <t>Nissl</t>
  </si>
  <si>
    <t>PV (% of Nissl)</t>
  </si>
  <si>
    <t>mCherry  (% of Nissl)</t>
  </si>
  <si>
    <t>Fos (% of Nissl)</t>
  </si>
  <si>
    <t>Fos+mCherry+ (% of chance)</t>
  </si>
  <si>
    <t>PV+mCherry+ (% of chance)</t>
  </si>
  <si>
    <t>Fos+PV+ (% of chance)</t>
  </si>
  <si>
    <t>Fos+PV+mCherry+ (%of chance)</t>
  </si>
  <si>
    <t xml:space="preserve"> </t>
  </si>
  <si>
    <t>WT</t>
  </si>
  <si>
    <t>T3</t>
  </si>
  <si>
    <t>T4</t>
  </si>
  <si>
    <t>T5</t>
  </si>
  <si>
    <t>T6</t>
  </si>
  <si>
    <t>T7</t>
  </si>
  <si>
    <t>T8</t>
  </si>
  <si>
    <t>T9</t>
  </si>
  <si>
    <t>T10</t>
  </si>
  <si>
    <t>average</t>
  </si>
  <si>
    <t>SEM</t>
  </si>
  <si>
    <t>APP/PS1</t>
  </si>
  <si>
    <t>T11</t>
  </si>
  <si>
    <t>T12</t>
  </si>
  <si>
    <t>T13</t>
  </si>
  <si>
    <t>T14</t>
  </si>
  <si>
    <t>T15</t>
  </si>
  <si>
    <t>T16</t>
  </si>
  <si>
    <t>T17</t>
  </si>
  <si>
    <t>T18</t>
  </si>
  <si>
    <t>T19</t>
  </si>
  <si>
    <t>T20</t>
  </si>
  <si>
    <t>975.654*</t>
  </si>
  <si>
    <t>T21</t>
  </si>
  <si>
    <t>Panel l-r</t>
  </si>
  <si>
    <t>Panel l</t>
  </si>
  <si>
    <t>Panel m</t>
  </si>
  <si>
    <t>Panel n</t>
  </si>
  <si>
    <t>Panel o</t>
  </si>
  <si>
    <t>Panel p</t>
  </si>
  <si>
    <t>Panel q</t>
  </si>
  <si>
    <t>Panel r</t>
  </si>
  <si>
    <t>T23</t>
  </si>
  <si>
    <t>T24</t>
  </si>
  <si>
    <t>T25</t>
  </si>
  <si>
    <t>T26</t>
  </si>
  <si>
    <t>T27</t>
  </si>
  <si>
    <t>T28</t>
  </si>
  <si>
    <t>647.48*</t>
  </si>
  <si>
    <t>T29</t>
  </si>
  <si>
    <t>T30</t>
  </si>
  <si>
    <t>T31</t>
  </si>
  <si>
    <t>T32</t>
  </si>
  <si>
    <t>T34</t>
  </si>
  <si>
    <t>T35</t>
  </si>
  <si>
    <t>T36</t>
  </si>
  <si>
    <t>T37</t>
  </si>
  <si>
    <t>T38</t>
  </si>
  <si>
    <t>T39</t>
  </si>
  <si>
    <t>T40</t>
  </si>
  <si>
    <t>T41</t>
  </si>
  <si>
    <t>T42</t>
  </si>
  <si>
    <t>blue</t>
  </si>
  <si>
    <t>statistical outlier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</si>
</sst>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2"/>
      <color theme="1"/>
      <name val="Aptos Narrow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2"/>
      <name val="Calibri"/>
      <family val="2"/>
    </font>
    <font>
      <i/>
      <sz val="12"/>
      <color rgb="FF0000FF"/>
      <name val="Calibri"/>
      <family val="2"/>
    </font>
    <font>
      <i/>
      <sz val="14"/>
      <color rgb="FF0000FF"/>
      <name val="Calibri"/>
      <family val="2"/>
    </font>
    <font>
      <sz val="14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auto="1"/>
      </bottom>
      <diagonal/>
    </border>
    <border>
      <left/>
      <right/>
      <top style="thin">
        <color indexed="64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1" xfId="0" applyFont="1" applyBorder="1"/>
    <xf numFmtId="0" fontId="2" fillId="0" borderId="0" xfId="0" applyFont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1" xfId="0" applyFont="1" applyBorder="1"/>
    <xf numFmtId="0" fontId="2" fillId="0" borderId="5" xfId="0" applyFont="1" applyBorder="1"/>
    <xf numFmtId="0" fontId="1" fillId="0" borderId="6" xfId="0" applyFont="1" applyBorder="1" applyAlignment="1">
      <alignment horizontal="left" wrapText="1"/>
    </xf>
    <xf numFmtId="0" fontId="1" fillId="0" borderId="7" xfId="0" applyFont="1" applyBorder="1" applyAlignment="1">
      <alignment horizontal="center" wrapText="1"/>
    </xf>
    <xf numFmtId="0" fontId="2" fillId="0" borderId="7" xfId="0" applyFont="1" applyBorder="1"/>
    <xf numFmtId="0" fontId="2" fillId="0" borderId="8" xfId="0" applyFont="1" applyBorder="1"/>
    <xf numFmtId="164" fontId="3" fillId="0" borderId="0" xfId="0" applyNumberFormat="1" applyFont="1"/>
    <xf numFmtId="164" fontId="3" fillId="0" borderId="9" xfId="0" applyNumberFormat="1" applyFont="1" applyBorder="1"/>
    <xf numFmtId="0" fontId="3" fillId="0" borderId="9" xfId="0" applyFont="1" applyBorder="1"/>
    <xf numFmtId="0" fontId="3" fillId="0" borderId="0" xfId="0" applyFont="1"/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164" fontId="2" fillId="0" borderId="11" xfId="0" applyNumberFormat="1" applyFont="1" applyBorder="1"/>
    <xf numFmtId="164" fontId="2" fillId="0" borderId="12" xfId="0" applyNumberFormat="1" applyFont="1" applyBorder="1"/>
    <xf numFmtId="0" fontId="2" fillId="0" borderId="13" xfId="0" applyFont="1" applyBorder="1"/>
    <xf numFmtId="1" fontId="2" fillId="0" borderId="0" xfId="0" applyNumberFormat="1" applyFont="1"/>
    <xf numFmtId="0" fontId="4" fillId="2" borderId="9" xfId="0" quotePrefix="1" applyFont="1" applyFill="1" applyBorder="1" applyAlignment="1">
      <alignment horizontal="right"/>
    </xf>
    <xf numFmtId="164" fontId="3" fillId="0" borderId="11" xfId="0" applyNumberFormat="1" applyFont="1" applyBorder="1"/>
    <xf numFmtId="164" fontId="3" fillId="0" borderId="12" xfId="0" applyNumberFormat="1" applyFont="1" applyBorder="1"/>
    <xf numFmtId="0" fontId="1" fillId="0" borderId="0" xfId="0" applyFont="1"/>
    <xf numFmtId="0" fontId="2" fillId="0" borderId="14" xfId="0" applyFont="1" applyBorder="1"/>
    <xf numFmtId="0" fontId="2" fillId="0" borderId="15" xfId="0" applyFont="1" applyBorder="1"/>
    <xf numFmtId="0" fontId="2" fillId="0" borderId="16" xfId="0" applyFont="1" applyBorder="1"/>
    <xf numFmtId="164" fontId="2" fillId="0" borderId="0" xfId="0" applyNumberFormat="1" applyFont="1"/>
    <xf numFmtId="164" fontId="2" fillId="0" borderId="7" xfId="0" applyNumberFormat="1" applyFont="1" applyBorder="1"/>
    <xf numFmtId="164" fontId="2" fillId="0" borderId="8" xfId="0" applyNumberFormat="1" applyFont="1" applyBorder="1"/>
    <xf numFmtId="0" fontId="5" fillId="2" borderId="0" xfId="0" quotePrefix="1" applyFont="1" applyFill="1" applyAlignment="1">
      <alignment horizontal="right"/>
    </xf>
    <xf numFmtId="2" fontId="6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3B803-52C6-8547-BB9E-3980FB9389FC}">
  <dimension ref="A1:AA73"/>
  <sheetViews>
    <sheetView tabSelected="1" workbookViewId="0">
      <selection sqref="A1:XFD1048576"/>
    </sheetView>
  </sheetViews>
  <sheetFormatPr baseColWidth="10" defaultRowHeight="16" x14ac:dyDescent="0.2"/>
  <cols>
    <col min="1" max="4" width="10.83203125" style="2"/>
    <col min="5" max="5" width="13.83203125" style="2" customWidth="1"/>
    <col min="6" max="6" width="19.33203125" style="2" bestFit="1" customWidth="1"/>
    <col min="7" max="7" width="14.33203125" style="2" bestFit="1" customWidth="1"/>
    <col min="8" max="8" width="10.83203125" style="2"/>
    <col min="9" max="9" width="24.83203125" style="2" bestFit="1" customWidth="1"/>
    <col min="10" max="10" width="10.83203125" style="2"/>
    <col min="11" max="11" width="24.1640625" style="2" bestFit="1" customWidth="1"/>
    <col min="12" max="12" width="10.83203125" style="2"/>
    <col min="13" max="13" width="20" style="2" bestFit="1" customWidth="1"/>
    <col min="14" max="14" width="10.83203125" style="2"/>
    <col min="15" max="15" width="27.6640625" style="2" bestFit="1" customWidth="1"/>
    <col min="16" max="16384" width="10.83203125" style="2"/>
  </cols>
  <sheetData>
    <row r="1" spans="1:23" x14ac:dyDescent="0.2">
      <c r="A1" s="1" t="s">
        <v>0</v>
      </c>
    </row>
    <row r="4" spans="1:23" x14ac:dyDescent="0.2">
      <c r="A4" s="3" t="s">
        <v>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5"/>
    </row>
    <row r="5" spans="1:23" x14ac:dyDescent="0.2">
      <c r="A5" s="6"/>
      <c r="E5" s="7" t="s">
        <v>2</v>
      </c>
      <c r="F5" s="7" t="s">
        <v>3</v>
      </c>
      <c r="G5" s="7" t="s">
        <v>4</v>
      </c>
      <c r="I5" s="7" t="s">
        <v>5</v>
      </c>
      <c r="K5" s="7" t="s">
        <v>6</v>
      </c>
      <c r="M5" s="7" t="s">
        <v>7</v>
      </c>
      <c r="O5" s="7" t="s">
        <v>8</v>
      </c>
    </row>
    <row r="6" spans="1:23" ht="18" thickBot="1" x14ac:dyDescent="0.25">
      <c r="A6" s="8" t="s">
        <v>9</v>
      </c>
      <c r="B6" s="9" t="s">
        <v>10</v>
      </c>
      <c r="C6" s="10"/>
      <c r="D6" s="10" t="s">
        <v>11</v>
      </c>
      <c r="E6" s="11" t="s">
        <v>12</v>
      </c>
      <c r="F6" s="11" t="s">
        <v>13</v>
      </c>
      <c r="G6" s="11" t="s">
        <v>14</v>
      </c>
      <c r="H6" s="10"/>
      <c r="I6" s="11" t="s">
        <v>15</v>
      </c>
      <c r="J6" s="10"/>
      <c r="K6" s="11" t="s">
        <v>16</v>
      </c>
      <c r="L6" s="10"/>
      <c r="M6" s="11" t="s">
        <v>17</v>
      </c>
      <c r="N6" s="10"/>
      <c r="O6" s="11" t="s">
        <v>18</v>
      </c>
      <c r="P6" s="2" t="s">
        <v>19</v>
      </c>
    </row>
    <row r="7" spans="1:23" ht="17" thickTop="1" x14ac:dyDescent="0.2">
      <c r="A7" s="1" t="s">
        <v>20</v>
      </c>
      <c r="B7" s="2" t="s">
        <v>21</v>
      </c>
      <c r="D7" s="12">
        <v>385.4</v>
      </c>
      <c r="E7" s="13">
        <v>3.68</v>
      </c>
      <c r="F7" s="14">
        <v>4.9000000000000004</v>
      </c>
      <c r="G7" s="14">
        <v>12.9</v>
      </c>
      <c r="H7" s="15"/>
      <c r="I7" s="14">
        <v>46.63</v>
      </c>
      <c r="J7" s="15"/>
      <c r="K7" s="13">
        <v>14.2772424</v>
      </c>
      <c r="L7" s="12"/>
      <c r="M7" s="13">
        <v>-78.2</v>
      </c>
      <c r="N7" s="12"/>
      <c r="O7" s="14">
        <v>121.09699999999999</v>
      </c>
    </row>
    <row r="8" spans="1:23" x14ac:dyDescent="0.2">
      <c r="A8" s="6"/>
      <c r="B8" s="2" t="s">
        <v>22</v>
      </c>
      <c r="D8" s="12">
        <v>368.8</v>
      </c>
      <c r="E8" s="13">
        <v>8.41</v>
      </c>
      <c r="F8" s="14">
        <v>6</v>
      </c>
      <c r="G8" s="14">
        <v>13.7</v>
      </c>
      <c r="H8" s="15"/>
      <c r="I8" s="14">
        <v>53</v>
      </c>
      <c r="J8" s="15"/>
      <c r="K8" s="13">
        <v>137.935484</v>
      </c>
      <c r="L8" s="12"/>
      <c r="M8" s="13">
        <v>-66.95</v>
      </c>
      <c r="N8" s="12"/>
      <c r="O8" s="14">
        <v>137.41999999999999</v>
      </c>
      <c r="P8" s="15"/>
      <c r="Q8" s="15"/>
      <c r="R8" s="15"/>
      <c r="S8" s="15"/>
      <c r="T8" s="15"/>
      <c r="U8" s="15"/>
      <c r="V8" s="15"/>
    </row>
    <row r="9" spans="1:23" x14ac:dyDescent="0.2">
      <c r="A9" s="6"/>
      <c r="B9" s="2" t="s">
        <v>23</v>
      </c>
      <c r="D9" s="12">
        <v>435.57</v>
      </c>
      <c r="E9" s="13">
        <v>7.12</v>
      </c>
      <c r="F9" s="14">
        <v>12.6</v>
      </c>
      <c r="G9" s="14">
        <v>13.2</v>
      </c>
      <c r="H9" s="15"/>
      <c r="I9" s="14">
        <v>25.07</v>
      </c>
      <c r="J9" s="15"/>
      <c r="K9" s="13">
        <v>167.80690899999999</v>
      </c>
      <c r="L9" s="12"/>
      <c r="M9" s="13">
        <v>-8.9</v>
      </c>
      <c r="N9" s="12"/>
      <c r="O9" s="14">
        <v>346.30500000000001</v>
      </c>
      <c r="W9" s="15"/>
    </row>
    <row r="10" spans="1:23" x14ac:dyDescent="0.2">
      <c r="A10" s="6"/>
      <c r="B10" s="2" t="s">
        <v>24</v>
      </c>
      <c r="D10" s="12">
        <v>421</v>
      </c>
      <c r="E10" s="13">
        <v>7.52</v>
      </c>
      <c r="F10" s="14">
        <v>5.9</v>
      </c>
      <c r="G10" s="14">
        <v>11</v>
      </c>
      <c r="H10" s="15"/>
      <c r="I10" s="14">
        <v>17.07</v>
      </c>
      <c r="J10" s="15"/>
      <c r="K10" s="13">
        <v>142.539118</v>
      </c>
      <c r="L10" s="12"/>
      <c r="M10" s="13">
        <v>-37.61</v>
      </c>
      <c r="N10" s="12"/>
      <c r="O10" s="14">
        <v>309.58300000000003</v>
      </c>
      <c r="P10" s="15"/>
      <c r="Q10" s="15"/>
      <c r="R10" s="15"/>
      <c r="S10" s="15"/>
      <c r="T10" s="15"/>
      <c r="U10" s="15"/>
      <c r="V10" s="15"/>
      <c r="W10" s="15"/>
    </row>
    <row r="11" spans="1:23" x14ac:dyDescent="0.2">
      <c r="A11" s="6"/>
      <c r="B11" s="2" t="s">
        <v>25</v>
      </c>
      <c r="D11" s="12">
        <v>452.43</v>
      </c>
      <c r="E11" s="13">
        <v>8.18</v>
      </c>
      <c r="F11" s="14">
        <v>10.6</v>
      </c>
      <c r="G11" s="14">
        <v>10.199999999999999</v>
      </c>
      <c r="H11" s="15"/>
      <c r="I11" s="14">
        <v>10.220000000000001</v>
      </c>
      <c r="J11" s="15"/>
      <c r="K11" s="13">
        <v>153.98989499999999</v>
      </c>
      <c r="L11" s="12"/>
      <c r="M11" s="13">
        <v>-73.58</v>
      </c>
      <c r="N11" s="12"/>
      <c r="O11" s="14">
        <v>-29.065999999999999</v>
      </c>
    </row>
    <row r="12" spans="1:23" x14ac:dyDescent="0.2">
      <c r="A12" s="6"/>
      <c r="B12" s="2" t="s">
        <v>26</v>
      </c>
      <c r="D12" s="12">
        <v>410</v>
      </c>
      <c r="E12" s="13">
        <v>6.99</v>
      </c>
      <c r="F12" s="14">
        <v>10.6</v>
      </c>
      <c r="G12" s="14">
        <v>8.5</v>
      </c>
      <c r="H12" s="15"/>
      <c r="I12" s="14">
        <v>4.12</v>
      </c>
      <c r="J12" s="15"/>
      <c r="K12" s="13">
        <v>191.547406</v>
      </c>
      <c r="L12" s="12"/>
      <c r="M12" s="13">
        <v>-17.88</v>
      </c>
      <c r="N12" s="12"/>
      <c r="O12" s="14">
        <v>417.97899999999998</v>
      </c>
    </row>
    <row r="13" spans="1:23" x14ac:dyDescent="0.2">
      <c r="A13" s="6"/>
      <c r="B13" s="2" t="s">
        <v>27</v>
      </c>
      <c r="D13" s="12">
        <v>471.57</v>
      </c>
      <c r="E13" s="13">
        <v>6.06</v>
      </c>
      <c r="F13" s="14">
        <v>8.6999999999999993</v>
      </c>
      <c r="G13" s="14">
        <v>16.3</v>
      </c>
      <c r="H13" s="15"/>
      <c r="I13" s="14">
        <v>3.17</v>
      </c>
      <c r="J13" s="15"/>
      <c r="K13" s="13">
        <v>165.465035</v>
      </c>
      <c r="L13" s="12"/>
      <c r="M13" s="13">
        <v>-35.46</v>
      </c>
      <c r="N13" s="12"/>
      <c r="O13" s="14">
        <v>183.79900000000001</v>
      </c>
    </row>
    <row r="14" spans="1:23" x14ac:dyDescent="0.2">
      <c r="A14" s="6"/>
      <c r="B14" s="2" t="s">
        <v>28</v>
      </c>
      <c r="D14" s="12">
        <v>353</v>
      </c>
      <c r="E14" s="13">
        <v>7.86</v>
      </c>
      <c r="F14" s="14">
        <v>3.5</v>
      </c>
      <c r="G14" s="14">
        <v>9.8000000000000007</v>
      </c>
      <c r="H14" s="15"/>
      <c r="I14" s="14">
        <v>43.25</v>
      </c>
      <c r="J14" s="15"/>
      <c r="K14" s="13">
        <v>-23.675675999999999</v>
      </c>
      <c r="L14" s="12"/>
      <c r="M14" s="13">
        <v>-72.349999999999994</v>
      </c>
      <c r="N14" s="12"/>
      <c r="O14" s="14">
        <v>160.31399999999999</v>
      </c>
    </row>
    <row r="15" spans="1:23" x14ac:dyDescent="0.2">
      <c r="A15" s="6"/>
      <c r="D15" s="12"/>
      <c r="E15" s="13"/>
      <c r="F15" s="14"/>
      <c r="G15" s="14"/>
      <c r="H15" s="15"/>
      <c r="I15" s="16"/>
      <c r="K15" s="16"/>
      <c r="M15" s="13"/>
      <c r="N15" s="12"/>
      <c r="O15" s="16"/>
    </row>
    <row r="16" spans="1:23" x14ac:dyDescent="0.2">
      <c r="A16" s="1" t="s">
        <v>29</v>
      </c>
      <c r="D16" s="12">
        <f>AVERAGE(D7:D14)</f>
        <v>412.22125</v>
      </c>
      <c r="E16" s="13">
        <f>AVERAGE(E7:E14)</f>
        <v>6.9775</v>
      </c>
      <c r="F16" s="13">
        <f>AVERAGE(F7:F14)</f>
        <v>7.85</v>
      </c>
      <c r="G16" s="13">
        <f>AVERAGE(G7:G14)</f>
        <v>11.95</v>
      </c>
      <c r="H16" s="12"/>
      <c r="I16" s="13">
        <f>AVERAGE(I7:I14)</f>
        <v>25.316249999999997</v>
      </c>
      <c r="J16" s="12"/>
      <c r="K16" s="13">
        <f>AVERAGE(K7:K14)</f>
        <v>118.73567667500002</v>
      </c>
      <c r="L16" s="12"/>
      <c r="M16" s="13">
        <f t="shared" ref="M16:O16" si="0">AVERAGE(M7:M14)</f>
        <v>-48.866249999999994</v>
      </c>
      <c r="N16" s="12"/>
      <c r="O16" s="13">
        <f t="shared" si="0"/>
        <v>205.92887500000001</v>
      </c>
    </row>
    <row r="17" spans="1:27" x14ac:dyDescent="0.2">
      <c r="A17" s="17" t="s">
        <v>30</v>
      </c>
      <c r="B17" s="18"/>
      <c r="C17" s="18"/>
      <c r="D17" s="19">
        <f>_xlfn.STDEV.S(D7:D14)/SQRT(COUNT(D7:D14))</f>
        <v>14.563974074689032</v>
      </c>
      <c r="E17" s="20">
        <f>_xlfn.STDEV.S(E7:E14)/SQRT(COUNT(E7:E14))</f>
        <v>0.53962536607750766</v>
      </c>
      <c r="F17" s="20">
        <f>_xlfn.STDEV.S(F7:F14)/SQRT(COUNT(F7:F14))</f>
        <v>1.1437719552927874</v>
      </c>
      <c r="G17" s="20">
        <f>_xlfn.STDEV.S(G7:G14)/SQRT(COUNT(G7:G14))</f>
        <v>0.89582364335844633</v>
      </c>
      <c r="H17" s="19"/>
      <c r="I17" s="20">
        <f>_xlfn.STDEV.S(I7:I14)/SQRT(COUNT(I7:I14))</f>
        <v>7.0432094798313187</v>
      </c>
      <c r="J17" s="19"/>
      <c r="K17" s="20">
        <f>_xlfn.STDEV.S(K7:K14)/SQRT(COUNT(K7:K14))</f>
        <v>27.795111623944425</v>
      </c>
      <c r="L17" s="19"/>
      <c r="M17" s="20">
        <f t="shared" ref="M17:O17" si="1">_xlfn.STDEV.S(M7:M14)/SQRT(COUNT(M7:M14))</f>
        <v>9.6488585441676573</v>
      </c>
      <c r="N17" s="19"/>
      <c r="O17" s="20">
        <f t="shared" si="1"/>
        <v>50.902189478392735</v>
      </c>
    </row>
    <row r="18" spans="1:27" x14ac:dyDescent="0.2">
      <c r="A18" s="6"/>
      <c r="M18" s="12"/>
      <c r="N18" s="12"/>
      <c r="O18" s="21"/>
    </row>
    <row r="19" spans="1:27" x14ac:dyDescent="0.2">
      <c r="A19" s="6"/>
      <c r="E19" s="7" t="s">
        <v>2</v>
      </c>
      <c r="F19" s="7" t="s">
        <v>3</v>
      </c>
      <c r="G19" s="7" t="s">
        <v>4</v>
      </c>
      <c r="I19" s="7" t="s">
        <v>5</v>
      </c>
      <c r="K19" s="7" t="s">
        <v>6</v>
      </c>
      <c r="M19" s="7" t="s">
        <v>7</v>
      </c>
      <c r="O19" s="7" t="s">
        <v>8</v>
      </c>
    </row>
    <row r="20" spans="1:27" ht="18" thickBot="1" x14ac:dyDescent="0.25">
      <c r="A20" s="8" t="s">
        <v>9</v>
      </c>
      <c r="B20" s="9" t="s">
        <v>10</v>
      </c>
      <c r="C20" s="10"/>
      <c r="D20" s="10" t="s">
        <v>11</v>
      </c>
      <c r="E20" s="11" t="s">
        <v>12</v>
      </c>
      <c r="F20" s="11" t="s">
        <v>13</v>
      </c>
      <c r="G20" s="11" t="s">
        <v>14</v>
      </c>
      <c r="H20" s="10"/>
      <c r="I20" s="11" t="s">
        <v>15</v>
      </c>
      <c r="J20" s="10"/>
      <c r="K20" s="11" t="s">
        <v>16</v>
      </c>
      <c r="L20" s="10"/>
      <c r="M20" s="11" t="s">
        <v>17</v>
      </c>
      <c r="N20" s="10"/>
      <c r="O20" s="11" t="s">
        <v>18</v>
      </c>
      <c r="P20" s="2" t="s">
        <v>19</v>
      </c>
    </row>
    <row r="21" spans="1:27" ht="17" thickTop="1" x14ac:dyDescent="0.2">
      <c r="A21" s="1" t="s">
        <v>31</v>
      </c>
      <c r="B21" s="22" t="s">
        <v>32</v>
      </c>
      <c r="D21" s="12">
        <v>552.75</v>
      </c>
      <c r="E21" s="13">
        <v>7.7</v>
      </c>
      <c r="F21" s="14">
        <v>3.4</v>
      </c>
      <c r="G21" s="14">
        <v>15.3</v>
      </c>
      <c r="H21" s="15"/>
      <c r="I21" s="14">
        <v>74.44</v>
      </c>
      <c r="J21" s="15"/>
      <c r="K21" s="13">
        <v>158.59649099999999</v>
      </c>
      <c r="L21" s="12"/>
      <c r="M21" s="13">
        <v>-57.92</v>
      </c>
      <c r="N21" s="12"/>
      <c r="O21" s="14">
        <v>351.09</v>
      </c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</row>
    <row r="22" spans="1:27" x14ac:dyDescent="0.2">
      <c r="A22" s="1"/>
      <c r="B22" s="22" t="s">
        <v>33</v>
      </c>
      <c r="D22" s="12">
        <v>363.25</v>
      </c>
      <c r="E22" s="13">
        <v>6.7</v>
      </c>
      <c r="F22" s="14">
        <v>18.2</v>
      </c>
      <c r="G22" s="14">
        <v>11.4</v>
      </c>
      <c r="H22" s="15"/>
      <c r="I22" s="14">
        <v>22.67</v>
      </c>
      <c r="J22" s="15"/>
      <c r="K22" s="13">
        <v>36.176194899999999</v>
      </c>
      <c r="L22" s="12"/>
      <c r="M22" s="13">
        <v>-36.83</v>
      </c>
      <c r="N22" s="12"/>
      <c r="O22" s="14">
        <v>148.32300000000001</v>
      </c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</row>
    <row r="23" spans="1:27" x14ac:dyDescent="0.2">
      <c r="A23" s="6"/>
      <c r="B23" s="22" t="s">
        <v>34</v>
      </c>
      <c r="D23" s="12">
        <v>411</v>
      </c>
      <c r="E23" s="13">
        <v>5.7</v>
      </c>
      <c r="F23" s="14">
        <v>6.8</v>
      </c>
      <c r="G23" s="14">
        <v>8.6999999999999993</v>
      </c>
      <c r="H23" s="15"/>
      <c r="I23" s="14">
        <v>82.73</v>
      </c>
      <c r="J23" s="15"/>
      <c r="K23" s="13">
        <v>75.405438399999994</v>
      </c>
      <c r="L23" s="12"/>
      <c r="M23" s="13">
        <v>-51.08</v>
      </c>
      <c r="N23" s="12"/>
      <c r="O23" s="14">
        <v>333.93799999999999</v>
      </c>
    </row>
    <row r="24" spans="1:27" x14ac:dyDescent="0.2">
      <c r="A24" s="6"/>
      <c r="B24" s="22" t="s">
        <v>35</v>
      </c>
      <c r="D24" s="12">
        <v>382.33</v>
      </c>
      <c r="E24" s="13">
        <v>6.2</v>
      </c>
      <c r="F24" s="14">
        <v>12.7</v>
      </c>
      <c r="G24" s="14">
        <v>16</v>
      </c>
      <c r="H24" s="15"/>
      <c r="I24" s="14">
        <v>2.89</v>
      </c>
      <c r="J24" s="15"/>
      <c r="K24" s="13">
        <v>77.283177800000004</v>
      </c>
      <c r="L24" s="12"/>
      <c r="M24" s="13">
        <v>-55.98</v>
      </c>
      <c r="N24" s="12"/>
      <c r="O24" s="14">
        <v>107.776</v>
      </c>
    </row>
    <row r="25" spans="1:27" x14ac:dyDescent="0.2">
      <c r="A25" s="6"/>
      <c r="B25" s="22" t="s">
        <v>36</v>
      </c>
      <c r="D25" s="12">
        <v>490.56</v>
      </c>
      <c r="E25" s="13">
        <v>5.0999999999999996</v>
      </c>
      <c r="F25" s="14">
        <v>7.7</v>
      </c>
      <c r="G25" s="14">
        <v>11.2</v>
      </c>
      <c r="H25" s="15"/>
      <c r="I25" s="14">
        <v>2.52</v>
      </c>
      <c r="J25" s="15"/>
      <c r="K25" s="13">
        <v>89.608276900000007</v>
      </c>
      <c r="L25" s="12"/>
      <c r="M25" s="13">
        <v>-68.36</v>
      </c>
      <c r="N25" s="12"/>
      <c r="O25" s="14">
        <v>54.052</v>
      </c>
    </row>
    <row r="26" spans="1:27" x14ac:dyDescent="0.2">
      <c r="A26" s="6"/>
      <c r="B26" s="22" t="s">
        <v>37</v>
      </c>
      <c r="D26" s="12">
        <v>470.5</v>
      </c>
      <c r="E26" s="13">
        <v>4.5999999999999996</v>
      </c>
      <c r="F26" s="14">
        <v>8.9</v>
      </c>
      <c r="G26" s="14">
        <v>16.899999999999999</v>
      </c>
      <c r="H26" s="15"/>
      <c r="I26" s="14">
        <v>-4.32</v>
      </c>
      <c r="J26" s="15"/>
      <c r="K26" s="13">
        <v>240.70463699999999</v>
      </c>
      <c r="L26" s="12"/>
      <c r="M26" s="13">
        <v>-51.83</v>
      </c>
      <c r="N26" s="12"/>
      <c r="O26" s="14">
        <v>210.21100000000001</v>
      </c>
    </row>
    <row r="27" spans="1:27" x14ac:dyDescent="0.2">
      <c r="A27" s="6"/>
      <c r="B27" s="22" t="s">
        <v>38</v>
      </c>
      <c r="D27" s="12">
        <v>506.29</v>
      </c>
      <c r="E27" s="13">
        <v>5.2</v>
      </c>
      <c r="F27" s="14">
        <v>10.6</v>
      </c>
      <c r="G27" s="14">
        <v>10.199999999999999</v>
      </c>
      <c r="H27" s="15"/>
      <c r="I27" s="14">
        <v>17.82</v>
      </c>
      <c r="J27" s="15"/>
      <c r="K27" s="13">
        <v>153.374514</v>
      </c>
      <c r="L27" s="12"/>
      <c r="M27" s="13">
        <v>-57.66</v>
      </c>
      <c r="N27" s="12"/>
      <c r="O27" s="14">
        <v>49.66</v>
      </c>
    </row>
    <row r="28" spans="1:27" x14ac:dyDescent="0.2">
      <c r="A28" s="6"/>
      <c r="B28" s="22" t="s">
        <v>39</v>
      </c>
      <c r="D28" s="12">
        <v>501.43</v>
      </c>
      <c r="E28" s="13">
        <v>6</v>
      </c>
      <c r="F28" s="14">
        <v>13.2</v>
      </c>
      <c r="G28" s="14">
        <v>5.7</v>
      </c>
      <c r="H28" s="15"/>
      <c r="I28" s="14">
        <v>46.46</v>
      </c>
      <c r="J28" s="15"/>
      <c r="K28" s="13">
        <v>150.42042499999999</v>
      </c>
      <c r="L28" s="12"/>
      <c r="M28" s="13">
        <v>-83.45</v>
      </c>
      <c r="N28" s="12"/>
      <c r="O28" s="14">
        <v>24.943000000000001</v>
      </c>
    </row>
    <row r="29" spans="1:27" x14ac:dyDescent="0.2">
      <c r="A29" s="6"/>
      <c r="B29" s="22" t="s">
        <v>40</v>
      </c>
      <c r="D29" s="12">
        <v>515</v>
      </c>
      <c r="E29" s="13">
        <v>5.8</v>
      </c>
      <c r="F29" s="14">
        <v>11.2</v>
      </c>
      <c r="G29" s="14">
        <v>10.9</v>
      </c>
      <c r="H29" s="15"/>
      <c r="I29" s="14">
        <v>19.420000000000002</v>
      </c>
      <c r="J29" s="15"/>
      <c r="K29" s="13">
        <v>220.94202899999999</v>
      </c>
      <c r="L29" s="12"/>
      <c r="M29" s="13">
        <v>-46.59</v>
      </c>
      <c r="N29" s="12"/>
      <c r="O29" s="14">
        <v>241.67500000000001</v>
      </c>
    </row>
    <row r="30" spans="1:27" x14ac:dyDescent="0.2">
      <c r="A30" s="6"/>
      <c r="B30" s="22" t="s">
        <v>41</v>
      </c>
      <c r="D30" s="12">
        <v>449.5</v>
      </c>
      <c r="E30" s="13">
        <v>5.7</v>
      </c>
      <c r="F30" s="14">
        <v>3.9</v>
      </c>
      <c r="G30" s="14">
        <v>4.5999999999999996</v>
      </c>
      <c r="H30" s="15"/>
      <c r="I30" s="14">
        <v>83.06</v>
      </c>
      <c r="J30" s="15"/>
      <c r="K30" s="13">
        <v>123.446562</v>
      </c>
      <c r="L30" s="12"/>
      <c r="M30" s="13">
        <v>-36.29</v>
      </c>
      <c r="N30" s="12"/>
      <c r="O30" s="23" t="s">
        <v>42</v>
      </c>
      <c r="R30" s="15"/>
    </row>
    <row r="31" spans="1:27" x14ac:dyDescent="0.2">
      <c r="A31" s="6"/>
      <c r="B31" s="22" t="s">
        <v>43</v>
      </c>
      <c r="D31" s="12">
        <v>422.86</v>
      </c>
      <c r="E31" s="13">
        <v>5.9</v>
      </c>
      <c r="F31" s="14">
        <v>9.9</v>
      </c>
      <c r="G31" s="14">
        <v>11.3</v>
      </c>
      <c r="H31" s="15"/>
      <c r="I31" s="14">
        <v>-2.88</v>
      </c>
      <c r="J31" s="15"/>
      <c r="K31" s="13">
        <v>85.362035199999994</v>
      </c>
      <c r="L31" s="12"/>
      <c r="M31" s="13">
        <v>-44.29</v>
      </c>
      <c r="N31" s="12"/>
      <c r="O31" s="14">
        <v>156.67599999999999</v>
      </c>
      <c r="R31" s="15"/>
    </row>
    <row r="32" spans="1:27" x14ac:dyDescent="0.2">
      <c r="A32" s="6"/>
      <c r="B32" s="22"/>
      <c r="E32" s="16"/>
      <c r="F32" s="16"/>
      <c r="G32" s="16"/>
      <c r="I32" s="16"/>
      <c r="K32" s="16"/>
      <c r="M32" s="16"/>
      <c r="O32" s="16"/>
      <c r="R32" s="15"/>
    </row>
    <row r="33" spans="1:26" x14ac:dyDescent="0.2">
      <c r="A33" s="1" t="s">
        <v>29</v>
      </c>
      <c r="D33" s="12">
        <f>AVERAGE(D21:D31)</f>
        <v>460.49727272727267</v>
      </c>
      <c r="E33" s="13">
        <f t="shared" ref="E33:O33" si="2">AVERAGE(E21:E31)</f>
        <v>5.8727272727272739</v>
      </c>
      <c r="F33" s="13">
        <f t="shared" si="2"/>
        <v>9.6818181818181834</v>
      </c>
      <c r="G33" s="13">
        <f t="shared" si="2"/>
        <v>11.109090909090909</v>
      </c>
      <c r="H33" s="12"/>
      <c r="I33" s="13">
        <f t="shared" si="2"/>
        <v>31.346363636363638</v>
      </c>
      <c r="J33" s="12"/>
      <c r="K33" s="13">
        <f t="shared" si="2"/>
        <v>128.30179829090909</v>
      </c>
      <c r="L33" s="12"/>
      <c r="M33" s="13">
        <f t="shared" si="2"/>
        <v>-53.66181818181817</v>
      </c>
      <c r="N33" s="12"/>
      <c r="O33" s="13">
        <f t="shared" si="2"/>
        <v>167.83439999999999</v>
      </c>
      <c r="R33" s="15"/>
    </row>
    <row r="34" spans="1:26" x14ac:dyDescent="0.2">
      <c r="A34" s="17" t="s">
        <v>30</v>
      </c>
      <c r="B34" s="18"/>
      <c r="C34" s="18"/>
      <c r="D34" s="24">
        <f>_xlfn.STDEV.S(D21:D31)/SQRT(COUNT(D21:D31))</f>
        <v>18.043391139186095</v>
      </c>
      <c r="E34" s="25">
        <f t="shared" ref="E34:O34" si="3">_xlfn.STDEV.S(E21:E31)/SQRT(COUNT(E21:E31))</f>
        <v>0.25012393622177348</v>
      </c>
      <c r="F34" s="25">
        <f t="shared" si="3"/>
        <v>1.2897369838859791</v>
      </c>
      <c r="G34" s="25">
        <f t="shared" si="3"/>
        <v>1.181097682470502</v>
      </c>
      <c r="H34" s="24"/>
      <c r="I34" s="25">
        <f t="shared" si="3"/>
        <v>10.394403675468594</v>
      </c>
      <c r="J34" s="24"/>
      <c r="K34" s="25">
        <f t="shared" si="3"/>
        <v>19.189222856160807</v>
      </c>
      <c r="L34" s="24"/>
      <c r="M34" s="25">
        <f t="shared" si="3"/>
        <v>4.1295134686308312</v>
      </c>
      <c r="N34" s="24"/>
      <c r="O34" s="25">
        <f t="shared" si="3"/>
        <v>36.493990812856985</v>
      </c>
      <c r="R34" s="15"/>
    </row>
    <row r="35" spans="1:26" x14ac:dyDescent="0.2">
      <c r="A35" s="1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R35" s="15"/>
    </row>
    <row r="36" spans="1:26" x14ac:dyDescent="0.2">
      <c r="A36" s="26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R36" s="15"/>
    </row>
    <row r="37" spans="1:26" x14ac:dyDescent="0.2">
      <c r="A37" s="6"/>
      <c r="R37" s="15"/>
    </row>
    <row r="38" spans="1:26" x14ac:dyDescent="0.2">
      <c r="A38" s="3" t="s">
        <v>44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5"/>
      <c r="R38" s="15"/>
    </row>
    <row r="39" spans="1:26" x14ac:dyDescent="0.2">
      <c r="A39" s="17"/>
      <c r="B39" s="18"/>
      <c r="C39" s="18"/>
      <c r="D39" s="18"/>
      <c r="E39" s="27" t="s">
        <v>45</v>
      </c>
      <c r="F39" s="27" t="s">
        <v>46</v>
      </c>
      <c r="G39" s="27" t="s">
        <v>47</v>
      </c>
      <c r="H39" s="18"/>
      <c r="I39" s="27" t="s">
        <v>48</v>
      </c>
      <c r="J39" s="18"/>
      <c r="K39" s="27" t="s">
        <v>49</v>
      </c>
      <c r="L39" s="18"/>
      <c r="M39" s="27" t="s">
        <v>50</v>
      </c>
      <c r="N39" s="18"/>
      <c r="O39" s="27" t="s">
        <v>51</v>
      </c>
      <c r="R39" s="15"/>
    </row>
    <row r="40" spans="1:26" ht="18" thickBot="1" x14ac:dyDescent="0.25">
      <c r="A40" s="8" t="s">
        <v>9</v>
      </c>
      <c r="B40" s="9" t="s">
        <v>10</v>
      </c>
      <c r="C40" s="10"/>
      <c r="D40" s="28" t="s">
        <v>11</v>
      </c>
      <c r="E40" s="27" t="s">
        <v>12</v>
      </c>
      <c r="F40" s="27" t="s">
        <v>13</v>
      </c>
      <c r="G40" s="27" t="s">
        <v>14</v>
      </c>
      <c r="H40" s="29" t="s">
        <v>19</v>
      </c>
      <c r="I40" s="11" t="s">
        <v>15</v>
      </c>
      <c r="J40" s="10"/>
      <c r="K40" s="11" t="s">
        <v>16</v>
      </c>
      <c r="L40" s="10"/>
      <c r="M40" s="11" t="s">
        <v>17</v>
      </c>
      <c r="N40" s="10"/>
      <c r="O40" s="11" t="s">
        <v>18</v>
      </c>
      <c r="P40" s="2" t="s">
        <v>19</v>
      </c>
      <c r="R40" s="15"/>
    </row>
    <row r="41" spans="1:26" ht="17" thickTop="1" x14ac:dyDescent="0.2">
      <c r="A41" s="1" t="s">
        <v>20</v>
      </c>
      <c r="B41" s="2" t="s">
        <v>52</v>
      </c>
      <c r="D41" s="12">
        <v>583.29999999999995</v>
      </c>
      <c r="E41" s="13">
        <v>4.5860000000000003</v>
      </c>
      <c r="F41" s="13">
        <v>10.459</v>
      </c>
      <c r="G41" s="13">
        <v>17.187999999999999</v>
      </c>
      <c r="I41" s="14">
        <v>69.290000000000006</v>
      </c>
      <c r="J41" s="15"/>
      <c r="K41" s="14">
        <v>230.63</v>
      </c>
      <c r="L41" s="15"/>
      <c r="M41" s="14">
        <v>-56.5</v>
      </c>
      <c r="N41" s="15"/>
      <c r="O41" s="14">
        <v>159.94999999999999</v>
      </c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x14ac:dyDescent="0.2">
      <c r="A42" s="6"/>
      <c r="B42" s="2" t="s">
        <v>53</v>
      </c>
      <c r="D42" s="12">
        <v>504.5</v>
      </c>
      <c r="E42" s="13">
        <v>6.0949999999999998</v>
      </c>
      <c r="F42" s="13">
        <v>6.8380000000000001</v>
      </c>
      <c r="G42" s="13">
        <v>9.9109999999999996</v>
      </c>
      <c r="I42" s="14">
        <v>119.35</v>
      </c>
      <c r="J42" s="15"/>
      <c r="K42" s="14">
        <v>197.22</v>
      </c>
      <c r="L42" s="12"/>
      <c r="M42" s="14">
        <v>-75.39</v>
      </c>
      <c r="N42" s="12"/>
      <c r="O42" s="14">
        <v>19.96</v>
      </c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x14ac:dyDescent="0.2">
      <c r="A43" s="6"/>
      <c r="B43" s="2" t="s">
        <v>54</v>
      </c>
      <c r="D43" s="12">
        <v>355.3</v>
      </c>
      <c r="E43" s="13">
        <v>10.741</v>
      </c>
      <c r="F43" s="13">
        <v>11.961</v>
      </c>
      <c r="G43" s="13">
        <v>14.916</v>
      </c>
      <c r="I43" s="14">
        <v>57.75</v>
      </c>
      <c r="J43" s="15"/>
      <c r="K43" s="14">
        <v>97.15</v>
      </c>
      <c r="L43" s="12"/>
      <c r="M43" s="14">
        <v>-82.43</v>
      </c>
      <c r="N43" s="12"/>
      <c r="O43" s="14">
        <v>46.87</v>
      </c>
    </row>
    <row r="44" spans="1:26" x14ac:dyDescent="0.2">
      <c r="A44" s="6"/>
      <c r="B44" s="2" t="s">
        <v>55</v>
      </c>
      <c r="D44" s="12">
        <v>440.7</v>
      </c>
      <c r="E44" s="13">
        <v>6.9589999999999996</v>
      </c>
      <c r="F44" s="13">
        <v>6.9210000000000003</v>
      </c>
      <c r="G44" s="13">
        <v>14.259</v>
      </c>
      <c r="I44" s="14">
        <v>87.79</v>
      </c>
      <c r="J44" s="15"/>
      <c r="K44" s="14">
        <v>300.45999999999998</v>
      </c>
      <c r="L44" s="12"/>
      <c r="M44" s="14">
        <v>-61.88</v>
      </c>
      <c r="N44" s="12"/>
      <c r="O44" s="14">
        <v>230.42</v>
      </c>
    </row>
    <row r="45" spans="1:26" x14ac:dyDescent="0.2">
      <c r="A45" s="6"/>
      <c r="B45" s="2" t="s">
        <v>56</v>
      </c>
      <c r="D45" s="12">
        <v>424.6</v>
      </c>
      <c r="E45" s="13">
        <v>9.1379999999999999</v>
      </c>
      <c r="F45" s="13">
        <v>10.316000000000001</v>
      </c>
      <c r="G45" s="13">
        <v>5.5579999999999998</v>
      </c>
      <c r="I45" s="14">
        <v>72.52</v>
      </c>
      <c r="J45" s="15"/>
      <c r="K45" s="14">
        <v>139.85</v>
      </c>
      <c r="L45" s="12"/>
      <c r="M45" s="14">
        <v>-44.36</v>
      </c>
      <c r="N45" s="12"/>
      <c r="O45" s="14">
        <v>349.51</v>
      </c>
    </row>
    <row r="46" spans="1:26" x14ac:dyDescent="0.2">
      <c r="A46" s="6"/>
      <c r="B46" s="2" t="s">
        <v>57</v>
      </c>
      <c r="D46" s="12">
        <v>353.8</v>
      </c>
      <c r="E46" s="13">
        <v>8.5510000000000002</v>
      </c>
      <c r="F46" s="13">
        <v>8.1270000000000007</v>
      </c>
      <c r="G46" s="13">
        <v>5.4420000000000002</v>
      </c>
      <c r="I46" s="14">
        <v>75.78</v>
      </c>
      <c r="J46" s="15"/>
      <c r="K46" s="14">
        <v>154.22</v>
      </c>
      <c r="L46" s="12"/>
      <c r="M46" s="14">
        <v>-8.8800000000000008</v>
      </c>
      <c r="N46" s="12"/>
      <c r="O46" s="23" t="s">
        <v>58</v>
      </c>
    </row>
    <row r="47" spans="1:26" x14ac:dyDescent="0.2">
      <c r="A47" s="6"/>
      <c r="B47" s="2" t="s">
        <v>59</v>
      </c>
      <c r="D47" s="12">
        <v>491.5</v>
      </c>
      <c r="E47" s="13">
        <v>3.5609999999999999</v>
      </c>
      <c r="F47" s="13">
        <v>15.717000000000001</v>
      </c>
      <c r="G47" s="13">
        <v>9.3079999999999998</v>
      </c>
      <c r="I47" s="14">
        <v>11.26</v>
      </c>
      <c r="J47" s="15"/>
      <c r="K47" s="14">
        <v>163.59</v>
      </c>
      <c r="L47" s="12"/>
      <c r="M47" s="14">
        <v>-53.96</v>
      </c>
      <c r="N47" s="12"/>
      <c r="O47" s="14">
        <v>95.29</v>
      </c>
    </row>
    <row r="48" spans="1:26" x14ac:dyDescent="0.2">
      <c r="A48" s="6"/>
      <c r="B48" s="2" t="s">
        <v>60</v>
      </c>
      <c r="D48" s="12">
        <v>405</v>
      </c>
      <c r="E48" s="13">
        <v>8.1479999999999997</v>
      </c>
      <c r="F48" s="13">
        <v>11.975</v>
      </c>
      <c r="G48" s="13">
        <v>8.3330000000000002</v>
      </c>
      <c r="I48" s="14">
        <v>73.2</v>
      </c>
      <c r="J48" s="15"/>
      <c r="K48" s="14">
        <v>102.44</v>
      </c>
      <c r="L48" s="12"/>
      <c r="M48" s="14">
        <v>-63.64</v>
      </c>
      <c r="N48" s="12"/>
      <c r="O48" s="14">
        <v>127.74</v>
      </c>
    </row>
    <row r="49" spans="1:25" x14ac:dyDescent="0.2">
      <c r="A49" s="6"/>
      <c r="B49" s="2" t="s">
        <v>61</v>
      </c>
      <c r="D49" s="12">
        <v>501.1</v>
      </c>
      <c r="E49" s="13">
        <v>7.0410000000000004</v>
      </c>
      <c r="F49" s="13">
        <v>14.651999999999999</v>
      </c>
      <c r="G49" s="13">
        <v>9.6349999999999998</v>
      </c>
      <c r="I49" s="14">
        <v>61.54</v>
      </c>
      <c r="J49" s="15"/>
      <c r="K49" s="14">
        <v>173.55</v>
      </c>
      <c r="L49" s="12"/>
      <c r="M49" s="14">
        <v>-70.59</v>
      </c>
      <c r="N49" s="12"/>
      <c r="O49" s="14">
        <v>72.069999999999993</v>
      </c>
    </row>
    <row r="50" spans="1:25" x14ac:dyDescent="0.2">
      <c r="A50" s="6"/>
      <c r="B50" s="2" t="s">
        <v>62</v>
      </c>
      <c r="D50" s="12">
        <v>344</v>
      </c>
      <c r="E50" s="13">
        <v>6.032</v>
      </c>
      <c r="F50" s="13">
        <v>16.423999999999999</v>
      </c>
      <c r="G50" s="13">
        <v>12.137</v>
      </c>
      <c r="H50" s="15"/>
      <c r="I50" s="14">
        <v>5.73</v>
      </c>
      <c r="J50" s="15"/>
      <c r="K50" s="14">
        <v>32.04</v>
      </c>
      <c r="L50" s="12"/>
      <c r="M50" s="14">
        <v>-0.73</v>
      </c>
      <c r="N50" s="12"/>
      <c r="O50" s="14">
        <v>20.88</v>
      </c>
    </row>
    <row r="51" spans="1:25" x14ac:dyDescent="0.2">
      <c r="A51" s="6"/>
      <c r="D51" s="12"/>
      <c r="E51" s="13"/>
      <c r="F51" s="13"/>
      <c r="G51" s="13"/>
      <c r="H51" s="15"/>
      <c r="I51" s="16"/>
      <c r="K51" s="16"/>
      <c r="M51" s="13"/>
      <c r="N51" s="12"/>
      <c r="O51" s="16"/>
    </row>
    <row r="52" spans="1:25" x14ac:dyDescent="0.2">
      <c r="A52" s="1" t="s">
        <v>29</v>
      </c>
      <c r="D52" s="12">
        <f>AVERAGE(D41:D50)</f>
        <v>440.38</v>
      </c>
      <c r="E52" s="13">
        <f t="shared" ref="E52:O52" si="4">AVERAGE(E41:E50)</f>
        <v>7.0851999999999986</v>
      </c>
      <c r="F52" s="13">
        <f t="shared" si="4"/>
        <v>11.339000000000002</v>
      </c>
      <c r="G52" s="13">
        <f t="shared" si="4"/>
        <v>10.668699999999999</v>
      </c>
      <c r="H52" s="12"/>
      <c r="I52" s="13">
        <f t="shared" si="4"/>
        <v>63.421000000000006</v>
      </c>
      <c r="J52" s="12"/>
      <c r="K52" s="13">
        <f t="shared" si="4"/>
        <v>159.11499999999998</v>
      </c>
      <c r="L52" s="12"/>
      <c r="M52" s="13">
        <f t="shared" si="4"/>
        <v>-51.835999999999999</v>
      </c>
      <c r="N52" s="12"/>
      <c r="O52" s="13">
        <f t="shared" si="4"/>
        <v>124.74333333333334</v>
      </c>
    </row>
    <row r="53" spans="1:25" x14ac:dyDescent="0.2">
      <c r="A53" s="17" t="s">
        <v>30</v>
      </c>
      <c r="B53" s="18"/>
      <c r="C53" s="18"/>
      <c r="D53" s="24">
        <f>_xlfn.STDEV.S(D41:D50)/SQRT(COUNT(D41:D50))</f>
        <v>25.024951104403261</v>
      </c>
      <c r="E53" s="25">
        <f t="shared" ref="E53:O53" si="5">_xlfn.STDEV.S(E41:E50)/SQRT(COUNT(E41:E50))</f>
        <v>0.68011900592633356</v>
      </c>
      <c r="F53" s="25">
        <f t="shared" si="5"/>
        <v>1.0990251033428546</v>
      </c>
      <c r="G53" s="25">
        <f t="shared" si="5"/>
        <v>1.2381629766176447</v>
      </c>
      <c r="H53" s="24"/>
      <c r="I53" s="25">
        <f t="shared" si="5"/>
        <v>10.63131208062088</v>
      </c>
      <c r="J53" s="24"/>
      <c r="K53" s="25">
        <f t="shared" si="5"/>
        <v>23.656820451803927</v>
      </c>
      <c r="L53" s="24"/>
      <c r="M53" s="25">
        <f t="shared" si="5"/>
        <v>8.5776898210804191</v>
      </c>
      <c r="N53" s="24"/>
      <c r="O53" s="25">
        <f t="shared" si="5"/>
        <v>36.211085549409681</v>
      </c>
    </row>
    <row r="54" spans="1:25" x14ac:dyDescent="0.2">
      <c r="A54" s="6"/>
      <c r="D54" s="30"/>
      <c r="E54" s="30"/>
      <c r="F54" s="30"/>
      <c r="G54" s="30"/>
      <c r="M54" s="12"/>
      <c r="N54" s="12"/>
      <c r="O54" s="21"/>
    </row>
    <row r="55" spans="1:25" x14ac:dyDescent="0.2">
      <c r="A55" s="6"/>
      <c r="D55" s="30"/>
      <c r="E55" s="7" t="s">
        <v>45</v>
      </c>
      <c r="F55" s="7" t="s">
        <v>46</v>
      </c>
      <c r="G55" s="7" t="s">
        <v>47</v>
      </c>
      <c r="I55" s="7" t="s">
        <v>48</v>
      </c>
      <c r="K55" s="7" t="s">
        <v>49</v>
      </c>
      <c r="M55" s="7" t="s">
        <v>50</v>
      </c>
      <c r="O55" s="7" t="s">
        <v>51</v>
      </c>
    </row>
    <row r="56" spans="1:25" ht="18" thickBot="1" x14ac:dyDescent="0.25">
      <c r="A56" s="8" t="s">
        <v>9</v>
      </c>
      <c r="B56" s="9" t="s">
        <v>10</v>
      </c>
      <c r="C56" s="10"/>
      <c r="D56" s="31" t="s">
        <v>11</v>
      </c>
      <c r="E56" s="32" t="s">
        <v>12</v>
      </c>
      <c r="F56" s="32" t="s">
        <v>13</v>
      </c>
      <c r="G56" s="32" t="s">
        <v>14</v>
      </c>
      <c r="H56" s="10" t="s">
        <v>19</v>
      </c>
      <c r="I56" s="11" t="s">
        <v>15</v>
      </c>
      <c r="J56" s="10"/>
      <c r="K56" s="11" t="s">
        <v>16</v>
      </c>
      <c r="L56" s="10"/>
      <c r="M56" s="11" t="s">
        <v>17</v>
      </c>
      <c r="N56" s="10"/>
      <c r="O56" s="11" t="s">
        <v>18</v>
      </c>
      <c r="P56" s="2" t="s">
        <v>19</v>
      </c>
    </row>
    <row r="57" spans="1:25" ht="17" thickTop="1" x14ac:dyDescent="0.2">
      <c r="A57" s="1" t="s">
        <v>31</v>
      </c>
      <c r="B57" s="22" t="s">
        <v>63</v>
      </c>
      <c r="D57" s="12">
        <v>472</v>
      </c>
      <c r="E57" s="13">
        <v>8.1359999999999992</v>
      </c>
      <c r="F57" s="13">
        <v>7.5419999999999998</v>
      </c>
      <c r="G57" s="13">
        <v>14.534000000000001</v>
      </c>
      <c r="H57" s="15"/>
      <c r="I57" s="14">
        <v>19.829999999999998</v>
      </c>
      <c r="J57" s="15"/>
      <c r="K57" s="14">
        <v>252.18</v>
      </c>
      <c r="L57" s="12"/>
      <c r="M57" s="14">
        <v>-21.16</v>
      </c>
      <c r="N57" s="12"/>
      <c r="O57" s="14">
        <v>280.10000000000002</v>
      </c>
      <c r="Q57" s="15"/>
      <c r="R57" s="15"/>
      <c r="S57" s="15"/>
      <c r="T57" s="15"/>
      <c r="U57" s="15"/>
      <c r="V57" s="15"/>
      <c r="W57" s="15"/>
      <c r="X57" s="15"/>
      <c r="Y57" s="15"/>
    </row>
    <row r="58" spans="1:25" x14ac:dyDescent="0.2">
      <c r="A58" s="1"/>
      <c r="B58" s="22" t="s">
        <v>64</v>
      </c>
      <c r="D58" s="12">
        <v>283.3</v>
      </c>
      <c r="E58" s="13">
        <v>6.4710000000000001</v>
      </c>
      <c r="F58" s="13">
        <v>9.6470000000000002</v>
      </c>
      <c r="G58" s="13">
        <v>10.587999999999999</v>
      </c>
      <c r="H58" s="15"/>
      <c r="I58" s="14">
        <v>49.73</v>
      </c>
      <c r="J58" s="15"/>
      <c r="K58" s="14">
        <v>50.78</v>
      </c>
      <c r="L58" s="12"/>
      <c r="M58" s="14">
        <v>-65.66</v>
      </c>
      <c r="N58" s="12"/>
      <c r="O58" s="14">
        <v>256</v>
      </c>
      <c r="Q58" s="15"/>
      <c r="R58" s="15"/>
      <c r="S58" s="15"/>
      <c r="T58" s="15"/>
      <c r="U58" s="15"/>
      <c r="V58" s="15"/>
      <c r="W58" s="15"/>
      <c r="X58" s="15"/>
      <c r="Y58" s="15"/>
    </row>
    <row r="59" spans="1:25" x14ac:dyDescent="0.2">
      <c r="A59" s="6"/>
      <c r="B59" s="22" t="s">
        <v>65</v>
      </c>
      <c r="D59" s="12">
        <v>377</v>
      </c>
      <c r="E59" s="13">
        <v>5.4379999999999997</v>
      </c>
      <c r="F59" s="13">
        <v>15.914999999999999</v>
      </c>
      <c r="G59" s="13">
        <v>13.66</v>
      </c>
      <c r="H59" s="15"/>
      <c r="I59" s="14">
        <v>38.270000000000003</v>
      </c>
      <c r="J59" s="15"/>
      <c r="K59" s="14">
        <v>140.09</v>
      </c>
      <c r="L59" s="12"/>
      <c r="M59" s="14">
        <v>-58.34</v>
      </c>
      <c r="N59" s="12"/>
      <c r="O59" s="14">
        <v>49.58</v>
      </c>
    </row>
    <row r="60" spans="1:25" x14ac:dyDescent="0.2">
      <c r="A60" s="6"/>
      <c r="B60" s="22" t="s">
        <v>66</v>
      </c>
      <c r="D60" s="12">
        <v>291.5</v>
      </c>
      <c r="E60" s="13">
        <v>10.548999999999999</v>
      </c>
      <c r="F60" s="13">
        <v>7.89</v>
      </c>
      <c r="G60" s="13">
        <v>5.66</v>
      </c>
      <c r="H60" s="15"/>
      <c r="I60" s="14">
        <v>92.03</v>
      </c>
      <c r="J60" s="15"/>
      <c r="K60" s="14">
        <v>157.6</v>
      </c>
      <c r="L60" s="12"/>
      <c r="M60" s="14">
        <v>-85.64</v>
      </c>
      <c r="N60" s="12"/>
      <c r="O60" s="14">
        <v>82.04</v>
      </c>
    </row>
    <row r="61" spans="1:25" x14ac:dyDescent="0.2">
      <c r="A61" s="6"/>
      <c r="B61" s="22" t="s">
        <v>67</v>
      </c>
      <c r="D61" s="12">
        <v>446.4</v>
      </c>
      <c r="E61" s="13">
        <v>4.3010000000000002</v>
      </c>
      <c r="F61" s="13">
        <v>17.920999999999999</v>
      </c>
      <c r="G61" s="13">
        <v>8.6020000000000003</v>
      </c>
      <c r="H61" s="15"/>
      <c r="I61" s="14">
        <v>39.5</v>
      </c>
      <c r="J61" s="15"/>
      <c r="K61" s="14">
        <v>184.81</v>
      </c>
      <c r="L61" s="12"/>
      <c r="M61" s="14">
        <v>-15.23</v>
      </c>
      <c r="N61" s="12"/>
      <c r="O61" s="14">
        <v>170.28</v>
      </c>
    </row>
    <row r="62" spans="1:25" x14ac:dyDescent="0.2">
      <c r="A62" s="6"/>
      <c r="B62" s="22" t="s">
        <v>68</v>
      </c>
      <c r="D62" s="12">
        <v>249.8</v>
      </c>
      <c r="E62" s="13">
        <v>9.4090000000000007</v>
      </c>
      <c r="F62" s="13">
        <v>19.82</v>
      </c>
      <c r="G62" s="13">
        <v>8.4079999999999995</v>
      </c>
      <c r="H62" s="15"/>
      <c r="I62" s="14">
        <v>50.16</v>
      </c>
      <c r="J62" s="15"/>
      <c r="K62" s="14">
        <v>93.23</v>
      </c>
      <c r="L62" s="12"/>
      <c r="M62" s="14">
        <v>-87.35</v>
      </c>
      <c r="N62" s="12"/>
      <c r="O62" s="14">
        <v>-36.17</v>
      </c>
    </row>
    <row r="63" spans="1:25" x14ac:dyDescent="0.2">
      <c r="A63" s="6"/>
      <c r="B63" s="22" t="s">
        <v>69</v>
      </c>
      <c r="D63" s="12">
        <v>317</v>
      </c>
      <c r="E63" s="13">
        <v>10.545</v>
      </c>
      <c r="F63" s="13">
        <v>14.105</v>
      </c>
      <c r="G63" s="13">
        <v>12.528</v>
      </c>
      <c r="H63" s="15"/>
      <c r="I63" s="14">
        <v>35.159999999999997</v>
      </c>
      <c r="J63" s="15"/>
      <c r="K63" s="14">
        <v>136.32</v>
      </c>
      <c r="L63" s="12"/>
      <c r="M63" s="14">
        <v>-45.42</v>
      </c>
      <c r="N63" s="12"/>
      <c r="O63" s="14">
        <v>238.56</v>
      </c>
    </row>
    <row r="64" spans="1:25" x14ac:dyDescent="0.2">
      <c r="A64" s="6"/>
      <c r="B64" s="22" t="s">
        <v>70</v>
      </c>
      <c r="D64" s="12">
        <v>398.5</v>
      </c>
      <c r="E64" s="13">
        <v>6.399</v>
      </c>
      <c r="F64" s="13">
        <v>8.3439999999999994</v>
      </c>
      <c r="G64" s="13">
        <v>4.7050000000000001</v>
      </c>
      <c r="H64" s="15"/>
      <c r="I64" s="14">
        <v>75.78</v>
      </c>
      <c r="J64" s="15"/>
      <c r="K64" s="14">
        <v>264.25</v>
      </c>
      <c r="L64" s="12"/>
      <c r="M64" s="14">
        <v>-58.33</v>
      </c>
      <c r="N64" s="12"/>
      <c r="O64" s="14">
        <v>149.72999999999999</v>
      </c>
    </row>
    <row r="65" spans="1:20" x14ac:dyDescent="0.2">
      <c r="A65" s="6"/>
      <c r="B65" s="22" t="s">
        <v>71</v>
      </c>
      <c r="D65" s="12">
        <v>446</v>
      </c>
      <c r="E65" s="13">
        <v>8.5579999999999998</v>
      </c>
      <c r="F65" s="13">
        <v>8.0719999999999992</v>
      </c>
      <c r="G65" s="13">
        <v>8.9689999999999994</v>
      </c>
      <c r="H65" s="15"/>
      <c r="I65" s="14">
        <v>39.380000000000003</v>
      </c>
      <c r="J65" s="15"/>
      <c r="K65" s="14">
        <v>165.09</v>
      </c>
      <c r="L65" s="12"/>
      <c r="M65" s="14">
        <v>16.86</v>
      </c>
      <c r="N65" s="12"/>
      <c r="O65" s="14">
        <v>80.959999999999994</v>
      </c>
    </row>
    <row r="66" spans="1:20" x14ac:dyDescent="0.2">
      <c r="A66" s="6"/>
      <c r="B66" s="22"/>
      <c r="E66" s="16"/>
      <c r="F66" s="16"/>
      <c r="G66" s="16"/>
      <c r="I66" s="16"/>
      <c r="K66" s="16"/>
      <c r="M66" s="16"/>
      <c r="O66" s="16"/>
    </row>
    <row r="67" spans="1:20" x14ac:dyDescent="0.2">
      <c r="A67" s="1" t="s">
        <v>29</v>
      </c>
      <c r="D67" s="12">
        <f>AVERAGE(D57:D65)</f>
        <v>364.61111111111109</v>
      </c>
      <c r="E67" s="13">
        <f t="shared" ref="E67:O67" si="6">AVERAGE(E57:E65)</f>
        <v>7.7562222222222221</v>
      </c>
      <c r="F67" s="13">
        <f t="shared" si="6"/>
        <v>12.139555555555555</v>
      </c>
      <c r="G67" s="13">
        <f t="shared" si="6"/>
        <v>9.7393333333333327</v>
      </c>
      <c r="H67" s="12"/>
      <c r="I67" s="13">
        <f t="shared" si="6"/>
        <v>48.871111111111105</v>
      </c>
      <c r="J67" s="12"/>
      <c r="K67" s="13">
        <f t="shared" si="6"/>
        <v>160.48333333333332</v>
      </c>
      <c r="L67" s="12"/>
      <c r="M67" s="13">
        <f t="shared" si="6"/>
        <v>-46.696666666666665</v>
      </c>
      <c r="N67" s="12"/>
      <c r="O67" s="13">
        <f t="shared" si="6"/>
        <v>141.23111111111112</v>
      </c>
    </row>
    <row r="68" spans="1:20" x14ac:dyDescent="0.2">
      <c r="A68" s="17" t="s">
        <v>30</v>
      </c>
      <c r="B68" s="18"/>
      <c r="C68" s="18"/>
      <c r="D68" s="24">
        <f>_xlfn.STDEV.S(D57:D65)/SQRT(COUNT(D57:D65))</f>
        <v>27.272551547320205</v>
      </c>
      <c r="E68" s="25">
        <f t="shared" ref="E68:O68" si="7">_xlfn.STDEV.S(E57:E65)/SQRT(COUNT(E57:E65))</f>
        <v>0.74444428897179193</v>
      </c>
      <c r="F68" s="25">
        <f t="shared" si="7"/>
        <v>1.6111228064709604</v>
      </c>
      <c r="G68" s="25">
        <f t="shared" si="7"/>
        <v>1.1334694403565646</v>
      </c>
      <c r="H68" s="24"/>
      <c r="I68" s="25">
        <f t="shared" si="7"/>
        <v>7.3700219441186361</v>
      </c>
      <c r="J68" s="24"/>
      <c r="K68" s="25">
        <f t="shared" si="7"/>
        <v>22.777519497180652</v>
      </c>
      <c r="L68" s="24"/>
      <c r="M68" s="25">
        <f t="shared" si="7"/>
        <v>11.476508978488768</v>
      </c>
      <c r="N68" s="24"/>
      <c r="O68" s="25">
        <f t="shared" si="7"/>
        <v>35.32639921914096</v>
      </c>
    </row>
    <row r="71" spans="1:20" ht="19" x14ac:dyDescent="0.25">
      <c r="A71" s="33" t="s">
        <v>72</v>
      </c>
      <c r="B71" s="34" t="s">
        <v>73</v>
      </c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</row>
    <row r="72" spans="1:20" x14ac:dyDescent="0.2"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</row>
    <row r="73" spans="1:20" x14ac:dyDescent="0.2">
      <c r="H73" s="15"/>
      <c r="I73" s="15"/>
      <c r="J73" s="15"/>
      <c r="K73" s="15"/>
      <c r="L73" s="15"/>
      <c r="M73" s="15"/>
      <c r="N73" s="1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van Adrichem</dc:creator>
  <cp:lastModifiedBy>Julia van Adrichem</cp:lastModifiedBy>
  <dcterms:created xsi:type="dcterms:W3CDTF">2025-10-28T14:27:01Z</dcterms:created>
  <dcterms:modified xsi:type="dcterms:W3CDTF">2025-10-28T14:27:09Z</dcterms:modified>
</cp:coreProperties>
</file>