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一篇终修-20260514\elife正式数据整理\Figure 2-Figure supplement 1-Source Data 2\"/>
    </mc:Choice>
  </mc:AlternateContent>
  <xr:revisionPtr revIDLastSave="0" documentId="13_ncr:1_{D24785BF-31C1-4FD0-8F38-858FA33663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S1B" sheetId="1" r:id="rId1"/>
  </sheets>
  <calcPr calcId="191029"/>
</workbook>
</file>

<file path=xl/calcChain.xml><?xml version="1.0" encoding="utf-8"?>
<calcChain xmlns="http://schemas.openxmlformats.org/spreadsheetml/2006/main">
  <c r="H25" i="1" l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F30" i="1" l="1"/>
  <c r="F3" i="1"/>
  <c r="G6" i="1" s="1"/>
  <c r="G25" i="1" l="1"/>
  <c r="G42" i="1"/>
  <c r="G49" i="1"/>
  <c r="G44" i="1"/>
  <c r="G53" i="1"/>
  <c r="G30" i="1"/>
  <c r="G34" i="1"/>
  <c r="H34" i="1" s="1"/>
  <c r="G31" i="1"/>
  <c r="G37" i="1"/>
  <c r="G40" i="1"/>
  <c r="G36" i="1"/>
  <c r="G33" i="1"/>
  <c r="G48" i="1"/>
  <c r="H48" i="1" s="1"/>
  <c r="G46" i="1"/>
  <c r="G52" i="1"/>
  <c r="H52" i="1" s="1"/>
  <c r="G50" i="1"/>
  <c r="G45" i="1"/>
  <c r="G38" i="1"/>
  <c r="G35" i="1"/>
  <c r="G39" i="1"/>
  <c r="G41" i="1"/>
  <c r="G43" i="1"/>
  <c r="G32" i="1"/>
  <c r="H32" i="1" s="1"/>
  <c r="G51" i="1"/>
  <c r="G47" i="1"/>
  <c r="G8" i="1"/>
  <c r="G5" i="1"/>
  <c r="H5" i="1" s="1"/>
  <c r="G15" i="1"/>
  <c r="G7" i="1"/>
  <c r="H7" i="1" s="1"/>
  <c r="G11" i="1"/>
  <c r="H11" i="1" s="1"/>
  <c r="G20" i="1"/>
  <c r="G22" i="1"/>
  <c r="G4" i="1"/>
  <c r="G14" i="1"/>
  <c r="G13" i="1"/>
  <c r="H13" i="1" s="1"/>
  <c r="G17" i="1"/>
  <c r="H17" i="1" s="1"/>
  <c r="G24" i="1"/>
  <c r="G9" i="1"/>
  <c r="G10" i="1"/>
  <c r="G19" i="1"/>
  <c r="G18" i="1"/>
  <c r="G3" i="1"/>
  <c r="G23" i="1"/>
  <c r="G12" i="1"/>
  <c r="G26" i="1"/>
  <c r="G16" i="1"/>
  <c r="G21" i="1"/>
  <c r="H21" i="1" s="1"/>
  <c r="H50" i="1" l="1"/>
  <c r="H19" i="1"/>
  <c r="H46" i="1"/>
  <c r="H44" i="1"/>
  <c r="H30" i="1"/>
  <c r="H36" i="1"/>
  <c r="H38" i="1"/>
  <c r="H40" i="1"/>
  <c r="H42" i="1"/>
  <c r="H15" i="1"/>
  <c r="H9" i="1"/>
  <c r="H23" i="1"/>
  <c r="H3" i="1"/>
</calcChain>
</file>

<file path=xl/sharedStrings.xml><?xml version="1.0" encoding="utf-8"?>
<sst xmlns="http://schemas.openxmlformats.org/spreadsheetml/2006/main" count="62" uniqueCount="33">
  <si>
    <t>18s</t>
  </si>
  <si>
    <t>dCt</t>
  </si>
  <si>
    <t>2^-ddCt</t>
  </si>
  <si>
    <t>Normalize</t>
    <phoneticPr fontId="1" type="noConversion"/>
  </si>
  <si>
    <t>Average</t>
    <phoneticPr fontId="1" type="noConversion"/>
  </si>
  <si>
    <t>Normalize Average</t>
    <phoneticPr fontId="1" type="noConversion"/>
  </si>
  <si>
    <t>t` test</t>
  </si>
  <si>
    <t>P value</t>
  </si>
  <si>
    <t>P value summary</t>
  </si>
  <si>
    <t>Significantly different (P &lt; 0.05)?</t>
  </si>
  <si>
    <t>Yes</t>
  </si>
  <si>
    <t>**</t>
    <phoneticPr fontId="1" type="noConversion"/>
  </si>
  <si>
    <t>Chi3l1</t>
    <phoneticPr fontId="1" type="noConversion"/>
  </si>
  <si>
    <r>
      <rPr>
        <b/>
        <i/>
        <sz val="11"/>
        <color theme="1"/>
        <rFont val="Arial"/>
        <family val="2"/>
      </rPr>
      <t xml:space="preserve">Chi3l1 </t>
    </r>
    <r>
      <rPr>
        <b/>
        <sz val="11"/>
        <color theme="1"/>
        <rFont val="Arial"/>
        <family val="2"/>
      </rPr>
      <t>mRNA expression of KCs</t>
    </r>
    <phoneticPr fontId="1" type="noConversion"/>
  </si>
  <si>
    <r>
      <rPr>
        <b/>
        <i/>
        <sz val="11"/>
        <color theme="1"/>
        <rFont val="Arial"/>
        <family val="2"/>
      </rPr>
      <t xml:space="preserve">Chi3l1 </t>
    </r>
    <r>
      <rPr>
        <b/>
        <sz val="11"/>
        <color theme="1"/>
        <rFont val="Arial"/>
        <family val="2"/>
      </rPr>
      <t>mRNA expression of MoMFs</t>
    </r>
    <phoneticPr fontId="1" type="noConversion"/>
  </si>
  <si>
    <t>Group</t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</si>
  <si>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</si>
  <si>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</si>
  <si>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0w m3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</si>
  <si>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4w m1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</si>
  <si>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4w m2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</si>
  <si>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fl/fl</t>
    </r>
    <r>
      <rPr>
        <sz val="11"/>
        <color theme="1"/>
        <rFont val="Arial"/>
        <family val="2"/>
      </rPr>
      <t xml:space="preserve"> 4w m3</t>
    </r>
    <phoneticPr fontId="1" type="noConversion"/>
  </si>
  <si>
    <t>Chi3l1-KpKO 0w m1</t>
    <phoneticPr fontId="1" type="noConversion"/>
  </si>
  <si>
    <t>Chi3l1-KpKO 0w m2</t>
    <phoneticPr fontId="1" type="noConversion"/>
  </si>
  <si>
    <t>Chi3l1-KpKO 0w m3</t>
    <phoneticPr fontId="1" type="noConversion"/>
  </si>
  <si>
    <t>Chi3l1-KpKO 4w m1</t>
    <phoneticPr fontId="1" type="noConversion"/>
  </si>
  <si>
    <t>Chi3l1-KpKO 4w m2</t>
    <phoneticPr fontId="1" type="noConversion"/>
  </si>
  <si>
    <t>Chi3l1-KpKO 4w m3</t>
    <phoneticPr fontId="1" type="noConversion"/>
  </si>
  <si>
    <t>*</t>
    <phoneticPr fontId="1" type="noConversion"/>
  </si>
  <si>
    <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 Chi3l1-KpKO 4W</t>
    </r>
    <phoneticPr fontId="1" type="noConversion"/>
  </si>
  <si>
    <t>ns</t>
    <phoneticPr fontId="1" type="noConversion"/>
  </si>
  <si>
    <t>No</t>
    <phoneticPr fontId="1" type="noConversion"/>
  </si>
  <si>
    <r>
      <t>Chi3l1</t>
    </r>
    <r>
      <rPr>
        <b/>
        <i/>
        <vertAlign val="superscript"/>
        <sz val="10"/>
        <color rgb="FF000000"/>
        <rFont val="Arial"/>
        <family val="2"/>
      </rPr>
      <t>fl/fl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VS Chi3l1-KpKO 0W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</si>
</sst>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0_ "/>
    <numFmt numFmtId="177" formatCode="#,##0.0000_ "/>
    <numFmt numFmtId="178" formatCode="#,##0.000000_ "/>
  </numFmts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vertAlign val="superscript"/>
      <sz val="10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>
      <alignment vertical="center"/>
    </xf>
    <xf numFmtId="4" fontId="2" fillId="0" borderId="1" xfId="0" applyNumberFormat="1" applyFont="1" applyBorder="1" applyAlignment="1"/>
    <xf numFmtId="176" fontId="2" fillId="0" borderId="1" xfId="0" applyNumberFormat="1" applyFont="1" applyBorder="1" applyAlignment="1"/>
    <xf numFmtId="0" fontId="2" fillId="0" borderId="0" xfId="0" applyFont="1">
      <alignment vertical="center"/>
    </xf>
    <xf numFmtId="177" fontId="2" fillId="0" borderId="1" xfId="0" applyNumberFormat="1" applyFont="1" applyBorder="1" applyAlignme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J13" sqref="J13"/>
    </sheetView>
  </sheetViews>
  <sheetFormatPr defaultColWidth="9" defaultRowHeight="14" x14ac:dyDescent="0.25"/>
  <cols>
    <col min="1" max="1" width="19.7265625" style="10" customWidth="1"/>
    <col min="2" max="2" width="14" style="10" customWidth="1"/>
    <col min="3" max="3" width="9.08984375" style="10" bestFit="1" customWidth="1"/>
    <col min="4" max="4" width="9.54296875" style="10" bestFit="1" customWidth="1"/>
    <col min="5" max="5" width="11.1796875" style="10" bestFit="1" customWidth="1"/>
    <col min="6" max="6" width="12.36328125" style="10" bestFit="1" customWidth="1"/>
    <col min="7" max="7" width="9.90625" style="10" customWidth="1"/>
    <col min="8" max="8" width="18.54296875" style="10" customWidth="1"/>
    <col min="10" max="10" width="30" customWidth="1"/>
    <col min="12" max="12" width="15.453125" customWidth="1"/>
    <col min="13" max="13" width="28.7265625" customWidth="1"/>
  </cols>
  <sheetData>
    <row r="1" spans="1:13" x14ac:dyDescent="0.3">
      <c r="A1" s="12" t="s">
        <v>13</v>
      </c>
      <c r="B1" s="13"/>
      <c r="C1" s="13"/>
      <c r="D1" s="13"/>
      <c r="E1" s="13"/>
      <c r="F1" s="13"/>
      <c r="G1" s="13"/>
      <c r="H1" s="14"/>
      <c r="J1" s="2" t="s">
        <v>6</v>
      </c>
      <c r="K1" s="2" t="s">
        <v>7</v>
      </c>
      <c r="L1" s="2" t="s">
        <v>8</v>
      </c>
      <c r="M1" s="2" t="s">
        <v>9</v>
      </c>
    </row>
    <row r="2" spans="1:13" ht="15.5" x14ac:dyDescent="0.35">
      <c r="A2" s="5" t="s">
        <v>15</v>
      </c>
      <c r="B2" s="6" t="s">
        <v>12</v>
      </c>
      <c r="C2" s="1" t="s">
        <v>0</v>
      </c>
      <c r="D2" s="1" t="s">
        <v>1</v>
      </c>
      <c r="E2" s="1" t="s">
        <v>2</v>
      </c>
      <c r="F2" s="1" t="s">
        <v>4</v>
      </c>
      <c r="G2" s="1" t="s">
        <v>3</v>
      </c>
      <c r="H2" s="1" t="s">
        <v>5</v>
      </c>
      <c r="J2" s="3" t="s">
        <v>32</v>
      </c>
      <c r="K2" s="2">
        <v>5.2880000000000002E-3</v>
      </c>
      <c r="L2" s="2" t="s">
        <v>11</v>
      </c>
      <c r="M2" s="4" t="s">
        <v>10</v>
      </c>
    </row>
    <row r="3" spans="1:13" ht="15" x14ac:dyDescent="0.3">
      <c r="A3" s="20" t="s">
        <v>16</v>
      </c>
      <c r="B3" s="7">
        <v>28.470787048339801</v>
      </c>
      <c r="C3" s="7">
        <v>11.3782339096069</v>
      </c>
      <c r="D3" s="8">
        <f>B3-C3</f>
        <v>17.092553138732903</v>
      </c>
      <c r="E3" s="9">
        <f t="shared" ref="E3:E26" si="0">2^-D3</f>
        <v>7.1553157447534988E-6</v>
      </c>
      <c r="F3" s="15">
        <f>AVERAGE(E3:E8)</f>
        <v>6.0015203548216736E-6</v>
      </c>
      <c r="G3" s="11">
        <f>E3/F3</f>
        <v>1.1922505168219342</v>
      </c>
      <c r="H3" s="18">
        <f>AVERAGE(G3:G4)</f>
        <v>1.3220432808552631</v>
      </c>
      <c r="J3" s="3" t="s">
        <v>29</v>
      </c>
      <c r="K3" s="2">
        <v>1.4029E-2</v>
      </c>
      <c r="L3" s="2" t="s">
        <v>28</v>
      </c>
      <c r="M3" s="4" t="s">
        <v>10</v>
      </c>
    </row>
    <row r="4" spans="1:13" x14ac:dyDescent="0.3">
      <c r="A4" s="21"/>
      <c r="B4" s="7">
        <v>27.882308959960898</v>
      </c>
      <c r="C4" s="7">
        <v>11.073946952819799</v>
      </c>
      <c r="D4" s="8">
        <f t="shared" ref="D4:D26" si="1">B4-C4</f>
        <v>16.808362007141099</v>
      </c>
      <c r="E4" s="9">
        <f t="shared" si="0"/>
        <v>8.713223575262678E-6</v>
      </c>
      <c r="F4" s="16"/>
      <c r="G4" s="11">
        <f>E4/F3</f>
        <v>1.4518360448885921</v>
      </c>
      <c r="H4" s="19"/>
    </row>
    <row r="5" spans="1:13" ht="17" customHeight="1" x14ac:dyDescent="0.3">
      <c r="A5" s="20" t="s">
        <v>17</v>
      </c>
      <c r="B5" s="7">
        <v>28.881677627563501</v>
      </c>
      <c r="C5" s="7">
        <v>11.8753852844238</v>
      </c>
      <c r="D5" s="8">
        <f t="shared" si="1"/>
        <v>17.006292343139702</v>
      </c>
      <c r="E5" s="9">
        <f t="shared" si="0"/>
        <v>7.5961912361794882E-6</v>
      </c>
      <c r="F5" s="16"/>
      <c r="G5" s="5">
        <f>E5/F3</f>
        <v>1.2657111510213646</v>
      </c>
      <c r="H5" s="18">
        <f>AVERAGE(G5:G6)</f>
        <v>0.84592089949971916</v>
      </c>
    </row>
    <row r="6" spans="1:13" x14ac:dyDescent="0.3">
      <c r="A6" s="21"/>
      <c r="B6" s="7">
        <v>29.5726928710938</v>
      </c>
      <c r="C6" s="7">
        <v>10.9958200454712</v>
      </c>
      <c r="D6" s="8">
        <f t="shared" si="1"/>
        <v>18.576872825622601</v>
      </c>
      <c r="E6" s="9">
        <f t="shared" si="0"/>
        <v>2.5574317576537584E-6</v>
      </c>
      <c r="F6" s="16"/>
      <c r="G6" s="5">
        <f>E6/F3</f>
        <v>0.42613064797807365</v>
      </c>
      <c r="H6" s="19"/>
    </row>
    <row r="7" spans="1:13" ht="17" customHeight="1" x14ac:dyDescent="0.3">
      <c r="A7" s="20" t="s">
        <v>18</v>
      </c>
      <c r="B7" s="7">
        <v>29.846805572509801</v>
      </c>
      <c r="C7" s="7">
        <v>11.7034158706665</v>
      </c>
      <c r="D7" s="8">
        <f t="shared" si="1"/>
        <v>18.143389701843301</v>
      </c>
      <c r="E7" s="9">
        <f t="shared" si="0"/>
        <v>3.4537864133398419E-6</v>
      </c>
      <c r="F7" s="16"/>
      <c r="G7" s="5">
        <f>E7/F3</f>
        <v>0.57548524526206757</v>
      </c>
      <c r="H7" s="18">
        <f>AVERAGE(G7:G8)</f>
        <v>0.83203581964501783</v>
      </c>
    </row>
    <row r="8" spans="1:13" x14ac:dyDescent="0.3">
      <c r="A8" s="21"/>
      <c r="B8" s="7">
        <v>29.191646575927699</v>
      </c>
      <c r="C8" s="7">
        <v>11.967861938476601</v>
      </c>
      <c r="D8" s="8">
        <f t="shared" si="1"/>
        <v>17.223784637451097</v>
      </c>
      <c r="E8" s="9">
        <f t="shared" si="0"/>
        <v>6.5331734017407777E-6</v>
      </c>
      <c r="F8" s="17"/>
      <c r="G8" s="5">
        <f>E8/F3</f>
        <v>1.0885863940279681</v>
      </c>
      <c r="H8" s="19"/>
    </row>
    <row r="9" spans="1:13" x14ac:dyDescent="0.3">
      <c r="A9" s="20" t="s">
        <v>22</v>
      </c>
      <c r="B9" s="7">
        <v>32.099937438964801</v>
      </c>
      <c r="C9" s="7">
        <v>11.586316108703601</v>
      </c>
      <c r="D9" s="8">
        <f t="shared" si="1"/>
        <v>20.513621330261202</v>
      </c>
      <c r="E9" s="9">
        <f t="shared" si="0"/>
        <v>6.6801260879592255E-7</v>
      </c>
      <c r="F9" s="5"/>
      <c r="G9" s="5">
        <f>E9/F3</f>
        <v>0.1113072303852532</v>
      </c>
      <c r="H9" s="18">
        <f>AVERAGE(G9:G10)</f>
        <v>0.13746245668009621</v>
      </c>
    </row>
    <row r="10" spans="1:13" x14ac:dyDescent="0.3">
      <c r="A10" s="21"/>
      <c r="B10" s="7">
        <v>32.129970550537102</v>
      </c>
      <c r="C10" s="7">
        <v>12.1721305847168</v>
      </c>
      <c r="D10" s="8">
        <f t="shared" si="1"/>
        <v>19.957839965820302</v>
      </c>
      <c r="E10" s="9">
        <f t="shared" si="0"/>
        <v>9.819548547828575E-7</v>
      </c>
      <c r="F10" s="5"/>
      <c r="G10" s="5">
        <f>E10/F3</f>
        <v>0.16361768297493925</v>
      </c>
      <c r="H10" s="19"/>
    </row>
    <row r="11" spans="1:13" x14ac:dyDescent="0.3">
      <c r="A11" s="20" t="s">
        <v>23</v>
      </c>
      <c r="B11" s="7">
        <v>31.662248611450199</v>
      </c>
      <c r="C11" s="7">
        <v>11.959439277648899</v>
      </c>
      <c r="D11" s="8">
        <f t="shared" si="1"/>
        <v>19.702809333801298</v>
      </c>
      <c r="E11" s="9">
        <f t="shared" si="0"/>
        <v>1.1718267067995185E-6</v>
      </c>
      <c r="F11" s="9"/>
      <c r="G11" s="5">
        <f>E11/F3</f>
        <v>0.19525497499280539</v>
      </c>
      <c r="H11" s="18">
        <f>AVERAGE(G11:G12)</f>
        <v>0.11493174327752592</v>
      </c>
    </row>
    <row r="12" spans="1:13" x14ac:dyDescent="0.3">
      <c r="A12" s="21"/>
      <c r="B12" s="7">
        <v>33.379817962646499</v>
      </c>
      <c r="C12" s="7">
        <v>11.1808481216431</v>
      </c>
      <c r="D12" s="8">
        <f t="shared" si="1"/>
        <v>22.198969841003397</v>
      </c>
      <c r="E12" s="9">
        <f t="shared" si="0"/>
        <v>2.0770368659090336E-7</v>
      </c>
      <c r="F12" s="7"/>
      <c r="G12" s="7">
        <f>E12/F3</f>
        <v>3.4608511562246459E-2</v>
      </c>
      <c r="H12" s="19"/>
    </row>
    <row r="13" spans="1:13" x14ac:dyDescent="0.3">
      <c r="A13" s="20" t="s">
        <v>24</v>
      </c>
      <c r="B13" s="7">
        <v>34.165458679199197</v>
      </c>
      <c r="C13" s="7">
        <v>11.7307453155518</v>
      </c>
      <c r="D13" s="8">
        <f t="shared" si="1"/>
        <v>22.434713363647397</v>
      </c>
      <c r="E13" s="9">
        <f t="shared" si="0"/>
        <v>1.7639177619279634E-7</v>
      </c>
      <c r="F13" s="7"/>
      <c r="G13" s="7">
        <f>E13/F3</f>
        <v>2.9391181861289806E-2</v>
      </c>
      <c r="H13" s="18">
        <f>AVERAGE(G13:G14)</f>
        <v>2.9610776396761719E-2</v>
      </c>
    </row>
    <row r="14" spans="1:13" x14ac:dyDescent="0.3">
      <c r="A14" s="21"/>
      <c r="B14" s="7">
        <v>34.476303100585902</v>
      </c>
      <c r="C14" s="7">
        <v>12.06298828125</v>
      </c>
      <c r="D14" s="8">
        <f t="shared" si="1"/>
        <v>22.413314819335902</v>
      </c>
      <c r="E14" s="9">
        <f t="shared" si="0"/>
        <v>1.7902757834168093E-7</v>
      </c>
      <c r="F14" s="7"/>
      <c r="G14" s="7">
        <f>E14/F3</f>
        <v>2.9830370932233632E-2</v>
      </c>
      <c r="H14" s="19"/>
    </row>
    <row r="15" spans="1:13" ht="17" customHeight="1" x14ac:dyDescent="0.3">
      <c r="A15" s="20" t="s">
        <v>19</v>
      </c>
      <c r="B15" s="7">
        <v>27.925010681152301</v>
      </c>
      <c r="C15" s="7">
        <v>11.313681602478001</v>
      </c>
      <c r="D15" s="8">
        <f t="shared" si="1"/>
        <v>16.611329078674302</v>
      </c>
      <c r="E15" s="9">
        <f t="shared" si="0"/>
        <v>9.9883023344461949E-6</v>
      </c>
      <c r="F15" s="7"/>
      <c r="G15" s="7">
        <f>E15/F3</f>
        <v>1.6642953358346115</v>
      </c>
      <c r="H15" s="18">
        <f>AVERAGE(G15:G16)</f>
        <v>1.4703929580305428</v>
      </c>
    </row>
    <row r="16" spans="1:13" x14ac:dyDescent="0.3">
      <c r="A16" s="21"/>
      <c r="B16" s="7">
        <v>27.8966178894043</v>
      </c>
      <c r="C16" s="7">
        <v>10.902560234069799</v>
      </c>
      <c r="D16" s="8">
        <f t="shared" si="1"/>
        <v>16.994057655334501</v>
      </c>
      <c r="E16" s="9">
        <f t="shared" si="0"/>
        <v>7.6608841999673122E-6</v>
      </c>
      <c r="F16" s="7"/>
      <c r="G16" s="7">
        <f>E16/F3</f>
        <v>1.2764905802264741</v>
      </c>
      <c r="H16" s="19"/>
    </row>
    <row r="17" spans="1:13" ht="17" customHeight="1" x14ac:dyDescent="0.3">
      <c r="A17" s="20" t="s">
        <v>20</v>
      </c>
      <c r="B17" s="7">
        <v>28.8485813140869</v>
      </c>
      <c r="C17" s="7">
        <v>11.002779960632299</v>
      </c>
      <c r="D17" s="8">
        <f t="shared" si="1"/>
        <v>17.845801353454601</v>
      </c>
      <c r="E17" s="9">
        <f t="shared" si="0"/>
        <v>4.2450078329705876E-6</v>
      </c>
      <c r="F17" s="7"/>
      <c r="G17" s="7">
        <f>E17/F3</f>
        <v>0.70732207540712766</v>
      </c>
      <c r="H17" s="18">
        <f>AVERAGE(G17:G18)</f>
        <v>0.77251487134596708</v>
      </c>
    </row>
    <row r="18" spans="1:13" x14ac:dyDescent="0.3">
      <c r="A18" s="21"/>
      <c r="B18" s="7">
        <v>28.639621734619102</v>
      </c>
      <c r="C18" s="7">
        <v>11.037899971008301</v>
      </c>
      <c r="D18" s="8">
        <f t="shared" si="1"/>
        <v>17.601721763610801</v>
      </c>
      <c r="E18" s="9">
        <f t="shared" si="0"/>
        <v>5.0275196165999489E-6</v>
      </c>
      <c r="F18" s="7"/>
      <c r="G18" s="7">
        <f>E18/F3</f>
        <v>0.83770766728480661</v>
      </c>
      <c r="H18" s="19"/>
    </row>
    <row r="19" spans="1:13" ht="17" customHeight="1" x14ac:dyDescent="0.3">
      <c r="A19" s="20" t="s">
        <v>21</v>
      </c>
      <c r="B19" s="7">
        <v>28.749132156372099</v>
      </c>
      <c r="C19" s="7">
        <v>11.358659744262701</v>
      </c>
      <c r="D19" s="8">
        <f t="shared" si="1"/>
        <v>17.390472412109396</v>
      </c>
      <c r="E19" s="9">
        <f t="shared" si="0"/>
        <v>5.8203106517320793E-6</v>
      </c>
      <c r="F19" s="7"/>
      <c r="G19" s="7">
        <f>E19/F3</f>
        <v>0.96980603374209862</v>
      </c>
      <c r="H19" s="18">
        <f>AVERAGE(G19:G20)</f>
        <v>0.84084397573611525</v>
      </c>
    </row>
    <row r="20" spans="1:13" x14ac:dyDescent="0.3">
      <c r="A20" s="21"/>
      <c r="B20" s="7">
        <v>29.056962966918899</v>
      </c>
      <c r="C20" s="7">
        <v>11.2204322814941</v>
      </c>
      <c r="D20" s="8">
        <f t="shared" si="1"/>
        <v>17.836530685424798</v>
      </c>
      <c r="E20" s="9">
        <f t="shared" si="0"/>
        <v>4.2723738194868745E-6</v>
      </c>
      <c r="F20" s="7"/>
      <c r="G20" s="7">
        <f>E20/F3</f>
        <v>0.71188191773013187</v>
      </c>
      <c r="H20" s="19"/>
    </row>
    <row r="21" spans="1:13" x14ac:dyDescent="0.3">
      <c r="A21" s="20" t="s">
        <v>25</v>
      </c>
      <c r="B21" s="7">
        <v>31.500106811523398</v>
      </c>
      <c r="C21" s="7">
        <v>11.3526201248169</v>
      </c>
      <c r="D21" s="8">
        <f t="shared" si="1"/>
        <v>20.1474866867065</v>
      </c>
      <c r="E21" s="9">
        <f t="shared" si="0"/>
        <v>8.6099805436522857E-7</v>
      </c>
      <c r="F21" s="7"/>
      <c r="G21" s="7">
        <f>E21/F3</f>
        <v>0.14346332320167759</v>
      </c>
      <c r="H21" s="18">
        <f>AVERAGE(G21:G22)</f>
        <v>0.11213270474643694</v>
      </c>
    </row>
    <row r="22" spans="1:13" x14ac:dyDescent="0.3">
      <c r="A22" s="21"/>
      <c r="B22" s="7">
        <v>32.564937591552699</v>
      </c>
      <c r="C22" s="7">
        <v>11.5892333984375</v>
      </c>
      <c r="D22" s="8">
        <f t="shared" si="1"/>
        <v>20.975704193115199</v>
      </c>
      <c r="E22" s="9">
        <f t="shared" si="0"/>
        <v>4.8493536558867177E-7</v>
      </c>
      <c r="F22" s="7"/>
      <c r="G22" s="7">
        <f>E22/F3</f>
        <v>8.0802086291196284E-2</v>
      </c>
      <c r="H22" s="19"/>
    </row>
    <row r="23" spans="1:13" x14ac:dyDescent="0.3">
      <c r="A23" s="20" t="s">
        <v>26</v>
      </c>
      <c r="B23" s="7">
        <v>31.864295959472699</v>
      </c>
      <c r="C23" s="7">
        <v>10.569505691528301</v>
      </c>
      <c r="D23" s="8">
        <f t="shared" si="1"/>
        <v>21.2947902679444</v>
      </c>
      <c r="E23" s="9">
        <f t="shared" si="0"/>
        <v>3.8871327986973812E-7</v>
      </c>
      <c r="F23" s="7"/>
      <c r="G23" s="7">
        <f>E23/F3</f>
        <v>6.4769134633933634E-2</v>
      </c>
      <c r="H23" s="18">
        <f>AVERAGE(G23:G24)</f>
        <v>4.9314995375189088E-2</v>
      </c>
    </row>
    <row r="24" spans="1:13" x14ac:dyDescent="0.3">
      <c r="A24" s="21"/>
      <c r="B24" s="7">
        <v>33.143924713134801</v>
      </c>
      <c r="C24" s="7">
        <v>10.9134464263916</v>
      </c>
      <c r="D24" s="8">
        <f t="shared" si="1"/>
        <v>22.2304782867432</v>
      </c>
      <c r="E24" s="9">
        <f t="shared" si="0"/>
        <v>2.0321661721452991E-7</v>
      </c>
      <c r="F24" s="7"/>
      <c r="G24" s="7">
        <f>E24/F3</f>
        <v>3.386085611644455E-2</v>
      </c>
      <c r="H24" s="19"/>
    </row>
    <row r="25" spans="1:13" x14ac:dyDescent="0.3">
      <c r="A25" s="20" t="s">
        <v>27</v>
      </c>
      <c r="B25" s="7">
        <v>32.859214782714801</v>
      </c>
      <c r="C25" s="7">
        <v>11.366527557373001</v>
      </c>
      <c r="D25" s="8">
        <f t="shared" si="1"/>
        <v>21.4926872253418</v>
      </c>
      <c r="E25" s="9">
        <f t="shared" si="0"/>
        <v>3.3888820832570481E-7</v>
      </c>
      <c r="F25" s="7"/>
      <c r="G25" s="7">
        <f>E25/F3</f>
        <v>5.6467059726530641E-2</v>
      </c>
      <c r="H25" s="18">
        <f>AVERAGE(G25:G26)</f>
        <v>0.12748446004900738</v>
      </c>
    </row>
    <row r="26" spans="1:13" x14ac:dyDescent="0.3">
      <c r="A26" s="21"/>
      <c r="B26" s="7">
        <v>31.804716110229499</v>
      </c>
      <c r="C26" s="7">
        <v>12.1256999969482</v>
      </c>
      <c r="D26" s="8">
        <f t="shared" si="1"/>
        <v>19.6790161132813</v>
      </c>
      <c r="E26" s="9">
        <f t="shared" si="0"/>
        <v>1.1913129554894317E-6</v>
      </c>
      <c r="F26" s="7"/>
      <c r="G26" s="7">
        <f>E26/F3</f>
        <v>0.19850186037148412</v>
      </c>
      <c r="H26" s="19"/>
    </row>
    <row r="28" spans="1:13" x14ac:dyDescent="0.3">
      <c r="A28" s="12" t="s">
        <v>14</v>
      </c>
      <c r="B28" s="13"/>
      <c r="C28" s="13"/>
      <c r="D28" s="13"/>
      <c r="E28" s="13"/>
      <c r="F28" s="13"/>
      <c r="G28" s="13"/>
      <c r="H28" s="14"/>
      <c r="J28" s="2" t="s">
        <v>6</v>
      </c>
      <c r="K28" s="2" t="s">
        <v>7</v>
      </c>
      <c r="L28" s="2" t="s">
        <v>8</v>
      </c>
      <c r="M28" s="2" t="s">
        <v>9</v>
      </c>
    </row>
    <row r="29" spans="1:13" ht="15.5" x14ac:dyDescent="0.35">
      <c r="A29" s="5" t="s">
        <v>15</v>
      </c>
      <c r="B29" s="6" t="s">
        <v>12</v>
      </c>
      <c r="C29" s="1" t="s">
        <v>0</v>
      </c>
      <c r="D29" s="1" t="s">
        <v>1</v>
      </c>
      <c r="E29" s="1" t="s">
        <v>2</v>
      </c>
      <c r="F29" s="1" t="s">
        <v>4</v>
      </c>
      <c r="G29" s="1" t="s">
        <v>3</v>
      </c>
      <c r="H29" s="1" t="s">
        <v>5</v>
      </c>
      <c r="J29" s="3" t="s">
        <v>32</v>
      </c>
      <c r="K29" s="2">
        <v>0.55525400000000003</v>
      </c>
      <c r="L29" s="2" t="s">
        <v>30</v>
      </c>
      <c r="M29" s="4" t="s">
        <v>31</v>
      </c>
    </row>
    <row r="30" spans="1:13" ht="15" x14ac:dyDescent="0.3">
      <c r="A30" s="20" t="s">
        <v>16</v>
      </c>
      <c r="B30" s="7">
        <v>28.940505981445298</v>
      </c>
      <c r="C30" s="7">
        <v>11.769074440002401</v>
      </c>
      <c r="D30" s="8">
        <f>B30-C30</f>
        <v>17.1714315414429</v>
      </c>
      <c r="E30" s="9">
        <f t="shared" ref="E30:E53" si="2">2^-D30</f>
        <v>6.7746059237305675E-6</v>
      </c>
      <c r="F30" s="15">
        <f>AVERAGE(E30:E35)</f>
        <v>4.4237507567213413E-6</v>
      </c>
      <c r="G30" s="11">
        <f>E30/F30</f>
        <v>1.5314167312517308</v>
      </c>
      <c r="H30" s="18">
        <f>AVERAGE(G30:G31)</f>
        <v>1.2455837501827591</v>
      </c>
      <c r="J30" s="3" t="s">
        <v>29</v>
      </c>
      <c r="K30" s="2">
        <v>0.98410299999999995</v>
      </c>
      <c r="L30" s="2" t="s">
        <v>30</v>
      </c>
      <c r="M30" s="4" t="s">
        <v>31</v>
      </c>
    </row>
    <row r="31" spans="1:13" x14ac:dyDescent="0.3">
      <c r="A31" s="21"/>
      <c r="B31" s="7">
        <v>28.613700866699201</v>
      </c>
      <c r="C31" s="7">
        <v>10.7681341171265</v>
      </c>
      <c r="D31" s="8">
        <f t="shared" ref="D31:D53" si="3">B31-C31</f>
        <v>17.845566749572701</v>
      </c>
      <c r="E31" s="9">
        <f t="shared" si="2"/>
        <v>4.2456981911310069E-6</v>
      </c>
      <c r="F31" s="16"/>
      <c r="G31" s="11">
        <f>E31/F30</f>
        <v>0.95975076911378754</v>
      </c>
      <c r="H31" s="19"/>
    </row>
    <row r="32" spans="1:13" ht="17" customHeight="1" x14ac:dyDescent="0.3">
      <c r="A32" s="20" t="s">
        <v>17</v>
      </c>
      <c r="B32" s="7">
        <v>28.634504318237301</v>
      </c>
      <c r="C32" s="7">
        <v>10.8368377685547</v>
      </c>
      <c r="D32" s="8">
        <f t="shared" si="3"/>
        <v>17.797666549682603</v>
      </c>
      <c r="E32" s="9">
        <f t="shared" si="2"/>
        <v>4.3890296600828037E-6</v>
      </c>
      <c r="F32" s="16"/>
      <c r="G32" s="5">
        <f>E32/F30</f>
        <v>0.99215120865799611</v>
      </c>
      <c r="H32" s="18">
        <f>AVERAGE(G32:G33)</f>
        <v>0.91804174564614782</v>
      </c>
    </row>
    <row r="33" spans="1:8" x14ac:dyDescent="0.3">
      <c r="A33" s="21"/>
      <c r="B33" s="7">
        <v>28.497579574585</v>
      </c>
      <c r="C33" s="7">
        <v>10.466480255126999</v>
      </c>
      <c r="D33" s="8">
        <f t="shared" si="3"/>
        <v>18.031099319458001</v>
      </c>
      <c r="E33" s="9">
        <f t="shared" si="2"/>
        <v>3.7333460739250519E-6</v>
      </c>
      <c r="F33" s="16"/>
      <c r="G33" s="5">
        <f>E33/F30</f>
        <v>0.84393228263429965</v>
      </c>
      <c r="H33" s="19"/>
    </row>
    <row r="34" spans="1:8" ht="17" customHeight="1" x14ac:dyDescent="0.3">
      <c r="A34" s="20" t="s">
        <v>18</v>
      </c>
      <c r="B34" s="7">
        <v>28.922893524169901</v>
      </c>
      <c r="C34" s="7">
        <v>10.959901809692401</v>
      </c>
      <c r="D34" s="8">
        <f t="shared" si="3"/>
        <v>17.9629917144775</v>
      </c>
      <c r="E34" s="9">
        <f t="shared" si="2"/>
        <v>3.9138185029424988E-6</v>
      </c>
      <c r="F34" s="16"/>
      <c r="G34" s="5">
        <f>E34/F30</f>
        <v>0.88472852974276106</v>
      </c>
      <c r="H34" s="18">
        <f>AVERAGE(G34:G35)</f>
        <v>0.83637450417109338</v>
      </c>
    </row>
    <row r="35" spans="1:8" x14ac:dyDescent="0.3">
      <c r="A35" s="21"/>
      <c r="B35" s="7">
        <v>29.035810470581101</v>
      </c>
      <c r="C35" s="7">
        <v>10.9058170318604</v>
      </c>
      <c r="D35" s="8">
        <f t="shared" si="3"/>
        <v>18.129993438720703</v>
      </c>
      <c r="E35" s="9">
        <f t="shared" si="2"/>
        <v>3.4860061885161232E-6</v>
      </c>
      <c r="F35" s="17"/>
      <c r="G35" s="5">
        <f>E35/F30</f>
        <v>0.7880204785994257</v>
      </c>
      <c r="H35" s="19"/>
    </row>
    <row r="36" spans="1:8" ht="17" customHeight="1" x14ac:dyDescent="0.3">
      <c r="A36" s="20" t="s">
        <v>22</v>
      </c>
      <c r="B36" s="7">
        <v>28.646785736083999</v>
      </c>
      <c r="C36" s="7">
        <v>11.0756378173828</v>
      </c>
      <c r="D36" s="8">
        <f t="shared" si="3"/>
        <v>17.5711479187012</v>
      </c>
      <c r="E36" s="9">
        <f t="shared" si="2"/>
        <v>5.135200656788809E-6</v>
      </c>
      <c r="F36" s="5"/>
      <c r="G36" s="5">
        <f>E36/F30</f>
        <v>1.1608250417333092</v>
      </c>
      <c r="H36" s="18">
        <f>AVERAGE(G36:G37)</f>
        <v>0.98231786173506297</v>
      </c>
    </row>
    <row r="37" spans="1:8" x14ac:dyDescent="0.3">
      <c r="A37" s="21"/>
      <c r="B37" s="7">
        <v>28.887233734130898</v>
      </c>
      <c r="C37" s="7">
        <v>10.7858629226685</v>
      </c>
      <c r="D37" s="8">
        <f t="shared" si="3"/>
        <v>18.101370811462399</v>
      </c>
      <c r="E37" s="9">
        <f t="shared" si="2"/>
        <v>3.5558581115939407E-6</v>
      </c>
      <c r="F37" s="5"/>
      <c r="G37" s="5">
        <f>E37/F30</f>
        <v>0.8038106817368168</v>
      </c>
      <c r="H37" s="19"/>
    </row>
    <row r="38" spans="1:8" ht="17" customHeight="1" x14ac:dyDescent="0.3">
      <c r="A38" s="20" t="s">
        <v>23</v>
      </c>
      <c r="B38" s="7">
        <v>28.843584060668899</v>
      </c>
      <c r="C38" s="7">
        <v>10.769112586975099</v>
      </c>
      <c r="D38" s="8">
        <f t="shared" si="3"/>
        <v>18.074471473693798</v>
      </c>
      <c r="E38" s="9">
        <f t="shared" si="2"/>
        <v>3.6227797426038407E-6</v>
      </c>
      <c r="F38" s="9"/>
      <c r="G38" s="5">
        <f>E38/F30</f>
        <v>0.81893848497216437</v>
      </c>
      <c r="H38" s="18">
        <f>AVERAGE(G38:G39)</f>
        <v>1.0995909025471728</v>
      </c>
    </row>
    <row r="39" spans="1:8" x14ac:dyDescent="0.3">
      <c r="A39" s="21"/>
      <c r="B39" s="7">
        <v>28.629379272460898</v>
      </c>
      <c r="C39" s="7">
        <v>11.3080034255981</v>
      </c>
      <c r="D39" s="8">
        <f t="shared" si="3"/>
        <v>17.3213758468628</v>
      </c>
      <c r="E39" s="9">
        <f t="shared" si="2"/>
        <v>6.1058524318500757E-6</v>
      </c>
      <c r="F39" s="7"/>
      <c r="G39" s="7">
        <f>E39/F30</f>
        <v>1.3802433201221813</v>
      </c>
      <c r="H39" s="19"/>
    </row>
    <row r="40" spans="1:8" ht="17" customHeight="1" x14ac:dyDescent="0.3">
      <c r="A40" s="20" t="s">
        <v>24</v>
      </c>
      <c r="B40" s="7">
        <v>28.819330215454102</v>
      </c>
      <c r="C40" s="7">
        <v>11.091917037963899</v>
      </c>
      <c r="D40" s="8">
        <f t="shared" si="3"/>
        <v>17.727413177490202</v>
      </c>
      <c r="E40" s="9">
        <f t="shared" si="2"/>
        <v>4.6080468726859641E-6</v>
      </c>
      <c r="F40" s="7"/>
      <c r="G40" s="7">
        <f>E40/F30</f>
        <v>1.0416606011730221</v>
      </c>
      <c r="H40" s="18">
        <f>AVERAGE(G40:G41)</f>
        <v>1.1844395830246046</v>
      </c>
    </row>
    <row r="41" spans="1:8" x14ac:dyDescent="0.3">
      <c r="A41" s="21"/>
      <c r="B41" s="7">
        <v>29.030179977416999</v>
      </c>
      <c r="C41" s="7">
        <v>11.6522874832153</v>
      </c>
      <c r="D41" s="8">
        <f t="shared" si="3"/>
        <v>17.377892494201699</v>
      </c>
      <c r="E41" s="9">
        <f t="shared" si="2"/>
        <v>5.871284130705646E-6</v>
      </c>
      <c r="F41" s="7"/>
      <c r="G41" s="7">
        <f>E41/F30</f>
        <v>1.3272185648761872</v>
      </c>
      <c r="H41" s="19"/>
    </row>
    <row r="42" spans="1:8" ht="17" customHeight="1" x14ac:dyDescent="0.3">
      <c r="A42" s="20" t="s">
        <v>19</v>
      </c>
      <c r="B42" s="7">
        <v>28.783475875854499</v>
      </c>
      <c r="C42" s="7">
        <v>12.181560516357401</v>
      </c>
      <c r="D42" s="8">
        <f t="shared" si="3"/>
        <v>16.601915359497099</v>
      </c>
      <c r="E42" s="9">
        <f t="shared" si="2"/>
        <v>1.005369003356016E-5</v>
      </c>
      <c r="F42" s="7"/>
      <c r="G42" s="7">
        <f>E42/F30</f>
        <v>2.2726619528201999</v>
      </c>
      <c r="H42" s="18">
        <f>AVERAGE(G42:G43)</f>
        <v>1.69897356342483</v>
      </c>
    </row>
    <row r="43" spans="1:8" x14ac:dyDescent="0.3">
      <c r="A43" s="21"/>
      <c r="B43" s="7">
        <v>29.369224548339801</v>
      </c>
      <c r="C43" s="7">
        <v>11.753216743469199</v>
      </c>
      <c r="D43" s="8">
        <f t="shared" si="3"/>
        <v>17.616007804870602</v>
      </c>
      <c r="E43" s="9">
        <f t="shared" si="2"/>
        <v>4.9779811401401308E-6</v>
      </c>
      <c r="F43" s="7"/>
      <c r="G43" s="7">
        <f>E43/F30</f>
        <v>1.1252851740294603</v>
      </c>
      <c r="H43" s="19"/>
    </row>
    <row r="44" spans="1:8" ht="17" customHeight="1" x14ac:dyDescent="0.3">
      <c r="A44" s="20" t="s">
        <v>20</v>
      </c>
      <c r="B44" s="7">
        <v>28.587650299072301</v>
      </c>
      <c r="C44" s="7">
        <v>11.6184949874878</v>
      </c>
      <c r="D44" s="8">
        <f t="shared" si="3"/>
        <v>16.969155311584501</v>
      </c>
      <c r="E44" s="9">
        <f t="shared" si="2"/>
        <v>7.7942664840588273E-6</v>
      </c>
      <c r="F44" s="7"/>
      <c r="G44" s="7">
        <f>E44/F30</f>
        <v>1.7619135689813457</v>
      </c>
      <c r="H44" s="18">
        <f>AVERAGE(G44:G45)</f>
        <v>1.6335039732023349</v>
      </c>
    </row>
    <row r="45" spans="1:8" x14ac:dyDescent="0.3">
      <c r="A45" s="21"/>
      <c r="B45" s="7">
        <v>28.8084926605225</v>
      </c>
      <c r="C45" s="7">
        <v>11.612048149108899</v>
      </c>
      <c r="D45" s="8">
        <f t="shared" si="3"/>
        <v>17.196444511413603</v>
      </c>
      <c r="E45" s="9">
        <f t="shared" si="2"/>
        <v>6.6581623910634662E-6</v>
      </c>
      <c r="F45" s="7"/>
      <c r="G45" s="7">
        <f>E45/F30</f>
        <v>1.5050943774233241</v>
      </c>
      <c r="H45" s="19"/>
    </row>
    <row r="46" spans="1:8" ht="17" customHeight="1" x14ac:dyDescent="0.3">
      <c r="A46" s="20" t="s">
        <v>21</v>
      </c>
      <c r="B46" s="7">
        <v>28.9037475585938</v>
      </c>
      <c r="C46" s="7">
        <v>11.865478515625</v>
      </c>
      <c r="D46" s="8">
        <f t="shared" si="3"/>
        <v>17.0382690429688</v>
      </c>
      <c r="E46" s="9">
        <f t="shared" si="2"/>
        <v>7.4296771770721671E-6</v>
      </c>
      <c r="F46" s="7"/>
      <c r="G46" s="7">
        <f>E46/F30</f>
        <v>1.6794972379001445</v>
      </c>
      <c r="H46" s="18">
        <f>AVERAGE(G46:G47)</f>
        <v>1.4296025894036615</v>
      </c>
    </row>
    <row r="47" spans="1:8" x14ac:dyDescent="0.3">
      <c r="A47" s="21"/>
      <c r="B47" s="7">
        <v>29.076644897460898</v>
      </c>
      <c r="C47" s="7">
        <v>11.5287761688232</v>
      </c>
      <c r="D47" s="8">
        <f t="shared" si="3"/>
        <v>17.547868728637699</v>
      </c>
      <c r="E47" s="9">
        <f t="shared" si="2"/>
        <v>5.218733896298307E-6</v>
      </c>
      <c r="F47" s="7"/>
      <c r="G47" s="7">
        <f>E47/F30</f>
        <v>1.1797079409071787</v>
      </c>
      <c r="H47" s="19"/>
    </row>
    <row r="48" spans="1:8" ht="17" customHeight="1" x14ac:dyDescent="0.3">
      <c r="A48" s="20" t="s">
        <v>25</v>
      </c>
      <c r="B48" s="7">
        <v>29.890806198120099</v>
      </c>
      <c r="C48" s="7">
        <v>12.016981124877899</v>
      </c>
      <c r="D48" s="8">
        <f t="shared" si="3"/>
        <v>17.873825073242202</v>
      </c>
      <c r="E48" s="9">
        <f t="shared" si="2"/>
        <v>4.1633461029432671E-6</v>
      </c>
      <c r="F48" s="7"/>
      <c r="G48" s="7">
        <f>E48/F30</f>
        <v>0.94113487217099168</v>
      </c>
      <c r="H48" s="18">
        <f>AVERAGE(G48:G49)</f>
        <v>1.0412941138957899</v>
      </c>
    </row>
    <row r="49" spans="1:8" x14ac:dyDescent="0.3">
      <c r="A49" s="21"/>
      <c r="B49" s="7">
        <v>29.500909805297901</v>
      </c>
      <c r="C49" s="7">
        <v>11.9054832458496</v>
      </c>
      <c r="D49" s="8">
        <f t="shared" si="3"/>
        <v>17.595426559448299</v>
      </c>
      <c r="E49" s="9">
        <f t="shared" si="2"/>
        <v>5.0495051456886903E-6</v>
      </c>
      <c r="F49" s="7"/>
      <c r="G49" s="7">
        <f>E49/F30</f>
        <v>1.1414533556205879</v>
      </c>
      <c r="H49" s="19"/>
    </row>
    <row r="50" spans="1:8" ht="17" customHeight="1" x14ac:dyDescent="0.3">
      <c r="A50" s="20" t="s">
        <v>26</v>
      </c>
      <c r="B50" s="7">
        <v>28.9945259094238</v>
      </c>
      <c r="C50" s="7">
        <v>11.742744445800801</v>
      </c>
      <c r="D50" s="8">
        <f t="shared" si="3"/>
        <v>17.251781463622997</v>
      </c>
      <c r="E50" s="9">
        <f t="shared" si="2"/>
        <v>6.4076133981292462E-6</v>
      </c>
      <c r="F50" s="7"/>
      <c r="G50" s="7">
        <f>E50/F30</f>
        <v>1.4484571465500562</v>
      </c>
      <c r="H50" s="18">
        <f>AVERAGE(G50:G51)</f>
        <v>1.3843102682344943</v>
      </c>
    </row>
    <row r="51" spans="1:8" x14ac:dyDescent="0.3">
      <c r="A51" s="21"/>
      <c r="B51" s="7">
        <v>28.741439819335898</v>
      </c>
      <c r="C51" s="7">
        <v>11.355857849121101</v>
      </c>
      <c r="D51" s="8">
        <f t="shared" si="3"/>
        <v>17.385581970214798</v>
      </c>
      <c r="E51" s="9">
        <f t="shared" si="2"/>
        <v>5.8400737951496895E-6</v>
      </c>
      <c r="F51" s="7"/>
      <c r="G51" s="7">
        <f>E51/F30</f>
        <v>1.3201633899189327</v>
      </c>
      <c r="H51" s="19"/>
    </row>
    <row r="52" spans="1:8" ht="17" customHeight="1" x14ac:dyDescent="0.3">
      <c r="A52" s="20" t="s">
        <v>27</v>
      </c>
      <c r="B52" s="7">
        <v>28.9928874969482</v>
      </c>
      <c r="C52" s="7">
        <v>12.2509660720825</v>
      </c>
      <c r="D52" s="8">
        <f t="shared" si="3"/>
        <v>16.741921424865701</v>
      </c>
      <c r="E52" s="9">
        <f t="shared" si="2"/>
        <v>9.1238779284513834E-6</v>
      </c>
      <c r="F52" s="7"/>
      <c r="G52" s="7">
        <f>E52/F30</f>
        <v>2.0624755846808913</v>
      </c>
      <c r="H52" s="18">
        <f>AVERAGE(G52:G53)</f>
        <v>2.3117996154560094</v>
      </c>
    </row>
    <row r="53" spans="1:8" x14ac:dyDescent="0.3">
      <c r="A53" s="21"/>
      <c r="B53" s="7">
        <v>28.632257461547901</v>
      </c>
      <c r="C53" s="7">
        <v>12.202735900878899</v>
      </c>
      <c r="D53" s="8">
        <f t="shared" si="3"/>
        <v>16.429521560669002</v>
      </c>
      <c r="E53" s="9">
        <f t="shared" si="2"/>
        <v>1.132977266807187E-5</v>
      </c>
      <c r="F53" s="7"/>
      <c r="G53" s="7">
        <f>E53/F30</f>
        <v>2.5611236462311271</v>
      </c>
      <c r="H53" s="19"/>
    </row>
  </sheetData>
  <mergeCells count="52">
    <mergeCell ref="H44:H45"/>
    <mergeCell ref="H46:H47"/>
    <mergeCell ref="H48:H49"/>
    <mergeCell ref="H50:H51"/>
    <mergeCell ref="H52:H53"/>
    <mergeCell ref="A48:A49"/>
    <mergeCell ref="A50:A51"/>
    <mergeCell ref="A52:A53"/>
    <mergeCell ref="H30:H31"/>
    <mergeCell ref="H32:H33"/>
    <mergeCell ref="H34:H35"/>
    <mergeCell ref="H36:H37"/>
    <mergeCell ref="H38:H39"/>
    <mergeCell ref="H40:H41"/>
    <mergeCell ref="H42:H43"/>
    <mergeCell ref="A36:A37"/>
    <mergeCell ref="A38:A39"/>
    <mergeCell ref="A40:A41"/>
    <mergeCell ref="A42:A43"/>
    <mergeCell ref="A44:A45"/>
    <mergeCell ref="A46:A47"/>
    <mergeCell ref="F30:F35"/>
    <mergeCell ref="A30:A31"/>
    <mergeCell ref="A32:A33"/>
    <mergeCell ref="A34:A35"/>
    <mergeCell ref="A23:A24"/>
    <mergeCell ref="A21:A22"/>
    <mergeCell ref="A25:A26"/>
    <mergeCell ref="H21:H22"/>
    <mergeCell ref="H23:H24"/>
    <mergeCell ref="H25:H26"/>
    <mergeCell ref="H15:H16"/>
    <mergeCell ref="H17:H18"/>
    <mergeCell ref="H19:H20"/>
    <mergeCell ref="A17:A18"/>
    <mergeCell ref="A19:A20"/>
    <mergeCell ref="A1:H1"/>
    <mergeCell ref="A28:H28"/>
    <mergeCell ref="F3:F8"/>
    <mergeCell ref="H3:H4"/>
    <mergeCell ref="H5:H6"/>
    <mergeCell ref="H7:H8"/>
    <mergeCell ref="H9:H10"/>
    <mergeCell ref="A3:A4"/>
    <mergeCell ref="A5:A6"/>
    <mergeCell ref="A7:A8"/>
    <mergeCell ref="A9:A10"/>
    <mergeCell ref="A11:A12"/>
    <mergeCell ref="A13:A14"/>
    <mergeCell ref="A15:A16"/>
    <mergeCell ref="H11:H12"/>
    <mergeCell ref="H13:H14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S1B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2026-05-14T04:53:46Z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