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14\elife正式数据整理\Figure 3-Source Data 1\"/>
    </mc:Choice>
  </mc:AlternateContent>
  <xr:revisionPtr revIDLastSave="0" documentId="13_ncr:1_{5F1B272A-D1CA-4A7E-8E7B-CD41090BFAA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Figure 3A" sheetId="1" r:id="rId1"/>
    <sheet name="Figure 3C" sheetId="4" r:id="rId2"/>
    <sheet name="Figure 3D" sheetId="3" r:id="rId3"/>
    <sheet name="Figure 3E" sheetId="2" r:id="rId4"/>
  </sheets>
  <calcPr calcId="191029"/>
</workbook>
</file>

<file path=xl/calcChain.xml><?xml version="1.0" encoding="utf-8"?>
<calcChain xmlns="http://schemas.openxmlformats.org/spreadsheetml/2006/main">
  <c r="E177" i="3" l="1"/>
  <c r="E171" i="3"/>
  <c r="E165" i="3"/>
  <c r="E159" i="3"/>
  <c r="E153" i="3"/>
  <c r="E148" i="3"/>
  <c r="E142" i="3"/>
  <c r="E135" i="3"/>
  <c r="E127" i="3"/>
  <c r="E121" i="3"/>
  <c r="D121" i="3"/>
  <c r="E239" i="3"/>
  <c r="E234" i="3"/>
  <c r="E229" i="3"/>
  <c r="E225" i="3"/>
  <c r="E220" i="3"/>
  <c r="E216" i="3"/>
  <c r="E212" i="3"/>
  <c r="E207" i="3"/>
  <c r="E198" i="3"/>
  <c r="E187" i="3"/>
  <c r="D187" i="3"/>
  <c r="E110" i="3"/>
  <c r="E105" i="3"/>
  <c r="E100" i="3"/>
  <c r="E97" i="3"/>
  <c r="E92" i="3"/>
  <c r="E87" i="3"/>
  <c r="E79" i="3"/>
  <c r="E71" i="3"/>
  <c r="E66" i="3"/>
  <c r="E59" i="3"/>
  <c r="D59" i="3"/>
  <c r="C66" i="3"/>
  <c r="C79" i="3"/>
  <c r="C92" i="3"/>
  <c r="C97" i="3"/>
  <c r="C100" i="3"/>
  <c r="C105" i="3"/>
  <c r="C110" i="3"/>
  <c r="C87" i="3"/>
  <c r="C71" i="3"/>
  <c r="C59" i="3"/>
  <c r="C239" i="3" l="1"/>
  <c r="C234" i="3"/>
  <c r="C229" i="3"/>
  <c r="C225" i="3"/>
  <c r="C220" i="3"/>
  <c r="C216" i="3"/>
  <c r="C212" i="3"/>
  <c r="C207" i="3"/>
  <c r="C198" i="3"/>
  <c r="C187" i="3"/>
  <c r="C177" i="3" l="1"/>
  <c r="C171" i="3"/>
  <c r="C165" i="3"/>
  <c r="C159" i="3"/>
  <c r="C153" i="3"/>
  <c r="C148" i="3"/>
  <c r="C142" i="3"/>
  <c r="C135" i="3"/>
  <c r="C127" i="3"/>
  <c r="C121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D10" i="1"/>
  <c r="E10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1" i="1"/>
  <c r="E11" i="1" s="1"/>
  <c r="D12" i="1"/>
  <c r="E12" i="1" s="1"/>
  <c r="D13" i="1"/>
  <c r="E13" i="1" s="1"/>
  <c r="D2" i="1"/>
  <c r="E2" i="1" s="1"/>
  <c r="F31" i="3" l="1"/>
  <c r="F46" i="3"/>
  <c r="F26" i="3"/>
  <c r="F3" i="3"/>
  <c r="F8" i="3"/>
  <c r="F20" i="3"/>
  <c r="F51" i="3"/>
  <c r="F41" i="3"/>
  <c r="F13" i="3"/>
  <c r="F36" i="3"/>
  <c r="F7" i="1"/>
  <c r="G6" i="1" s="1"/>
  <c r="G10" i="1" l="1"/>
  <c r="G8" i="1"/>
  <c r="G12" i="1"/>
  <c r="G4" i="1"/>
  <c r="G7" i="1"/>
  <c r="H6" i="1" s="1"/>
  <c r="G2" i="1"/>
  <c r="G11" i="1"/>
  <c r="G5" i="1"/>
  <c r="G13" i="1"/>
  <c r="G9" i="1"/>
  <c r="G3" i="1"/>
  <c r="H10" i="1" l="1"/>
  <c r="H8" i="1"/>
  <c r="H12" i="1"/>
  <c r="H4" i="1"/>
  <c r="H2" i="1"/>
</calcChain>
</file>

<file path=xl/sharedStrings.xml><?xml version="1.0" encoding="utf-8"?>
<sst xmlns="http://schemas.openxmlformats.org/spreadsheetml/2006/main" count="189" uniqueCount="87">
  <si>
    <t>Group</t>
    <phoneticPr fontId="2" type="noConversion"/>
  </si>
  <si>
    <t>male</t>
    <phoneticPr fontId="2" type="noConversion"/>
  </si>
  <si>
    <t>Liver index(%)</t>
    <phoneticPr fontId="2" type="noConversion"/>
  </si>
  <si>
    <t xml:space="preserve">ALT in serum(IU/L) </t>
    <phoneticPr fontId="2" type="noConversion"/>
  </si>
  <si>
    <t>Cholesterol in serum(mmol/L)</t>
    <phoneticPr fontId="2" type="noConversion"/>
  </si>
  <si>
    <t>Triglycerides in serum(mmol/L)</t>
    <phoneticPr fontId="2" type="noConversion"/>
  </si>
  <si>
    <t>Cholesterol in liver(mmol/g)</t>
    <phoneticPr fontId="2" type="noConversion"/>
  </si>
  <si>
    <t>Triglycerides in liver(mmol/g)</t>
    <phoneticPr fontId="2" type="noConversion"/>
  </si>
  <si>
    <t>t` test</t>
  </si>
  <si>
    <t>P value</t>
  </si>
  <si>
    <t>P value summary</t>
  </si>
  <si>
    <t>Significantly different (P &lt; 0.05)?</t>
  </si>
  <si>
    <t>M1</t>
  </si>
  <si>
    <t>*</t>
    <phoneticPr fontId="2" type="noConversion"/>
  </si>
  <si>
    <t>Yes</t>
    <phoneticPr fontId="2" type="noConversion"/>
  </si>
  <si>
    <t>M2</t>
  </si>
  <si>
    <t>M3</t>
  </si>
  <si>
    <t>M4</t>
  </si>
  <si>
    <t>ns</t>
    <phoneticPr fontId="2" type="noConversion"/>
  </si>
  <si>
    <t>No</t>
    <phoneticPr fontId="2" type="noConversion"/>
  </si>
  <si>
    <t>M5</t>
  </si>
  <si>
    <t>M6</t>
  </si>
  <si>
    <t>Weight(g)</t>
    <phoneticPr fontId="2" type="noConversion"/>
  </si>
  <si>
    <t>Weeks</t>
    <phoneticPr fontId="2" type="noConversion"/>
  </si>
  <si>
    <t>0w</t>
  </si>
  <si>
    <t>1w</t>
  </si>
  <si>
    <t>2w</t>
  </si>
  <si>
    <t>3w</t>
  </si>
  <si>
    <t>4w</t>
  </si>
  <si>
    <t>5w</t>
  </si>
  <si>
    <t>6w</t>
  </si>
  <si>
    <t>ns</t>
  </si>
  <si>
    <t>No</t>
  </si>
  <si>
    <t>**</t>
    <phoneticPr fontId="2" type="noConversion"/>
  </si>
  <si>
    <t>Chi3l1</t>
    <phoneticPr fontId="10" type="noConversion"/>
  </si>
  <si>
    <t>18S</t>
    <phoneticPr fontId="2" type="noConversion"/>
  </si>
  <si>
    <t>dCt</t>
  </si>
  <si>
    <t>2^-ddCt</t>
  </si>
  <si>
    <t>WT NCD M1</t>
  </si>
  <si>
    <t>WT NCD M2</t>
  </si>
  <si>
    <t>WT NCD M3</t>
  </si>
  <si>
    <t>WT MCD M1</t>
  </si>
  <si>
    <t>WT MCD M2</t>
  </si>
  <si>
    <t>WT MCD M3</t>
  </si>
  <si>
    <t>Average</t>
    <phoneticPr fontId="2" type="noConversion"/>
  </si>
  <si>
    <t>Normalize</t>
    <phoneticPr fontId="2" type="noConversion"/>
  </si>
  <si>
    <t>Normalize average</t>
    <phoneticPr fontId="2" type="noConversion"/>
  </si>
  <si>
    <t>WT NCD VS WT MCD</t>
    <phoneticPr fontId="2" type="noConversion"/>
  </si>
  <si>
    <t>**</t>
  </si>
  <si>
    <t>Yes</t>
  </si>
  <si>
    <t>*</t>
  </si>
  <si>
    <t>Total MASLD activity score</t>
    <phoneticPr fontId="2" type="noConversion"/>
  </si>
  <si>
    <t>%Area</t>
    <phoneticPr fontId="2" type="noConversion"/>
  </si>
  <si>
    <t>Relative Sirius positive area</t>
    <phoneticPr fontId="2" type="noConversion"/>
  </si>
  <si>
    <t>Relative Oil red O positive area</t>
    <phoneticPr fontId="2" type="noConversion"/>
  </si>
  <si>
    <r>
      <t>Chi3l1</t>
    </r>
    <r>
      <rPr>
        <i/>
        <vertAlign val="superscript"/>
        <sz val="11"/>
        <color rgb="FF000000"/>
        <rFont val="Arial"/>
        <family val="2"/>
      </rPr>
      <t xml:space="preserve">fl/fl </t>
    </r>
    <phoneticPr fontId="2" type="noConversion"/>
  </si>
  <si>
    <t>Chi3l1-KpKO</t>
    <phoneticPr fontId="2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</si>
  <si>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Chi3l1-KpKO MCD 6w</t>
    </r>
    <phoneticPr fontId="2" type="noConversion"/>
  </si>
  <si>
    <t>Reative α-SMA positive area</t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</si>
  <si>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MCD 6w M1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</si>
  <si>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MCD 6w M2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</si>
  <si>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MCD 6w M3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</si>
  <si>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MCD 6w M4</t>
    </r>
    <phoneticPr fontId="2" type="noConversion"/>
  </si>
  <si>
    <t>Chi3l1-KpKO MCD 6w M1</t>
    <phoneticPr fontId="2" type="noConversion"/>
  </si>
  <si>
    <t>Chi3l1-KpKO MCD 6w M2</t>
    <phoneticPr fontId="2" type="noConversion"/>
  </si>
  <si>
    <t>Chi3l1-KpKO MCD 6w M3</t>
    <phoneticPr fontId="2" type="noConversion"/>
  </si>
  <si>
    <t>Chi3l1-KpKO MCD 6w M4</t>
    <phoneticPr fontId="2" type="noConversion"/>
  </si>
  <si>
    <t>Chi3l1-KpKO MCD 6w M5</t>
    <phoneticPr fontId="2" type="noConversion"/>
  </si>
  <si>
    <t>Chi3l1-KpKO MCD 6w M6</t>
  </si>
  <si>
    <t>Chi3l1-KpKO MCD 6w M6</t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</si>
  <si>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M1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</si>
  <si>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M4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</si>
  <si>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M3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</si>
  <si>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M2</t>
    </r>
    <phoneticPr fontId="2" type="noConversion"/>
  </si>
  <si>
    <t>Steatosis(0-3)</t>
  </si>
  <si>
    <t>Intralobular inflammation(0-3)</t>
  </si>
  <si>
    <t>Ballooning of hepatocytes(0-2)</t>
  </si>
  <si>
    <t>MASLD Activity Score</t>
  </si>
  <si>
    <t>Average MASLD Activity Score</t>
  </si>
  <si>
    <t>Group</t>
  </si>
  <si>
    <t>%Area</t>
  </si>
  <si>
    <t>%Area Average</t>
  </si>
  <si>
    <t>%Area Average</t>
    <phoneticPr fontId="2" type="noConversion"/>
  </si>
  <si>
    <t xml:space="preserve"> Average</t>
  </si>
  <si>
    <t xml:space="preserve"> Average</t>
    <phoneticPr fontId="2" type="noConversion"/>
  </si>
  <si>
    <t>Normalize</t>
  </si>
  <si>
    <r>
      <t>Chi3l1</t>
    </r>
    <r>
      <rPr>
        <i/>
        <vertAlign val="superscript"/>
        <sz val="11"/>
        <color rgb="FF000000"/>
        <rFont val="Arial"/>
        <family val="2"/>
      </rPr>
      <t>fl/fl</t>
    </r>
    <r>
      <rPr>
        <i/>
        <sz val="11"/>
        <color rgb="FF000000"/>
        <rFont val="Arial"/>
        <family val="2"/>
      </rPr>
      <t xml:space="preserve">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</si>
</sst>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0_);[Red]\(0.00000\)"/>
    <numFmt numFmtId="178" formatCode="0.000_);[Red]\(0.000\)"/>
    <numFmt numFmtId="179" formatCode="0.0000000_);[Red]\(0.0000000\)"/>
    <numFmt numFmtId="180" formatCode="0.000000000_);[Red]\(0.0000000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sz val="9"/>
      <name val="宋体"/>
      <charset val="134"/>
      <scheme val="minor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176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7" fontId="1" fillId="0" borderId="1" xfId="0" applyNumberFormat="1" applyFont="1" applyBorder="1" applyAlignment="1"/>
    <xf numFmtId="177" fontId="1" fillId="0" borderId="1" xfId="0" applyNumberFormat="1" applyFont="1" applyBorder="1">
      <alignment vertical="center"/>
    </xf>
    <xf numFmtId="178" fontId="1" fillId="0" borderId="1" xfId="0" applyNumberFormat="1" applyFont="1" applyBorder="1">
      <alignment vertical="center"/>
    </xf>
    <xf numFmtId="178" fontId="1" fillId="3" borderId="1" xfId="0" applyNumberFormat="1" applyFont="1" applyFill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179" fontId="1" fillId="0" borderId="1" xfId="0" applyNumberFormat="1" applyFont="1" applyBorder="1">
      <alignment vertical="center"/>
    </xf>
    <xf numFmtId="180" fontId="1" fillId="2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K15" sqref="K15"/>
    </sheetView>
  </sheetViews>
  <sheetFormatPr defaultColWidth="9" defaultRowHeight="14" x14ac:dyDescent="0.25"/>
  <cols>
    <col min="1" max="1" width="19.453125" customWidth="1"/>
    <col min="2" max="2" width="12" customWidth="1"/>
    <col min="3" max="4" width="11.26953125" bestFit="1" customWidth="1"/>
    <col min="5" max="5" width="12.90625" customWidth="1"/>
    <col min="6" max="6" width="10" customWidth="1"/>
    <col min="7" max="7" width="9.7265625" customWidth="1"/>
    <col min="8" max="8" width="17.26953125" customWidth="1"/>
    <col min="10" max="10" width="19.7265625" customWidth="1"/>
    <col min="12" max="12" width="15.54296875" customWidth="1"/>
    <col min="13" max="13" width="29.1796875" customWidth="1"/>
  </cols>
  <sheetData>
    <row r="1" spans="1:13" ht="14" customHeight="1" x14ac:dyDescent="0.3">
      <c r="A1" s="11"/>
      <c r="B1" s="16" t="s">
        <v>34</v>
      </c>
      <c r="C1" s="15" t="s">
        <v>35</v>
      </c>
      <c r="D1" s="16" t="s">
        <v>36</v>
      </c>
      <c r="E1" s="16" t="s">
        <v>37</v>
      </c>
      <c r="F1" s="16" t="s">
        <v>44</v>
      </c>
      <c r="G1" s="16" t="s">
        <v>45</v>
      </c>
      <c r="H1" s="15" t="s">
        <v>46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ht="14" customHeight="1" x14ac:dyDescent="0.3">
      <c r="A2" s="25" t="s">
        <v>38</v>
      </c>
      <c r="B2" s="13">
        <v>33.246635437011719</v>
      </c>
      <c r="C2" s="13">
        <v>8.1104581832885696</v>
      </c>
      <c r="D2" s="13">
        <f>B2-C2</f>
        <v>25.136177253723147</v>
      </c>
      <c r="E2" s="22">
        <f>2^-D2</f>
        <v>2.7117938426835769E-8</v>
      </c>
      <c r="F2" s="12"/>
      <c r="G2" s="13">
        <f>E2/F7</f>
        <v>1.4550507760563471</v>
      </c>
      <c r="H2" s="24">
        <f>AVERAGE(G2:G3)</f>
        <v>1.6232062916488299</v>
      </c>
      <c r="J2" s="4" t="s">
        <v>47</v>
      </c>
      <c r="K2" s="4">
        <v>8.9999999999999993E-3</v>
      </c>
      <c r="L2" s="4" t="s">
        <v>48</v>
      </c>
      <c r="M2" s="6" t="s">
        <v>49</v>
      </c>
    </row>
    <row r="3" spans="1:13" ht="14" customHeight="1" x14ac:dyDescent="0.25">
      <c r="A3" s="25"/>
      <c r="B3" s="13">
        <v>33.336010000000002</v>
      </c>
      <c r="C3" s="13">
        <v>8.4998199999999997</v>
      </c>
      <c r="D3" s="13">
        <f t="shared" ref="D3:D13" si="0">B3-C3</f>
        <v>24.836190000000002</v>
      </c>
      <c r="E3" s="22">
        <f t="shared" ref="E3:E13" si="1">2^-D3</f>
        <v>3.3385803429222715E-8</v>
      </c>
      <c r="F3" s="12"/>
      <c r="G3" s="14">
        <f>E3/F7</f>
        <v>1.7913618072413127</v>
      </c>
      <c r="H3" s="24"/>
    </row>
    <row r="4" spans="1:13" ht="14" customHeight="1" x14ac:dyDescent="0.25">
      <c r="A4" s="25" t="s">
        <v>39</v>
      </c>
      <c r="B4" s="13">
        <v>33.678919999999998</v>
      </c>
      <c r="C4" s="13">
        <v>7.8314500000000002</v>
      </c>
      <c r="D4" s="13">
        <f t="shared" si="0"/>
        <v>25.847469999999998</v>
      </c>
      <c r="E4" s="22">
        <f t="shared" si="1"/>
        <v>1.6562893829334319E-8</v>
      </c>
      <c r="F4" s="12"/>
      <c r="G4" s="14">
        <f>E4/F7</f>
        <v>0.8887051493657312</v>
      </c>
      <c r="H4" s="24">
        <f>AVERAGE(G4:G5)</f>
        <v>0.73624420577381799</v>
      </c>
    </row>
    <row r="5" spans="1:13" ht="14" customHeight="1" x14ac:dyDescent="0.25">
      <c r="A5" s="25"/>
      <c r="B5" s="13">
        <v>34.321632000000001</v>
      </c>
      <c r="C5" s="13">
        <v>7.8678900000000001</v>
      </c>
      <c r="D5" s="13">
        <f t="shared" si="0"/>
        <v>26.453742000000002</v>
      </c>
      <c r="E5" s="22">
        <f t="shared" si="1"/>
        <v>1.0880031693033618E-8</v>
      </c>
      <c r="F5" s="12"/>
      <c r="G5" s="13">
        <f>E5/F7</f>
        <v>0.58378326218190479</v>
      </c>
      <c r="H5" s="24"/>
    </row>
    <row r="6" spans="1:13" ht="14" customHeight="1" x14ac:dyDescent="0.25">
      <c r="A6" s="25" t="s">
        <v>40</v>
      </c>
      <c r="B6" s="13">
        <v>34.127502826660155</v>
      </c>
      <c r="C6" s="13">
        <v>7.851353049621582</v>
      </c>
      <c r="D6" s="13">
        <f t="shared" si="0"/>
        <v>26.276149777038572</v>
      </c>
      <c r="E6" s="22">
        <f t="shared" si="1"/>
        <v>1.230525864370685E-8</v>
      </c>
      <c r="F6" s="12"/>
      <c r="G6" s="13">
        <f>E6/F7</f>
        <v>0.66025580032224185</v>
      </c>
      <c r="H6" s="24">
        <f>AVERAGE(G6:G7)</f>
        <v>0.64054950257735199</v>
      </c>
    </row>
    <row r="7" spans="1:13" ht="14" customHeight="1" x14ac:dyDescent="0.25">
      <c r="A7" s="25"/>
      <c r="B7" s="13">
        <v>34.224567413330078</v>
      </c>
      <c r="C7" s="13">
        <v>7.859621524810791</v>
      </c>
      <c r="D7" s="13">
        <f t="shared" si="0"/>
        <v>26.364945888519287</v>
      </c>
      <c r="E7" s="22">
        <f t="shared" si="1"/>
        <v>1.1570721845870567E-8</v>
      </c>
      <c r="F7" s="21">
        <f>AVERAGE(E2:E7)</f>
        <v>1.863710797800064E-8</v>
      </c>
      <c r="G7" s="13">
        <f>E7/F7</f>
        <v>0.62084320483246225</v>
      </c>
      <c r="H7" s="24"/>
    </row>
    <row r="8" spans="1:13" x14ac:dyDescent="0.25">
      <c r="A8" s="25" t="s">
        <v>41</v>
      </c>
      <c r="B8" s="13">
        <v>31.3890331593262</v>
      </c>
      <c r="C8" s="13">
        <v>10.9398540076416</v>
      </c>
      <c r="D8" s="13">
        <f t="shared" si="0"/>
        <v>20.4491791516846</v>
      </c>
      <c r="E8" s="22">
        <f t="shared" si="1"/>
        <v>6.9852779002186158E-7</v>
      </c>
      <c r="F8" s="12"/>
      <c r="G8" s="13">
        <f>E8/F7</f>
        <v>37.480481995726386</v>
      </c>
      <c r="H8" s="24">
        <f>AVERAGE(G8:G9)</f>
        <v>35.32335543873792</v>
      </c>
    </row>
    <row r="9" spans="1:13" x14ac:dyDescent="0.25">
      <c r="A9" s="25"/>
      <c r="B9" s="13">
        <v>31.273977279663086</v>
      </c>
      <c r="C9" s="13">
        <v>10.648373603820801</v>
      </c>
      <c r="D9" s="13">
        <f t="shared" si="0"/>
        <v>20.625603675842285</v>
      </c>
      <c r="E9" s="22">
        <f t="shared" si="1"/>
        <v>6.1812258889224814E-7</v>
      </c>
      <c r="F9" s="12"/>
      <c r="G9" s="13">
        <f>E9/F7</f>
        <v>33.166228881749461</v>
      </c>
      <c r="H9" s="24"/>
    </row>
    <row r="10" spans="1:13" x14ac:dyDescent="0.25">
      <c r="A10" s="25" t="s">
        <v>42</v>
      </c>
      <c r="B10" s="13">
        <v>32.367113145898401</v>
      </c>
      <c r="C10" s="13">
        <v>10.933383899609399</v>
      </c>
      <c r="D10" s="13">
        <f>B10-C10</f>
        <v>21.433729246289001</v>
      </c>
      <c r="E10" s="22">
        <f t="shared" si="1"/>
        <v>3.5302428160920053E-7</v>
      </c>
      <c r="F10" s="12"/>
      <c r="G10" s="13">
        <f>E10/F7</f>
        <v>18.942009781019276</v>
      </c>
      <c r="H10" s="24">
        <f>AVERAGE(G10:G11)</f>
        <v>17.384790759729416</v>
      </c>
    </row>
    <row r="11" spans="1:13" x14ac:dyDescent="0.25">
      <c r="A11" s="25"/>
      <c r="B11" s="13">
        <v>32.413017272949197</v>
      </c>
      <c r="C11" s="13">
        <v>10.720138549804688</v>
      </c>
      <c r="D11" s="13">
        <f t="shared" si="0"/>
        <v>21.69287872314451</v>
      </c>
      <c r="E11" s="22">
        <f t="shared" si="1"/>
        <v>2.9498016351884931E-7</v>
      </c>
      <c r="F11" s="12"/>
      <c r="G11" s="13">
        <f>E11/F7</f>
        <v>15.827571738439556</v>
      </c>
      <c r="H11" s="24"/>
    </row>
    <row r="12" spans="1:13" x14ac:dyDescent="0.25">
      <c r="A12" s="25" t="s">
        <v>43</v>
      </c>
      <c r="B12" s="13">
        <v>29.380670579980467</v>
      </c>
      <c r="C12" s="13">
        <v>8.2780177649658206</v>
      </c>
      <c r="D12" s="13">
        <f t="shared" si="0"/>
        <v>21.102652815014647</v>
      </c>
      <c r="E12" s="22">
        <f t="shared" si="1"/>
        <v>4.4408746482625921E-7</v>
      </c>
      <c r="F12" s="12"/>
      <c r="G12" s="13">
        <f>E12/F7</f>
        <v>23.828131776156624</v>
      </c>
      <c r="H12" s="24">
        <f>AVERAGE(G12:G13)</f>
        <v>24.250950741289113</v>
      </c>
    </row>
    <row r="13" spans="1:13" x14ac:dyDescent="0.25">
      <c r="A13" s="25"/>
      <c r="B13" s="13">
        <v>30.419795989990234</v>
      </c>
      <c r="C13" s="13">
        <v>9.3674554824829102</v>
      </c>
      <c r="D13" s="13">
        <f t="shared" si="0"/>
        <v>21.052340507507324</v>
      </c>
      <c r="E13" s="22">
        <f t="shared" si="1"/>
        <v>4.5984771024290055E-7</v>
      </c>
      <c r="F13" s="12"/>
      <c r="G13" s="13">
        <f>E13/F7</f>
        <v>24.673769706421602</v>
      </c>
      <c r="H13" s="24"/>
    </row>
  </sheetData>
  <mergeCells count="12">
    <mergeCell ref="H12:H13"/>
    <mergeCell ref="A2:A3"/>
    <mergeCell ref="A4:A5"/>
    <mergeCell ref="A6:A7"/>
    <mergeCell ref="A8:A9"/>
    <mergeCell ref="A10:A11"/>
    <mergeCell ref="A12:A13"/>
    <mergeCell ref="H2:H3"/>
    <mergeCell ref="H4:H5"/>
    <mergeCell ref="H6:H7"/>
    <mergeCell ref="H8:H9"/>
    <mergeCell ref="H10:H11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250F-9A14-4C14-B47B-A241F48832ED}">
  <dimension ref="A1:P10"/>
  <sheetViews>
    <sheetView workbookViewId="0">
      <selection activeCell="F2" sqref="F2:K2"/>
    </sheetView>
  </sheetViews>
  <sheetFormatPr defaultRowHeight="14" x14ac:dyDescent="0.25"/>
  <cols>
    <col min="13" max="13" width="32.08984375" customWidth="1"/>
    <col min="15" max="15" width="15.36328125" customWidth="1"/>
    <col min="16" max="16" width="29.90625" customWidth="1"/>
  </cols>
  <sheetData>
    <row r="1" spans="1:16" x14ac:dyDescent="0.3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8"/>
      <c r="M1" s="4" t="s">
        <v>8</v>
      </c>
      <c r="N1" s="4" t="s">
        <v>9</v>
      </c>
      <c r="O1" s="4" t="s">
        <v>10</v>
      </c>
      <c r="P1" s="4" t="s">
        <v>11</v>
      </c>
    </row>
    <row r="2" spans="1:16" ht="17" x14ac:dyDescent="0.3">
      <c r="A2" s="3"/>
      <c r="B2" s="29" t="s">
        <v>55</v>
      </c>
      <c r="C2" s="30"/>
      <c r="D2" s="30"/>
      <c r="E2" s="31"/>
      <c r="F2" s="32" t="s">
        <v>56</v>
      </c>
      <c r="G2" s="32"/>
      <c r="H2" s="32"/>
      <c r="I2" s="32"/>
      <c r="J2" s="32"/>
      <c r="K2" s="32"/>
      <c r="M2" s="4" t="s">
        <v>57</v>
      </c>
      <c r="N2" s="4">
        <v>0.41605999999999999</v>
      </c>
      <c r="O2" s="4" t="s">
        <v>31</v>
      </c>
      <c r="P2" s="6" t="s">
        <v>32</v>
      </c>
    </row>
    <row r="3" spans="1:16" x14ac:dyDescent="0.25">
      <c r="A3" s="2" t="s">
        <v>23</v>
      </c>
      <c r="B3" s="1" t="s">
        <v>12</v>
      </c>
      <c r="C3" s="1" t="s">
        <v>15</v>
      </c>
      <c r="D3" s="1" t="s">
        <v>16</v>
      </c>
      <c r="E3" s="1" t="s">
        <v>17</v>
      </c>
      <c r="F3" s="1" t="s">
        <v>12</v>
      </c>
      <c r="G3" s="1" t="s">
        <v>15</v>
      </c>
      <c r="H3" s="1" t="s">
        <v>16</v>
      </c>
      <c r="I3" s="1" t="s">
        <v>17</v>
      </c>
      <c r="J3" s="1" t="s">
        <v>20</v>
      </c>
      <c r="K3" s="1" t="s">
        <v>21</v>
      </c>
    </row>
    <row r="4" spans="1:16" x14ac:dyDescent="0.25">
      <c r="A4" s="2" t="s">
        <v>24</v>
      </c>
      <c r="B4" s="2">
        <v>26.08</v>
      </c>
      <c r="C4" s="2">
        <v>26.59</v>
      </c>
      <c r="D4" s="2">
        <v>25.95</v>
      </c>
      <c r="E4" s="2">
        <v>26.95</v>
      </c>
      <c r="F4" s="2">
        <v>28.8</v>
      </c>
      <c r="G4" s="2">
        <v>27.86</v>
      </c>
      <c r="H4" s="2">
        <v>28.21</v>
      </c>
      <c r="I4" s="2">
        <v>27.42</v>
      </c>
      <c r="J4" s="2">
        <v>26.38</v>
      </c>
      <c r="K4" s="2">
        <v>27.85</v>
      </c>
    </row>
    <row r="5" spans="1:16" x14ac:dyDescent="0.25">
      <c r="A5" s="2" t="s">
        <v>25</v>
      </c>
      <c r="B5" s="2">
        <v>22.3</v>
      </c>
      <c r="C5" s="2">
        <v>22.55</v>
      </c>
      <c r="D5" s="2">
        <v>22.15</v>
      </c>
      <c r="E5" s="2">
        <v>23.26</v>
      </c>
      <c r="F5" s="2">
        <v>22.23</v>
      </c>
      <c r="G5" s="2">
        <v>23.08</v>
      </c>
      <c r="H5" s="2">
        <v>23.65</v>
      </c>
      <c r="I5" s="2">
        <v>21.78</v>
      </c>
      <c r="J5" s="2">
        <v>21.06</v>
      </c>
      <c r="K5" s="2">
        <v>22.73</v>
      </c>
    </row>
    <row r="6" spans="1:16" x14ac:dyDescent="0.25">
      <c r="A6" s="2" t="s">
        <v>26</v>
      </c>
      <c r="B6" s="2">
        <v>21.12</v>
      </c>
      <c r="C6" s="2">
        <v>21.38</v>
      </c>
      <c r="D6" s="2">
        <v>20.96</v>
      </c>
      <c r="E6" s="2">
        <v>21.61</v>
      </c>
      <c r="F6" s="2">
        <v>20.3</v>
      </c>
      <c r="G6" s="2">
        <v>21.77</v>
      </c>
      <c r="H6" s="2">
        <v>22.05</v>
      </c>
      <c r="I6" s="2">
        <v>19.97</v>
      </c>
      <c r="J6" s="2">
        <v>19.649999999999999</v>
      </c>
      <c r="K6" s="2">
        <v>20.97</v>
      </c>
    </row>
    <row r="7" spans="1:16" x14ac:dyDescent="0.25">
      <c r="A7" s="2" t="s">
        <v>27</v>
      </c>
      <c r="B7" s="2">
        <v>18.82</v>
      </c>
      <c r="C7" s="2">
        <v>19.8</v>
      </c>
      <c r="D7" s="2">
        <v>19.190000000000001</v>
      </c>
      <c r="E7" s="2">
        <v>19.8</v>
      </c>
      <c r="F7" s="2">
        <v>18.61</v>
      </c>
      <c r="G7" s="2">
        <v>20.260000000000002</v>
      </c>
      <c r="H7" s="2">
        <v>20.12</v>
      </c>
      <c r="I7" s="2">
        <v>18.93</v>
      </c>
      <c r="J7" s="2">
        <v>17.71</v>
      </c>
      <c r="K7" s="2">
        <v>20.23</v>
      </c>
    </row>
    <row r="8" spans="1:16" x14ac:dyDescent="0.25">
      <c r="A8" s="2" t="s">
        <v>28</v>
      </c>
      <c r="B8" s="2">
        <v>17.53</v>
      </c>
      <c r="C8" s="2">
        <v>18.5</v>
      </c>
      <c r="D8" s="2">
        <v>18.45</v>
      </c>
      <c r="E8" s="2">
        <v>18.22</v>
      </c>
      <c r="F8" s="2">
        <v>17.2</v>
      </c>
      <c r="G8" s="2">
        <v>19.18</v>
      </c>
      <c r="H8" s="2">
        <v>19.02</v>
      </c>
      <c r="I8" s="2">
        <v>17.97</v>
      </c>
      <c r="J8" s="2">
        <v>17.16</v>
      </c>
      <c r="K8" s="2">
        <v>18.739999999999998</v>
      </c>
    </row>
    <row r="9" spans="1:16" x14ac:dyDescent="0.25">
      <c r="A9" s="2" t="s">
        <v>29</v>
      </c>
      <c r="B9" s="2">
        <v>16.600000000000001</v>
      </c>
      <c r="C9" s="2">
        <v>17.45</v>
      </c>
      <c r="D9" s="2">
        <v>17.41</v>
      </c>
      <c r="E9" s="2">
        <v>17.350000000000001</v>
      </c>
      <c r="F9" s="2">
        <v>16.11</v>
      </c>
      <c r="G9" s="2">
        <v>18.38</v>
      </c>
      <c r="H9" s="2">
        <v>18.25</v>
      </c>
      <c r="I9" s="2">
        <v>17.07</v>
      </c>
      <c r="J9" s="2">
        <v>16.75</v>
      </c>
      <c r="K9" s="2">
        <v>17.88</v>
      </c>
    </row>
    <row r="10" spans="1:16" x14ac:dyDescent="0.25">
      <c r="A10" s="2" t="s">
        <v>30</v>
      </c>
      <c r="B10" s="2">
        <v>15.9</v>
      </c>
      <c r="C10" s="2">
        <v>16.87</v>
      </c>
      <c r="D10" s="2">
        <v>16.78</v>
      </c>
      <c r="E10" s="2">
        <v>16.73</v>
      </c>
      <c r="F10" s="2">
        <v>15.64</v>
      </c>
      <c r="G10" s="2">
        <v>16.46</v>
      </c>
      <c r="H10" s="2">
        <v>16.91</v>
      </c>
      <c r="I10" s="2">
        <v>16.72</v>
      </c>
      <c r="J10" s="2">
        <v>16.100000000000001</v>
      </c>
      <c r="K10" s="2">
        <v>16.05</v>
      </c>
    </row>
  </sheetData>
  <mergeCells count="3">
    <mergeCell ref="A1:K1"/>
    <mergeCell ref="B2:E2"/>
    <mergeCell ref="F2:K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2"/>
  <sheetViews>
    <sheetView topLeftCell="C1" workbookViewId="0">
      <selection activeCell="H66" sqref="H66"/>
    </sheetView>
  </sheetViews>
  <sheetFormatPr defaultColWidth="9" defaultRowHeight="14" x14ac:dyDescent="0.25"/>
  <cols>
    <col min="1" max="1" width="25.26953125" customWidth="1"/>
    <col min="2" max="2" width="13.7265625" customWidth="1"/>
    <col min="3" max="3" width="26.90625" customWidth="1"/>
    <col min="4" max="4" width="27.81640625" customWidth="1"/>
    <col min="5" max="5" width="21.26953125" customWidth="1"/>
    <col min="6" max="6" width="28.453125" customWidth="1"/>
    <col min="7" max="7" width="16.1796875" customWidth="1"/>
    <col min="8" max="8" width="31.1796875" customWidth="1"/>
    <col min="9" max="9" width="8.7265625" customWidth="1"/>
    <col min="10" max="10" width="15.6328125" customWidth="1"/>
    <col min="11" max="11" width="29.54296875" customWidth="1"/>
    <col min="12" max="12" width="30.1796875" customWidth="1"/>
    <col min="13" max="13" width="29.7265625" customWidth="1"/>
    <col min="15" max="15" width="15.7265625" customWidth="1"/>
    <col min="16" max="16" width="29.54296875" customWidth="1"/>
  </cols>
  <sheetData>
    <row r="1" spans="1:11" x14ac:dyDescent="0.25">
      <c r="A1" s="26" t="s">
        <v>51</v>
      </c>
      <c r="B1" s="27"/>
      <c r="C1" s="27"/>
      <c r="D1" s="27"/>
      <c r="E1" s="27"/>
      <c r="F1" s="28"/>
      <c r="G1" s="19"/>
      <c r="H1" s="17"/>
      <c r="I1" s="17"/>
    </row>
    <row r="2" spans="1:11" x14ac:dyDescent="0.3">
      <c r="A2" s="1" t="s">
        <v>0</v>
      </c>
      <c r="B2" s="3" t="s">
        <v>74</v>
      </c>
      <c r="C2" s="3" t="s">
        <v>75</v>
      </c>
      <c r="D2" s="3" t="s">
        <v>76</v>
      </c>
      <c r="E2" s="3" t="s">
        <v>77</v>
      </c>
      <c r="F2" s="3" t="s">
        <v>78</v>
      </c>
      <c r="G2" s="17"/>
      <c r="H2" s="4" t="s">
        <v>8</v>
      </c>
      <c r="I2" s="4" t="s">
        <v>9</v>
      </c>
      <c r="J2" s="4" t="s">
        <v>10</v>
      </c>
      <c r="K2" s="4" t="s">
        <v>11</v>
      </c>
    </row>
    <row r="3" spans="1:11" ht="17" customHeight="1" x14ac:dyDescent="0.3">
      <c r="A3" s="34" t="s">
        <v>59</v>
      </c>
      <c r="B3" s="1">
        <v>2</v>
      </c>
      <c r="C3" s="1">
        <v>1</v>
      </c>
      <c r="D3" s="1">
        <v>1</v>
      </c>
      <c r="E3" s="1">
        <f t="shared" ref="E3:E26" si="0">B3+C3+D3</f>
        <v>4</v>
      </c>
      <c r="F3" s="34">
        <f>AVERAGE(E3:E7)</f>
        <v>4.5999999999999996</v>
      </c>
      <c r="G3" s="17"/>
      <c r="H3" s="4" t="s">
        <v>57</v>
      </c>
      <c r="I3" s="4">
        <v>3.6999999999999998E-2</v>
      </c>
      <c r="J3" s="4" t="s">
        <v>50</v>
      </c>
      <c r="K3" s="6" t="s">
        <v>14</v>
      </c>
    </row>
    <row r="4" spans="1:11" x14ac:dyDescent="0.25">
      <c r="A4" s="35"/>
      <c r="B4" s="1">
        <v>2</v>
      </c>
      <c r="C4" s="1">
        <v>1</v>
      </c>
      <c r="D4" s="1">
        <v>1</v>
      </c>
      <c r="E4" s="1">
        <f t="shared" si="0"/>
        <v>4</v>
      </c>
      <c r="F4" s="35"/>
      <c r="G4" s="17"/>
      <c r="H4" s="17"/>
    </row>
    <row r="5" spans="1:11" x14ac:dyDescent="0.25">
      <c r="A5" s="35"/>
      <c r="B5" s="1">
        <v>2</v>
      </c>
      <c r="C5" s="1">
        <v>1</v>
      </c>
      <c r="D5" s="1">
        <v>1</v>
      </c>
      <c r="E5" s="1">
        <f t="shared" si="0"/>
        <v>4</v>
      </c>
      <c r="F5" s="35"/>
      <c r="G5" s="17"/>
      <c r="H5" s="17"/>
    </row>
    <row r="6" spans="1:11" x14ac:dyDescent="0.25">
      <c r="A6" s="35"/>
      <c r="B6" s="1">
        <v>2</v>
      </c>
      <c r="C6" s="1">
        <v>3</v>
      </c>
      <c r="D6" s="1">
        <v>1</v>
      </c>
      <c r="E6" s="1">
        <f t="shared" si="0"/>
        <v>6</v>
      </c>
      <c r="F6" s="35"/>
      <c r="G6" s="17"/>
      <c r="H6" s="18"/>
    </row>
    <row r="7" spans="1:11" x14ac:dyDescent="0.25">
      <c r="A7" s="36"/>
      <c r="B7" s="1">
        <v>2</v>
      </c>
      <c r="C7" s="1">
        <v>2</v>
      </c>
      <c r="D7" s="1">
        <v>1</v>
      </c>
      <c r="E7" s="1">
        <f t="shared" si="0"/>
        <v>5</v>
      </c>
      <c r="F7" s="36"/>
      <c r="G7" s="17"/>
      <c r="H7" s="17"/>
    </row>
    <row r="8" spans="1:11" ht="17" customHeight="1" x14ac:dyDescent="0.25">
      <c r="A8" s="34" t="s">
        <v>60</v>
      </c>
      <c r="B8" s="1">
        <v>2</v>
      </c>
      <c r="C8" s="1">
        <v>3</v>
      </c>
      <c r="D8" s="1">
        <v>1</v>
      </c>
      <c r="E8" s="1">
        <f t="shared" si="0"/>
        <v>6</v>
      </c>
      <c r="F8" s="34">
        <f>AVERAGE(E8:E12)</f>
        <v>4.5999999999999996</v>
      </c>
      <c r="G8" s="17"/>
      <c r="H8" s="17"/>
    </row>
    <row r="9" spans="1:11" x14ac:dyDescent="0.25">
      <c r="A9" s="35"/>
      <c r="B9" s="1">
        <v>2</v>
      </c>
      <c r="C9" s="1">
        <v>3</v>
      </c>
      <c r="D9" s="1">
        <v>1</v>
      </c>
      <c r="E9" s="1">
        <f t="shared" si="0"/>
        <v>6</v>
      </c>
      <c r="F9" s="35"/>
      <c r="G9" s="17"/>
      <c r="H9" s="17"/>
    </row>
    <row r="10" spans="1:11" x14ac:dyDescent="0.25">
      <c r="A10" s="35"/>
      <c r="B10" s="1">
        <v>1</v>
      </c>
      <c r="C10" s="1">
        <v>1</v>
      </c>
      <c r="D10" s="1">
        <v>1</v>
      </c>
      <c r="E10" s="1">
        <f t="shared" si="0"/>
        <v>3</v>
      </c>
      <c r="F10" s="35"/>
      <c r="G10" s="17"/>
      <c r="H10" s="17"/>
    </row>
    <row r="11" spans="1:11" x14ac:dyDescent="0.25">
      <c r="A11" s="35"/>
      <c r="B11" s="1">
        <v>1</v>
      </c>
      <c r="C11" s="1">
        <v>2</v>
      </c>
      <c r="D11" s="1">
        <v>1</v>
      </c>
      <c r="E11" s="1">
        <f t="shared" si="0"/>
        <v>4</v>
      </c>
      <c r="F11" s="35"/>
      <c r="G11" s="17"/>
      <c r="H11" s="17"/>
    </row>
    <row r="12" spans="1:11" x14ac:dyDescent="0.25">
      <c r="A12" s="36"/>
      <c r="B12" s="1">
        <v>1</v>
      </c>
      <c r="C12" s="1">
        <v>2</v>
      </c>
      <c r="D12" s="1">
        <v>1</v>
      </c>
      <c r="E12" s="1">
        <f t="shared" si="0"/>
        <v>4</v>
      </c>
      <c r="F12" s="36"/>
      <c r="G12" s="17"/>
      <c r="H12" s="17"/>
    </row>
    <row r="13" spans="1:11" ht="17" customHeight="1" x14ac:dyDescent="0.25">
      <c r="A13" s="34" t="s">
        <v>61</v>
      </c>
      <c r="B13" s="1">
        <v>2</v>
      </c>
      <c r="C13" s="1">
        <v>3</v>
      </c>
      <c r="D13" s="1">
        <v>1</v>
      </c>
      <c r="E13" s="1">
        <f t="shared" si="0"/>
        <v>6</v>
      </c>
      <c r="F13" s="34">
        <f>AVERAGE(E13:E19)</f>
        <v>5.1428571428571432</v>
      </c>
      <c r="G13" s="17"/>
      <c r="H13" s="17"/>
    </row>
    <row r="14" spans="1:11" x14ac:dyDescent="0.25">
      <c r="A14" s="35"/>
      <c r="B14" s="1">
        <v>2</v>
      </c>
      <c r="C14" s="1">
        <v>3</v>
      </c>
      <c r="D14" s="1">
        <v>1</v>
      </c>
      <c r="E14" s="1">
        <f t="shared" si="0"/>
        <v>6</v>
      </c>
      <c r="F14" s="35"/>
      <c r="G14" s="17"/>
      <c r="H14" s="17"/>
    </row>
    <row r="15" spans="1:11" x14ac:dyDescent="0.25">
      <c r="A15" s="35"/>
      <c r="B15" s="1">
        <v>1</v>
      </c>
      <c r="C15" s="1">
        <v>2</v>
      </c>
      <c r="D15" s="1">
        <v>1</v>
      </c>
      <c r="E15" s="1">
        <f t="shared" si="0"/>
        <v>4</v>
      </c>
      <c r="F15" s="35"/>
      <c r="G15" s="17"/>
      <c r="H15" s="17"/>
    </row>
    <row r="16" spans="1:11" x14ac:dyDescent="0.25">
      <c r="A16" s="35"/>
      <c r="B16" s="1">
        <v>1</v>
      </c>
      <c r="C16" s="1">
        <v>3</v>
      </c>
      <c r="D16" s="1">
        <v>1</v>
      </c>
      <c r="E16" s="1">
        <f t="shared" si="0"/>
        <v>5</v>
      </c>
      <c r="F16" s="35"/>
      <c r="G16" s="17"/>
      <c r="H16" s="17"/>
    </row>
    <row r="17" spans="1:8" x14ac:dyDescent="0.25">
      <c r="A17" s="35"/>
      <c r="B17" s="1">
        <v>1</v>
      </c>
      <c r="C17" s="1">
        <v>3</v>
      </c>
      <c r="D17" s="1">
        <v>1</v>
      </c>
      <c r="E17" s="1">
        <f t="shared" si="0"/>
        <v>5</v>
      </c>
      <c r="F17" s="35"/>
      <c r="G17" s="17"/>
      <c r="H17" s="17"/>
    </row>
    <row r="18" spans="1:8" x14ac:dyDescent="0.25">
      <c r="A18" s="35"/>
      <c r="B18" s="1">
        <v>1</v>
      </c>
      <c r="C18" s="1">
        <v>3</v>
      </c>
      <c r="D18" s="1">
        <v>1</v>
      </c>
      <c r="E18" s="1">
        <f t="shared" si="0"/>
        <v>5</v>
      </c>
      <c r="F18" s="35"/>
      <c r="G18" s="17"/>
      <c r="H18" s="17"/>
    </row>
    <row r="19" spans="1:8" x14ac:dyDescent="0.25">
      <c r="A19" s="36"/>
      <c r="B19" s="1">
        <v>1</v>
      </c>
      <c r="C19" s="1">
        <v>3</v>
      </c>
      <c r="D19" s="1">
        <v>1</v>
      </c>
      <c r="E19" s="1">
        <f t="shared" si="0"/>
        <v>5</v>
      </c>
      <c r="F19" s="36"/>
      <c r="G19" s="17"/>
      <c r="H19" s="17"/>
    </row>
    <row r="20" spans="1:8" ht="17" customHeight="1" x14ac:dyDescent="0.25">
      <c r="A20" s="34" t="s">
        <v>62</v>
      </c>
      <c r="B20" s="1">
        <v>2</v>
      </c>
      <c r="C20" s="1">
        <v>3</v>
      </c>
      <c r="D20" s="1">
        <v>1</v>
      </c>
      <c r="E20" s="1">
        <f t="shared" si="0"/>
        <v>6</v>
      </c>
      <c r="F20" s="34">
        <f>AVERAGE(E20:E25)</f>
        <v>5</v>
      </c>
      <c r="G20" s="17"/>
      <c r="H20" s="17"/>
    </row>
    <row r="21" spans="1:8" x14ac:dyDescent="0.25">
      <c r="A21" s="35"/>
      <c r="B21" s="1">
        <v>2</v>
      </c>
      <c r="C21" s="1">
        <v>3</v>
      </c>
      <c r="D21" s="1">
        <v>1</v>
      </c>
      <c r="E21" s="1">
        <f t="shared" si="0"/>
        <v>6</v>
      </c>
      <c r="F21" s="35"/>
      <c r="G21" s="17"/>
      <c r="H21" s="17"/>
    </row>
    <row r="22" spans="1:8" x14ac:dyDescent="0.25">
      <c r="A22" s="35"/>
      <c r="B22" s="1">
        <v>1</v>
      </c>
      <c r="C22" s="1">
        <v>2</v>
      </c>
      <c r="D22" s="1">
        <v>1</v>
      </c>
      <c r="E22" s="1">
        <f t="shared" si="0"/>
        <v>4</v>
      </c>
      <c r="F22" s="35"/>
      <c r="G22" s="17"/>
      <c r="H22" s="17"/>
    </row>
    <row r="23" spans="1:8" x14ac:dyDescent="0.25">
      <c r="A23" s="35"/>
      <c r="B23" s="1">
        <v>1</v>
      </c>
      <c r="C23" s="1">
        <v>3</v>
      </c>
      <c r="D23" s="1">
        <v>1</v>
      </c>
      <c r="E23" s="1">
        <f t="shared" si="0"/>
        <v>5</v>
      </c>
      <c r="F23" s="35"/>
      <c r="G23" s="17"/>
      <c r="H23" s="17"/>
    </row>
    <row r="24" spans="1:8" x14ac:dyDescent="0.25">
      <c r="A24" s="35"/>
      <c r="B24" s="1">
        <v>2</v>
      </c>
      <c r="C24" s="1">
        <v>2</v>
      </c>
      <c r="D24" s="1">
        <v>1</v>
      </c>
      <c r="E24" s="1">
        <f t="shared" si="0"/>
        <v>5</v>
      </c>
      <c r="F24" s="35"/>
      <c r="G24" s="17"/>
      <c r="H24" s="17"/>
    </row>
    <row r="25" spans="1:8" x14ac:dyDescent="0.25">
      <c r="A25" s="36"/>
      <c r="B25" s="1">
        <v>2</v>
      </c>
      <c r="C25" s="1">
        <v>1</v>
      </c>
      <c r="D25" s="1">
        <v>1</v>
      </c>
      <c r="E25" s="1">
        <f t="shared" si="0"/>
        <v>4</v>
      </c>
      <c r="F25" s="36"/>
      <c r="G25" s="17"/>
      <c r="H25" s="17"/>
    </row>
    <row r="26" spans="1:8" x14ac:dyDescent="0.25">
      <c r="A26" s="34" t="s">
        <v>63</v>
      </c>
      <c r="B26" s="1">
        <v>3</v>
      </c>
      <c r="C26" s="1">
        <v>2</v>
      </c>
      <c r="D26" s="1">
        <v>1</v>
      </c>
      <c r="E26" s="1">
        <f t="shared" si="0"/>
        <v>6</v>
      </c>
      <c r="F26" s="34">
        <f>AVERAGE(E26:E30)</f>
        <v>7</v>
      </c>
      <c r="G26" s="17"/>
      <c r="H26" s="17"/>
    </row>
    <row r="27" spans="1:8" x14ac:dyDescent="0.25">
      <c r="A27" s="35"/>
      <c r="B27" s="1">
        <v>3</v>
      </c>
      <c r="C27" s="1">
        <v>3</v>
      </c>
      <c r="D27" s="1">
        <v>2</v>
      </c>
      <c r="E27" s="1">
        <f t="shared" ref="E27:E55" si="1">B27+C27+D27</f>
        <v>8</v>
      </c>
      <c r="F27" s="35"/>
      <c r="G27" s="17"/>
      <c r="H27" s="17"/>
    </row>
    <row r="28" spans="1:8" x14ac:dyDescent="0.25">
      <c r="A28" s="35"/>
      <c r="B28" s="1">
        <v>2</v>
      </c>
      <c r="C28" s="1">
        <v>3</v>
      </c>
      <c r="D28" s="1">
        <v>2</v>
      </c>
      <c r="E28" s="1">
        <f t="shared" si="1"/>
        <v>7</v>
      </c>
      <c r="F28" s="35"/>
      <c r="G28" s="17"/>
      <c r="H28" s="17"/>
    </row>
    <row r="29" spans="1:8" x14ac:dyDescent="0.25">
      <c r="A29" s="35"/>
      <c r="B29" s="1">
        <v>2</v>
      </c>
      <c r="C29" s="1">
        <v>3</v>
      </c>
      <c r="D29" s="1">
        <v>1</v>
      </c>
      <c r="E29" s="1">
        <f t="shared" si="1"/>
        <v>6</v>
      </c>
      <c r="F29" s="35"/>
      <c r="G29" s="17"/>
      <c r="H29" s="17"/>
    </row>
    <row r="30" spans="1:8" x14ac:dyDescent="0.25">
      <c r="A30" s="36"/>
      <c r="B30" s="1">
        <v>3</v>
      </c>
      <c r="C30" s="1">
        <v>3</v>
      </c>
      <c r="D30" s="1">
        <v>2</v>
      </c>
      <c r="E30" s="1">
        <f t="shared" si="1"/>
        <v>8</v>
      </c>
      <c r="F30" s="36"/>
      <c r="G30" s="17"/>
      <c r="H30" s="17"/>
    </row>
    <row r="31" spans="1:8" x14ac:dyDescent="0.25">
      <c r="A31" s="34" t="s">
        <v>64</v>
      </c>
      <c r="B31" s="1">
        <v>3</v>
      </c>
      <c r="C31" s="1">
        <v>1</v>
      </c>
      <c r="D31" s="1">
        <v>1</v>
      </c>
      <c r="E31" s="1">
        <f t="shared" si="1"/>
        <v>5</v>
      </c>
      <c r="F31" s="34">
        <f>AVERAGE(E31:E35)</f>
        <v>5.6</v>
      </c>
      <c r="G31" s="17"/>
      <c r="H31" s="17"/>
    </row>
    <row r="32" spans="1:8" x14ac:dyDescent="0.25">
      <c r="A32" s="35"/>
      <c r="B32" s="1">
        <v>3</v>
      </c>
      <c r="C32" s="1">
        <v>2</v>
      </c>
      <c r="D32" s="1">
        <v>2</v>
      </c>
      <c r="E32" s="1">
        <f t="shared" si="1"/>
        <v>7</v>
      </c>
      <c r="F32" s="35"/>
      <c r="G32" s="17"/>
      <c r="H32" s="17"/>
    </row>
    <row r="33" spans="1:8" x14ac:dyDescent="0.25">
      <c r="A33" s="35"/>
      <c r="B33" s="1">
        <v>3</v>
      </c>
      <c r="C33" s="1">
        <v>1</v>
      </c>
      <c r="D33" s="1">
        <v>1</v>
      </c>
      <c r="E33" s="1">
        <f t="shared" si="1"/>
        <v>5</v>
      </c>
      <c r="F33" s="35"/>
      <c r="G33" s="17"/>
      <c r="H33" s="17"/>
    </row>
    <row r="34" spans="1:8" x14ac:dyDescent="0.25">
      <c r="A34" s="35"/>
      <c r="B34" s="1">
        <v>3</v>
      </c>
      <c r="C34" s="1">
        <v>2</v>
      </c>
      <c r="D34" s="1">
        <v>1</v>
      </c>
      <c r="E34" s="1">
        <f t="shared" si="1"/>
        <v>6</v>
      </c>
      <c r="F34" s="35"/>
      <c r="G34" s="17"/>
      <c r="H34" s="17"/>
    </row>
    <row r="35" spans="1:8" x14ac:dyDescent="0.25">
      <c r="A35" s="36"/>
      <c r="B35" s="1">
        <v>3</v>
      </c>
      <c r="C35" s="1">
        <v>1</v>
      </c>
      <c r="D35" s="1">
        <v>1</v>
      </c>
      <c r="E35" s="1">
        <f t="shared" si="1"/>
        <v>5</v>
      </c>
      <c r="F35" s="36"/>
      <c r="G35" s="17"/>
      <c r="H35" s="17"/>
    </row>
    <row r="36" spans="1:8" x14ac:dyDescent="0.25">
      <c r="A36" s="34" t="s">
        <v>65</v>
      </c>
      <c r="B36" s="1">
        <v>2</v>
      </c>
      <c r="C36" s="1">
        <v>3</v>
      </c>
      <c r="D36" s="1">
        <v>2</v>
      </c>
      <c r="E36" s="1">
        <f t="shared" si="1"/>
        <v>7</v>
      </c>
      <c r="F36" s="34">
        <f>AVERAGE(E36:E40)</f>
        <v>5.8</v>
      </c>
      <c r="G36" s="17"/>
      <c r="H36" s="17"/>
    </row>
    <row r="37" spans="1:8" x14ac:dyDescent="0.25">
      <c r="A37" s="35"/>
      <c r="B37" s="1">
        <v>3</v>
      </c>
      <c r="C37" s="1">
        <v>2</v>
      </c>
      <c r="D37" s="1">
        <v>2</v>
      </c>
      <c r="E37" s="1">
        <f t="shared" si="1"/>
        <v>7</v>
      </c>
      <c r="F37" s="35"/>
      <c r="G37" s="17"/>
      <c r="H37" s="17"/>
    </row>
    <row r="38" spans="1:8" x14ac:dyDescent="0.25">
      <c r="A38" s="35"/>
      <c r="B38" s="1">
        <v>2</v>
      </c>
      <c r="C38" s="1">
        <v>2</v>
      </c>
      <c r="D38" s="1">
        <v>1</v>
      </c>
      <c r="E38" s="1">
        <f t="shared" si="1"/>
        <v>5</v>
      </c>
      <c r="F38" s="35"/>
      <c r="G38" s="17"/>
      <c r="H38" s="17"/>
    </row>
    <row r="39" spans="1:8" x14ac:dyDescent="0.25">
      <c r="A39" s="35"/>
      <c r="B39" s="1">
        <v>3</v>
      </c>
      <c r="C39" s="1">
        <v>1</v>
      </c>
      <c r="D39" s="1">
        <v>1</v>
      </c>
      <c r="E39" s="1">
        <f t="shared" si="1"/>
        <v>5</v>
      </c>
      <c r="F39" s="35"/>
      <c r="G39" s="17"/>
      <c r="H39" s="17"/>
    </row>
    <row r="40" spans="1:8" x14ac:dyDescent="0.25">
      <c r="A40" s="36"/>
      <c r="B40" s="1">
        <v>3</v>
      </c>
      <c r="C40" s="1">
        <v>1</v>
      </c>
      <c r="D40" s="1">
        <v>1</v>
      </c>
      <c r="E40" s="1">
        <f t="shared" si="1"/>
        <v>5</v>
      </c>
      <c r="F40" s="36"/>
      <c r="G40" s="17"/>
      <c r="H40" s="17"/>
    </row>
    <row r="41" spans="1:8" x14ac:dyDescent="0.25">
      <c r="A41" s="34" t="s">
        <v>66</v>
      </c>
      <c r="B41" s="1">
        <v>2</v>
      </c>
      <c r="C41" s="1">
        <v>3</v>
      </c>
      <c r="D41" s="1">
        <v>1</v>
      </c>
      <c r="E41" s="1">
        <f t="shared" si="1"/>
        <v>6</v>
      </c>
      <c r="F41" s="34">
        <f>AVERAGE(E41:E45)</f>
        <v>6.2</v>
      </c>
      <c r="G41" s="17"/>
      <c r="H41" s="17"/>
    </row>
    <row r="42" spans="1:8" x14ac:dyDescent="0.25">
      <c r="A42" s="35"/>
      <c r="B42" s="1">
        <v>3</v>
      </c>
      <c r="C42" s="1">
        <v>3</v>
      </c>
      <c r="D42" s="1">
        <v>2</v>
      </c>
      <c r="E42" s="1">
        <f t="shared" si="1"/>
        <v>8</v>
      </c>
      <c r="F42" s="35"/>
      <c r="G42" s="17"/>
      <c r="H42" s="17"/>
    </row>
    <row r="43" spans="1:8" x14ac:dyDescent="0.25">
      <c r="A43" s="35"/>
      <c r="B43" s="1">
        <v>2</v>
      </c>
      <c r="C43" s="1">
        <v>3</v>
      </c>
      <c r="D43" s="1">
        <v>1</v>
      </c>
      <c r="E43" s="1">
        <f t="shared" si="1"/>
        <v>6</v>
      </c>
      <c r="F43" s="35"/>
      <c r="G43" s="17"/>
      <c r="H43" s="17"/>
    </row>
    <row r="44" spans="1:8" x14ac:dyDescent="0.25">
      <c r="A44" s="35"/>
      <c r="B44" s="1">
        <v>2</v>
      </c>
      <c r="C44" s="1">
        <v>3</v>
      </c>
      <c r="D44" s="1">
        <v>1</v>
      </c>
      <c r="E44" s="1">
        <f t="shared" si="1"/>
        <v>6</v>
      </c>
      <c r="F44" s="35"/>
      <c r="G44" s="17"/>
      <c r="H44" s="17"/>
    </row>
    <row r="45" spans="1:8" x14ac:dyDescent="0.25">
      <c r="A45" s="36"/>
      <c r="B45" s="1">
        <v>1</v>
      </c>
      <c r="C45" s="1">
        <v>3</v>
      </c>
      <c r="D45" s="1">
        <v>1</v>
      </c>
      <c r="E45" s="1">
        <f t="shared" si="1"/>
        <v>5</v>
      </c>
      <c r="F45" s="36"/>
      <c r="G45" s="17"/>
      <c r="H45" s="17"/>
    </row>
    <row r="46" spans="1:8" x14ac:dyDescent="0.25">
      <c r="A46" s="34" t="s">
        <v>67</v>
      </c>
      <c r="B46" s="1">
        <v>2</v>
      </c>
      <c r="C46" s="1">
        <v>2</v>
      </c>
      <c r="D46" s="1">
        <v>2</v>
      </c>
      <c r="E46" s="1">
        <f t="shared" si="1"/>
        <v>6</v>
      </c>
      <c r="F46" s="34">
        <f>AVERAGE(E46:E50)</f>
        <v>5.2</v>
      </c>
      <c r="G46" s="17"/>
      <c r="H46" s="17"/>
    </row>
    <row r="47" spans="1:8" x14ac:dyDescent="0.25">
      <c r="A47" s="35"/>
      <c r="B47" s="1">
        <v>2</v>
      </c>
      <c r="C47" s="1">
        <v>2</v>
      </c>
      <c r="D47" s="1">
        <v>1</v>
      </c>
      <c r="E47" s="1">
        <f t="shared" si="1"/>
        <v>5</v>
      </c>
      <c r="F47" s="35"/>
      <c r="G47" s="17"/>
      <c r="H47" s="17"/>
    </row>
    <row r="48" spans="1:8" x14ac:dyDescent="0.25">
      <c r="A48" s="35"/>
      <c r="B48" s="1">
        <v>2</v>
      </c>
      <c r="C48" s="1">
        <v>2</v>
      </c>
      <c r="D48" s="1">
        <v>1</v>
      </c>
      <c r="E48" s="1">
        <f t="shared" si="1"/>
        <v>5</v>
      </c>
      <c r="F48" s="35"/>
      <c r="G48" s="17"/>
      <c r="H48" s="17"/>
    </row>
    <row r="49" spans="1:11" x14ac:dyDescent="0.25">
      <c r="A49" s="35"/>
      <c r="B49" s="1">
        <v>2</v>
      </c>
      <c r="C49" s="1">
        <v>2</v>
      </c>
      <c r="D49" s="1">
        <v>1</v>
      </c>
      <c r="E49" s="1">
        <f t="shared" si="1"/>
        <v>5</v>
      </c>
      <c r="F49" s="35"/>
      <c r="G49" s="17"/>
      <c r="H49" s="17"/>
    </row>
    <row r="50" spans="1:11" x14ac:dyDescent="0.25">
      <c r="A50" s="36"/>
      <c r="B50" s="1">
        <v>2</v>
      </c>
      <c r="C50" s="1">
        <v>2</v>
      </c>
      <c r="D50" s="1">
        <v>1</v>
      </c>
      <c r="E50" s="1">
        <f t="shared" si="1"/>
        <v>5</v>
      </c>
      <c r="F50" s="36"/>
      <c r="G50" s="17"/>
      <c r="H50" s="17"/>
    </row>
    <row r="51" spans="1:11" x14ac:dyDescent="0.25">
      <c r="A51" s="34" t="s">
        <v>69</v>
      </c>
      <c r="B51" s="1">
        <v>3</v>
      </c>
      <c r="C51" s="1">
        <v>2</v>
      </c>
      <c r="D51" s="1">
        <v>1</v>
      </c>
      <c r="E51" s="1">
        <f t="shared" si="1"/>
        <v>6</v>
      </c>
      <c r="F51" s="34">
        <f>AVERAGE(E51:E55)</f>
        <v>5</v>
      </c>
      <c r="G51" s="17"/>
      <c r="H51" s="17"/>
    </row>
    <row r="52" spans="1:11" x14ac:dyDescent="0.25">
      <c r="A52" s="35"/>
      <c r="B52" s="1">
        <v>3</v>
      </c>
      <c r="C52" s="1">
        <v>2</v>
      </c>
      <c r="D52" s="1">
        <v>1</v>
      </c>
      <c r="E52" s="1">
        <f t="shared" si="1"/>
        <v>6</v>
      </c>
      <c r="F52" s="35"/>
      <c r="G52" s="17"/>
      <c r="H52" s="17"/>
    </row>
    <row r="53" spans="1:11" x14ac:dyDescent="0.25">
      <c r="A53" s="35"/>
      <c r="B53" s="1">
        <v>2</v>
      </c>
      <c r="C53" s="1">
        <v>2</v>
      </c>
      <c r="D53" s="1">
        <v>1</v>
      </c>
      <c r="E53" s="1">
        <f t="shared" si="1"/>
        <v>5</v>
      </c>
      <c r="F53" s="35"/>
      <c r="G53" s="17"/>
      <c r="H53" s="17"/>
    </row>
    <row r="54" spans="1:11" x14ac:dyDescent="0.25">
      <c r="A54" s="35"/>
      <c r="B54" s="1">
        <v>2</v>
      </c>
      <c r="C54" s="1">
        <v>1</v>
      </c>
      <c r="D54" s="1">
        <v>1</v>
      </c>
      <c r="E54" s="1">
        <f t="shared" si="1"/>
        <v>4</v>
      </c>
      <c r="F54" s="35"/>
      <c r="G54" s="17"/>
      <c r="H54" s="17"/>
    </row>
    <row r="55" spans="1:11" x14ac:dyDescent="0.25">
      <c r="A55" s="36"/>
      <c r="B55" s="1">
        <v>2</v>
      </c>
      <c r="C55" s="1">
        <v>1</v>
      </c>
      <c r="D55" s="1">
        <v>1</v>
      </c>
      <c r="E55" s="1">
        <f t="shared" si="1"/>
        <v>4</v>
      </c>
      <c r="F55" s="36"/>
      <c r="G55" s="17"/>
      <c r="H55" s="17"/>
    </row>
    <row r="56" spans="1:11" x14ac:dyDescent="0.25">
      <c r="A56" s="17"/>
      <c r="B56" s="17"/>
      <c r="C56" s="17"/>
      <c r="D56" s="17"/>
      <c r="E56" s="17"/>
      <c r="F56" s="17"/>
      <c r="G56" s="17"/>
      <c r="H56" s="17"/>
      <c r="I56" s="17"/>
    </row>
    <row r="57" spans="1:11" x14ac:dyDescent="0.3">
      <c r="A57" s="33" t="s">
        <v>54</v>
      </c>
      <c r="B57" s="33"/>
      <c r="C57" s="33"/>
      <c r="D57" s="33"/>
      <c r="E57" s="33"/>
      <c r="F57" s="20"/>
      <c r="G57" s="20"/>
      <c r="H57" s="4" t="s">
        <v>8</v>
      </c>
      <c r="I57" s="4" t="s">
        <v>9</v>
      </c>
      <c r="J57" s="4" t="s">
        <v>10</v>
      </c>
      <c r="K57" s="4" t="s">
        <v>11</v>
      </c>
    </row>
    <row r="58" spans="1:11" ht="15" x14ac:dyDescent="0.3">
      <c r="A58" s="1" t="s">
        <v>0</v>
      </c>
      <c r="B58" s="1" t="s">
        <v>52</v>
      </c>
      <c r="C58" s="1" t="s">
        <v>82</v>
      </c>
      <c r="D58" s="1" t="s">
        <v>84</v>
      </c>
      <c r="E58" s="1" t="s">
        <v>45</v>
      </c>
      <c r="H58" s="4" t="s">
        <v>57</v>
      </c>
      <c r="I58" s="4">
        <v>2E-3</v>
      </c>
      <c r="J58" s="4" t="s">
        <v>13</v>
      </c>
      <c r="K58" s="6" t="s">
        <v>14</v>
      </c>
    </row>
    <row r="59" spans="1:11" ht="17" customHeight="1" x14ac:dyDescent="0.25">
      <c r="A59" s="34" t="s">
        <v>70</v>
      </c>
      <c r="B59" s="3">
        <v>9.5399999999999991</v>
      </c>
      <c r="C59" s="34">
        <f>AVERAGE(B59:B65)</f>
        <v>10.229714285714286</v>
      </c>
      <c r="D59" s="34">
        <f>AVERAGE(C59:C86)</f>
        <v>13.976241071428571</v>
      </c>
      <c r="E59" s="34">
        <f>C59/D59</f>
        <v>0.73193602152632753</v>
      </c>
    </row>
    <row r="60" spans="1:11" x14ac:dyDescent="0.25">
      <c r="A60" s="35"/>
      <c r="B60" s="3">
        <v>9.1110000000000007</v>
      </c>
      <c r="C60" s="35"/>
      <c r="D60" s="35"/>
      <c r="E60" s="35"/>
    </row>
    <row r="61" spans="1:11" x14ac:dyDescent="0.25">
      <c r="A61" s="35"/>
      <c r="B61" s="3">
        <v>11.923</v>
      </c>
      <c r="C61" s="35"/>
      <c r="D61" s="35"/>
      <c r="E61" s="35"/>
    </row>
    <row r="62" spans="1:11" x14ac:dyDescent="0.25">
      <c r="A62" s="35"/>
      <c r="B62" s="3">
        <v>9.2460000000000004</v>
      </c>
      <c r="C62" s="35"/>
      <c r="D62" s="35"/>
      <c r="E62" s="35"/>
    </row>
    <row r="63" spans="1:11" x14ac:dyDescent="0.25">
      <c r="A63" s="35"/>
      <c r="B63" s="3">
        <v>11.231</v>
      </c>
      <c r="C63" s="35"/>
      <c r="D63" s="35"/>
      <c r="E63" s="35"/>
    </row>
    <row r="64" spans="1:11" x14ac:dyDescent="0.25">
      <c r="A64" s="35"/>
      <c r="B64" s="3">
        <v>11.161</v>
      </c>
      <c r="C64" s="35"/>
      <c r="D64" s="35"/>
      <c r="E64" s="35"/>
    </row>
    <row r="65" spans="1:5" x14ac:dyDescent="0.25">
      <c r="A65" s="36"/>
      <c r="B65" s="3">
        <v>9.3960000000000008</v>
      </c>
      <c r="C65" s="36"/>
      <c r="D65" s="35"/>
      <c r="E65" s="36"/>
    </row>
    <row r="66" spans="1:5" ht="17" customHeight="1" x14ac:dyDescent="0.25">
      <c r="A66" s="34" t="s">
        <v>73</v>
      </c>
      <c r="B66" s="3">
        <v>8.6980000000000004</v>
      </c>
      <c r="C66" s="34">
        <f>AVERAGE(B66:B70)</f>
        <v>8.879999999999999</v>
      </c>
      <c r="D66" s="35"/>
      <c r="E66" s="34">
        <f>C66/D59</f>
        <v>0.6353639690827354</v>
      </c>
    </row>
    <row r="67" spans="1:5" x14ac:dyDescent="0.25">
      <c r="A67" s="35"/>
      <c r="B67" s="3">
        <v>10.548999999999999</v>
      </c>
      <c r="C67" s="35"/>
      <c r="D67" s="35"/>
      <c r="E67" s="35"/>
    </row>
    <row r="68" spans="1:5" x14ac:dyDescent="0.25">
      <c r="A68" s="35"/>
      <c r="B68" s="3">
        <v>9.8059999999999992</v>
      </c>
      <c r="C68" s="35"/>
      <c r="D68" s="35"/>
      <c r="E68" s="35"/>
    </row>
    <row r="69" spans="1:5" x14ac:dyDescent="0.25">
      <c r="A69" s="35"/>
      <c r="B69" s="3">
        <v>8.2140000000000004</v>
      </c>
      <c r="C69" s="35"/>
      <c r="D69" s="35"/>
      <c r="E69" s="35"/>
    </row>
    <row r="70" spans="1:5" x14ac:dyDescent="0.25">
      <c r="A70" s="36"/>
      <c r="B70" s="3">
        <v>7.133</v>
      </c>
      <c r="C70" s="36"/>
      <c r="D70" s="35"/>
      <c r="E70" s="36"/>
    </row>
    <row r="71" spans="1:5" ht="17" customHeight="1" x14ac:dyDescent="0.25">
      <c r="A71" s="34" t="s">
        <v>72</v>
      </c>
      <c r="B71" s="3">
        <v>17.094999999999999</v>
      </c>
      <c r="C71" s="34">
        <f>AVERAGE(B71:B78)</f>
        <v>18.210875000000001</v>
      </c>
      <c r="D71" s="35"/>
      <c r="E71" s="34">
        <f>C71/D59</f>
        <v>1.3029880428456713</v>
      </c>
    </row>
    <row r="72" spans="1:5" x14ac:dyDescent="0.25">
      <c r="A72" s="35"/>
      <c r="B72" s="3">
        <v>18.263999999999999</v>
      </c>
      <c r="C72" s="35"/>
      <c r="D72" s="35"/>
      <c r="E72" s="35"/>
    </row>
    <row r="73" spans="1:5" x14ac:dyDescent="0.25">
      <c r="A73" s="35"/>
      <c r="B73" s="3">
        <v>14.122</v>
      </c>
      <c r="C73" s="35"/>
      <c r="D73" s="35"/>
      <c r="E73" s="35"/>
    </row>
    <row r="74" spans="1:5" x14ac:dyDescent="0.25">
      <c r="A74" s="35"/>
      <c r="B74" s="3">
        <v>13.836</v>
      </c>
      <c r="C74" s="35"/>
      <c r="D74" s="35"/>
      <c r="E74" s="35"/>
    </row>
    <row r="75" spans="1:5" x14ac:dyDescent="0.25">
      <c r="A75" s="35"/>
      <c r="B75" s="3">
        <v>21.422000000000001</v>
      </c>
      <c r="C75" s="35"/>
      <c r="D75" s="35"/>
      <c r="E75" s="35"/>
    </row>
    <row r="76" spans="1:5" x14ac:dyDescent="0.25">
      <c r="A76" s="35"/>
      <c r="B76" s="3">
        <v>19.356000000000002</v>
      </c>
      <c r="C76" s="35"/>
      <c r="D76" s="35"/>
      <c r="E76" s="35"/>
    </row>
    <row r="77" spans="1:5" x14ac:dyDescent="0.25">
      <c r="A77" s="35"/>
      <c r="B77" s="3">
        <v>21.643000000000001</v>
      </c>
      <c r="C77" s="35"/>
      <c r="D77" s="35"/>
      <c r="E77" s="35"/>
    </row>
    <row r="78" spans="1:5" x14ac:dyDescent="0.25">
      <c r="A78" s="36"/>
      <c r="B78" s="3">
        <v>19.949000000000002</v>
      </c>
      <c r="C78" s="36"/>
      <c r="D78" s="35"/>
      <c r="E78" s="36"/>
    </row>
    <row r="79" spans="1:5" ht="17" customHeight="1" x14ac:dyDescent="0.25">
      <c r="A79" s="34" t="s">
        <v>71</v>
      </c>
      <c r="B79" s="3">
        <v>16.602</v>
      </c>
      <c r="C79" s="34">
        <f>AVERAGE(B79:B86)</f>
        <v>18.584375000000001</v>
      </c>
      <c r="D79" s="35"/>
      <c r="E79" s="34">
        <f>C79/D59</f>
        <v>1.3297119665452659</v>
      </c>
    </row>
    <row r="80" spans="1:5" x14ac:dyDescent="0.25">
      <c r="A80" s="35"/>
      <c r="B80" s="3">
        <v>15.746</v>
      </c>
      <c r="C80" s="35"/>
      <c r="D80" s="35"/>
      <c r="E80" s="35"/>
    </row>
    <row r="81" spans="1:5" x14ac:dyDescent="0.25">
      <c r="A81" s="35"/>
      <c r="B81" s="3">
        <v>16.655999999999999</v>
      </c>
      <c r="C81" s="35"/>
      <c r="D81" s="35"/>
      <c r="E81" s="35"/>
    </row>
    <row r="82" spans="1:5" x14ac:dyDescent="0.25">
      <c r="A82" s="35"/>
      <c r="B82" s="3">
        <v>16.059999999999999</v>
      </c>
      <c r="C82" s="35"/>
      <c r="D82" s="35"/>
      <c r="E82" s="35"/>
    </row>
    <row r="83" spans="1:5" x14ac:dyDescent="0.25">
      <c r="A83" s="35"/>
      <c r="B83" s="3">
        <v>25.152000000000001</v>
      </c>
      <c r="C83" s="35"/>
      <c r="D83" s="35"/>
      <c r="E83" s="35"/>
    </row>
    <row r="84" spans="1:5" x14ac:dyDescent="0.25">
      <c r="A84" s="35"/>
      <c r="B84" s="3">
        <v>22.687999999999999</v>
      </c>
      <c r="C84" s="35"/>
      <c r="D84" s="35"/>
      <c r="E84" s="35"/>
    </row>
    <row r="85" spans="1:5" x14ac:dyDescent="0.25">
      <c r="A85" s="35"/>
      <c r="B85" s="3">
        <v>21.888999999999999</v>
      </c>
      <c r="C85" s="35"/>
      <c r="D85" s="35"/>
      <c r="E85" s="35"/>
    </row>
    <row r="86" spans="1:5" x14ac:dyDescent="0.25">
      <c r="A86" s="36"/>
      <c r="B86" s="3">
        <v>13.882</v>
      </c>
      <c r="C86" s="36"/>
      <c r="D86" s="36"/>
      <c r="E86" s="36"/>
    </row>
    <row r="87" spans="1:5" x14ac:dyDescent="0.25">
      <c r="A87" s="34" t="s">
        <v>63</v>
      </c>
      <c r="B87" s="3">
        <v>25.977</v>
      </c>
      <c r="C87" s="34">
        <f>AVERAGE(B87:B91)</f>
        <v>23.712999999999997</v>
      </c>
      <c r="D87" s="34"/>
      <c r="E87" s="34">
        <f>C87/D59</f>
        <v>1.6966650674390658</v>
      </c>
    </row>
    <row r="88" spans="1:5" x14ac:dyDescent="0.25">
      <c r="A88" s="35"/>
      <c r="B88" s="3">
        <v>27.536999999999999</v>
      </c>
      <c r="C88" s="35"/>
      <c r="D88" s="35"/>
      <c r="E88" s="35"/>
    </row>
    <row r="89" spans="1:5" x14ac:dyDescent="0.25">
      <c r="A89" s="35"/>
      <c r="B89" s="3">
        <v>23.565000000000001</v>
      </c>
      <c r="C89" s="35"/>
      <c r="D89" s="35"/>
      <c r="E89" s="35"/>
    </row>
    <row r="90" spans="1:5" x14ac:dyDescent="0.25">
      <c r="A90" s="35"/>
      <c r="B90" s="3">
        <v>24.603000000000002</v>
      </c>
      <c r="C90" s="35"/>
      <c r="D90" s="35"/>
      <c r="E90" s="35"/>
    </row>
    <row r="91" spans="1:5" x14ac:dyDescent="0.25">
      <c r="A91" s="36"/>
      <c r="B91" s="3">
        <v>16.882999999999999</v>
      </c>
      <c r="C91" s="36"/>
      <c r="D91" s="36"/>
      <c r="E91" s="36"/>
    </row>
    <row r="92" spans="1:5" x14ac:dyDescent="0.25">
      <c r="A92" s="34" t="s">
        <v>64</v>
      </c>
      <c r="B92" s="3">
        <v>20.786000000000001</v>
      </c>
      <c r="C92" s="34">
        <f>AVERAGE(B92:B96)</f>
        <v>27.242000000000001</v>
      </c>
      <c r="D92" s="34"/>
      <c r="E92" s="34">
        <f>C92/D59</f>
        <v>1.9491650051522387</v>
      </c>
    </row>
    <row r="93" spans="1:5" x14ac:dyDescent="0.25">
      <c r="A93" s="35"/>
      <c r="B93" s="3">
        <v>26.25</v>
      </c>
      <c r="C93" s="35"/>
      <c r="D93" s="35"/>
      <c r="E93" s="35"/>
    </row>
    <row r="94" spans="1:5" x14ac:dyDescent="0.25">
      <c r="A94" s="35"/>
      <c r="B94" s="3">
        <v>29.693000000000001</v>
      </c>
      <c r="C94" s="35"/>
      <c r="D94" s="35"/>
      <c r="E94" s="35"/>
    </row>
    <row r="95" spans="1:5" x14ac:dyDescent="0.25">
      <c r="A95" s="35"/>
      <c r="B95" s="3">
        <v>34.174999999999997</v>
      </c>
      <c r="C95" s="35"/>
      <c r="D95" s="35"/>
      <c r="E95" s="35"/>
    </row>
    <row r="96" spans="1:5" x14ac:dyDescent="0.25">
      <c r="A96" s="36"/>
      <c r="B96" s="3">
        <v>25.306000000000001</v>
      </c>
      <c r="C96" s="36"/>
      <c r="D96" s="36"/>
      <c r="E96" s="36"/>
    </row>
    <row r="97" spans="1:5" x14ac:dyDescent="0.25">
      <c r="A97" s="34" t="s">
        <v>65</v>
      </c>
      <c r="B97" s="3">
        <v>28.119</v>
      </c>
      <c r="C97" s="34">
        <f>AVERAGE(B97:B99)</f>
        <v>23.822000000000003</v>
      </c>
      <c r="D97" s="34"/>
      <c r="E97" s="34">
        <f>C97/D59</f>
        <v>1.7044640170595637</v>
      </c>
    </row>
    <row r="98" spans="1:5" x14ac:dyDescent="0.25">
      <c r="A98" s="35"/>
      <c r="B98" s="3">
        <v>24.853000000000002</v>
      </c>
      <c r="C98" s="35"/>
      <c r="D98" s="35"/>
      <c r="E98" s="35"/>
    </row>
    <row r="99" spans="1:5" x14ac:dyDescent="0.25">
      <c r="A99" s="36"/>
      <c r="B99" s="3">
        <v>18.494</v>
      </c>
      <c r="C99" s="36"/>
      <c r="D99" s="36"/>
      <c r="E99" s="36"/>
    </row>
    <row r="100" spans="1:5" x14ac:dyDescent="0.25">
      <c r="A100" s="34" t="s">
        <v>66</v>
      </c>
      <c r="B100" s="3">
        <v>32.92</v>
      </c>
      <c r="C100" s="34">
        <f>AVERAGE(B100:B104)</f>
        <v>28.0594</v>
      </c>
      <c r="D100" s="34"/>
      <c r="E100" s="34">
        <f>C100/D59</f>
        <v>2.0076499723063184</v>
      </c>
    </row>
    <row r="101" spans="1:5" x14ac:dyDescent="0.25">
      <c r="A101" s="35"/>
      <c r="B101" s="3">
        <v>23.596</v>
      </c>
      <c r="C101" s="35"/>
      <c r="D101" s="35"/>
      <c r="E101" s="35"/>
    </row>
    <row r="102" spans="1:5" x14ac:dyDescent="0.25">
      <c r="A102" s="35"/>
      <c r="B102" s="3">
        <v>32.817999999999998</v>
      </c>
      <c r="C102" s="35"/>
      <c r="D102" s="35"/>
      <c r="E102" s="35"/>
    </row>
    <row r="103" spans="1:5" x14ac:dyDescent="0.25">
      <c r="A103" s="35"/>
      <c r="B103" s="3">
        <v>28.114000000000001</v>
      </c>
      <c r="C103" s="35"/>
      <c r="D103" s="35"/>
      <c r="E103" s="35"/>
    </row>
    <row r="104" spans="1:5" x14ac:dyDescent="0.25">
      <c r="A104" s="36"/>
      <c r="B104" s="3">
        <v>22.849</v>
      </c>
      <c r="C104" s="36"/>
      <c r="D104" s="36"/>
      <c r="E104" s="36"/>
    </row>
    <row r="105" spans="1:5" x14ac:dyDescent="0.25">
      <c r="A105" s="34" t="s">
        <v>67</v>
      </c>
      <c r="B105" s="3">
        <v>38.485999999999997</v>
      </c>
      <c r="C105" s="34">
        <f>AVERAGE(B105:B109)</f>
        <v>35.652999999999999</v>
      </c>
      <c r="D105" s="34"/>
      <c r="E105" s="34">
        <f>C105/D59</f>
        <v>2.5509720258678792</v>
      </c>
    </row>
    <row r="106" spans="1:5" x14ac:dyDescent="0.25">
      <c r="A106" s="35"/>
      <c r="B106" s="3">
        <v>37.75</v>
      </c>
      <c r="C106" s="35"/>
      <c r="D106" s="35"/>
      <c r="E106" s="35"/>
    </row>
    <row r="107" spans="1:5" x14ac:dyDescent="0.25">
      <c r="A107" s="35"/>
      <c r="B107" s="3">
        <v>36.771000000000001</v>
      </c>
      <c r="C107" s="35"/>
      <c r="D107" s="35"/>
      <c r="E107" s="35"/>
    </row>
    <row r="108" spans="1:5" x14ac:dyDescent="0.25">
      <c r="A108" s="35"/>
      <c r="B108" s="3">
        <v>33.292000000000002</v>
      </c>
      <c r="C108" s="35"/>
      <c r="D108" s="35"/>
      <c r="E108" s="35"/>
    </row>
    <row r="109" spans="1:5" x14ac:dyDescent="0.25">
      <c r="A109" s="36"/>
      <c r="B109" s="3">
        <v>31.966000000000001</v>
      </c>
      <c r="C109" s="36"/>
      <c r="D109" s="36"/>
      <c r="E109" s="36"/>
    </row>
    <row r="110" spans="1:5" x14ac:dyDescent="0.25">
      <c r="A110" s="34" t="s">
        <v>68</v>
      </c>
      <c r="B110" s="3">
        <v>27.606999999999999</v>
      </c>
      <c r="C110" s="34">
        <f>AVERAGE(B110:B116)</f>
        <v>25.897857142857141</v>
      </c>
      <c r="D110" s="34"/>
      <c r="E110" s="34">
        <f>C110/D59</f>
        <v>1.8529915884035342</v>
      </c>
    </row>
    <row r="111" spans="1:5" x14ac:dyDescent="0.25">
      <c r="A111" s="35"/>
      <c r="B111" s="3">
        <v>26.402999999999999</v>
      </c>
      <c r="C111" s="35"/>
      <c r="D111" s="35"/>
      <c r="E111" s="35"/>
    </row>
    <row r="112" spans="1:5" x14ac:dyDescent="0.25">
      <c r="A112" s="35"/>
      <c r="B112" s="3">
        <v>25.588000000000001</v>
      </c>
      <c r="C112" s="35"/>
      <c r="D112" s="35"/>
      <c r="E112" s="35"/>
    </row>
    <row r="113" spans="1:11" x14ac:dyDescent="0.25">
      <c r="A113" s="35"/>
      <c r="B113" s="3">
        <v>24.388999999999999</v>
      </c>
      <c r="C113" s="35"/>
      <c r="D113" s="35"/>
      <c r="E113" s="35"/>
    </row>
    <row r="114" spans="1:11" x14ac:dyDescent="0.25">
      <c r="A114" s="35"/>
      <c r="B114" s="3">
        <v>26.074999999999999</v>
      </c>
      <c r="C114" s="35"/>
      <c r="D114" s="35"/>
      <c r="E114" s="35"/>
    </row>
    <row r="115" spans="1:11" x14ac:dyDescent="0.25">
      <c r="A115" s="35"/>
      <c r="B115" s="3">
        <v>28.228999999999999</v>
      </c>
      <c r="C115" s="35"/>
      <c r="D115" s="35"/>
      <c r="E115" s="35"/>
    </row>
    <row r="116" spans="1:11" x14ac:dyDescent="0.25">
      <c r="A116" s="36"/>
      <c r="B116" s="3">
        <v>22.994</v>
      </c>
      <c r="C116" s="36"/>
      <c r="D116" s="36"/>
      <c r="E116" s="36"/>
    </row>
    <row r="117" spans="1:11" x14ac:dyDescent="0.25">
      <c r="A117" s="17"/>
      <c r="B117" s="17"/>
      <c r="C117" s="17"/>
    </row>
    <row r="118" spans="1:11" x14ac:dyDescent="0.25">
      <c r="A118" s="17"/>
      <c r="B118" s="17"/>
      <c r="C118" s="17"/>
    </row>
    <row r="119" spans="1:11" x14ac:dyDescent="0.3">
      <c r="A119" s="33" t="s">
        <v>53</v>
      </c>
      <c r="B119" s="33"/>
      <c r="C119" s="33"/>
      <c r="D119" s="33"/>
      <c r="E119" s="33"/>
      <c r="H119" s="4" t="s">
        <v>8</v>
      </c>
      <c r="I119" s="4" t="s">
        <v>9</v>
      </c>
      <c r="J119" s="4" t="s">
        <v>10</v>
      </c>
      <c r="K119" s="4" t="s">
        <v>11</v>
      </c>
    </row>
    <row r="120" spans="1:11" ht="15" x14ac:dyDescent="0.3">
      <c r="A120" s="1" t="s">
        <v>0</v>
      </c>
      <c r="B120" s="1" t="s">
        <v>52</v>
      </c>
      <c r="C120" s="1" t="s">
        <v>81</v>
      </c>
      <c r="D120" s="1" t="s">
        <v>83</v>
      </c>
      <c r="E120" s="1" t="s">
        <v>85</v>
      </c>
      <c r="F120" s="17"/>
      <c r="G120" s="17"/>
      <c r="H120" s="4" t="s">
        <v>57</v>
      </c>
      <c r="I120" s="7">
        <v>0.03</v>
      </c>
      <c r="J120" s="4" t="s">
        <v>50</v>
      </c>
      <c r="K120" s="6" t="s">
        <v>14</v>
      </c>
    </row>
    <row r="121" spans="1:11" x14ac:dyDescent="0.25">
      <c r="A121" s="34" t="s">
        <v>70</v>
      </c>
      <c r="B121" s="3">
        <v>1.8220000000000001</v>
      </c>
      <c r="C121" s="34">
        <f>AVERAGE(B121:B126)</f>
        <v>1.5081666666666669</v>
      </c>
      <c r="D121" s="34">
        <f>AVERAGE(C121:C147)</f>
        <v>1.5772767857142855</v>
      </c>
      <c r="E121" s="34">
        <f>C121/D121</f>
        <v>0.95618389893672251</v>
      </c>
      <c r="F121" s="17"/>
      <c r="G121" s="17"/>
    </row>
    <row r="122" spans="1:11" x14ac:dyDescent="0.25">
      <c r="A122" s="35"/>
      <c r="B122" s="3">
        <v>1.9970000000000001</v>
      </c>
      <c r="C122" s="35"/>
      <c r="D122" s="35"/>
      <c r="E122" s="35"/>
    </row>
    <row r="123" spans="1:11" x14ac:dyDescent="0.25">
      <c r="A123" s="35"/>
      <c r="B123" s="3">
        <v>0.93200000000000005</v>
      </c>
      <c r="C123" s="35"/>
      <c r="D123" s="35"/>
      <c r="E123" s="35"/>
    </row>
    <row r="124" spans="1:11" ht="17" customHeight="1" x14ac:dyDescent="0.25">
      <c r="A124" s="35"/>
      <c r="B124" s="3">
        <v>1.716</v>
      </c>
      <c r="C124" s="35"/>
      <c r="D124" s="35"/>
      <c r="E124" s="35"/>
    </row>
    <row r="125" spans="1:11" x14ac:dyDescent="0.25">
      <c r="A125" s="35"/>
      <c r="B125" s="3">
        <v>1.246</v>
      </c>
      <c r="C125" s="35"/>
      <c r="D125" s="35"/>
      <c r="E125" s="35"/>
    </row>
    <row r="126" spans="1:11" x14ac:dyDescent="0.25">
      <c r="A126" s="36"/>
      <c r="B126" s="3">
        <v>1.3360000000000001</v>
      </c>
      <c r="C126" s="36"/>
      <c r="D126" s="35"/>
      <c r="E126" s="36"/>
    </row>
    <row r="127" spans="1:11" x14ac:dyDescent="0.25">
      <c r="A127" s="34" t="s">
        <v>73</v>
      </c>
      <c r="B127" s="3">
        <v>1.8939999999999999</v>
      </c>
      <c r="C127" s="34">
        <f>AVERAGE(B127:B134)</f>
        <v>1.6172499999999996</v>
      </c>
      <c r="D127" s="35"/>
      <c r="E127" s="34">
        <f>C127/D121</f>
        <v>1.0253431830403894</v>
      </c>
    </row>
    <row r="128" spans="1:11" x14ac:dyDescent="0.25">
      <c r="A128" s="35"/>
      <c r="B128" s="3">
        <v>1.6579999999999999</v>
      </c>
      <c r="C128" s="35"/>
      <c r="D128" s="35"/>
      <c r="E128" s="35"/>
    </row>
    <row r="129" spans="1:5" x14ac:dyDescent="0.25">
      <c r="A129" s="35"/>
      <c r="B129" s="3">
        <v>1.2629999999999999</v>
      </c>
      <c r="C129" s="35"/>
      <c r="D129" s="35"/>
      <c r="E129" s="35"/>
    </row>
    <row r="130" spans="1:5" ht="17" customHeight="1" x14ac:dyDescent="0.25">
      <c r="A130" s="35"/>
      <c r="B130" s="3">
        <v>1.706</v>
      </c>
      <c r="C130" s="35"/>
      <c r="D130" s="35"/>
      <c r="E130" s="35"/>
    </row>
    <row r="131" spans="1:5" x14ac:dyDescent="0.25">
      <c r="A131" s="35"/>
      <c r="B131" s="3">
        <v>1.732</v>
      </c>
      <c r="C131" s="35"/>
      <c r="D131" s="35"/>
      <c r="E131" s="35"/>
    </row>
    <row r="132" spans="1:5" x14ac:dyDescent="0.25">
      <c r="A132" s="35"/>
      <c r="B132" s="3">
        <v>1.3759999999999999</v>
      </c>
      <c r="C132" s="35"/>
      <c r="D132" s="35"/>
      <c r="E132" s="35"/>
    </row>
    <row r="133" spans="1:5" x14ac:dyDescent="0.25">
      <c r="A133" s="35"/>
      <c r="B133" s="3">
        <v>1.7669999999999999</v>
      </c>
      <c r="C133" s="35"/>
      <c r="D133" s="35"/>
      <c r="E133" s="35"/>
    </row>
    <row r="134" spans="1:5" x14ac:dyDescent="0.25">
      <c r="A134" s="36"/>
      <c r="B134" s="3">
        <v>1.542</v>
      </c>
      <c r="C134" s="36"/>
      <c r="D134" s="35"/>
      <c r="E134" s="36"/>
    </row>
    <row r="135" spans="1:5" x14ac:dyDescent="0.25">
      <c r="A135" s="34" t="s">
        <v>72</v>
      </c>
      <c r="B135" s="3">
        <v>1.1579999999999999</v>
      </c>
      <c r="C135" s="34">
        <f>AVERAGE(B135:B141)</f>
        <v>1.4208571428571428</v>
      </c>
      <c r="D135" s="35"/>
      <c r="E135" s="34">
        <f>C135/D121</f>
        <v>0.90082930004811645</v>
      </c>
    </row>
    <row r="136" spans="1:5" x14ac:dyDescent="0.25">
      <c r="A136" s="35"/>
      <c r="B136" s="3">
        <v>1.575</v>
      </c>
      <c r="C136" s="35"/>
      <c r="D136" s="35"/>
      <c r="E136" s="35"/>
    </row>
    <row r="137" spans="1:5" x14ac:dyDescent="0.25">
      <c r="A137" s="35"/>
      <c r="B137" s="3">
        <v>1.389</v>
      </c>
      <c r="C137" s="35"/>
      <c r="D137" s="35"/>
      <c r="E137" s="35"/>
    </row>
    <row r="138" spans="1:5" ht="17" customHeight="1" x14ac:dyDescent="0.25">
      <c r="A138" s="35"/>
      <c r="B138" s="3">
        <v>1.347</v>
      </c>
      <c r="C138" s="35"/>
      <c r="D138" s="35"/>
      <c r="E138" s="35"/>
    </row>
    <row r="139" spans="1:5" x14ac:dyDescent="0.25">
      <c r="A139" s="35"/>
      <c r="B139" s="3">
        <v>1.3360000000000001</v>
      </c>
      <c r="C139" s="35"/>
      <c r="D139" s="35"/>
      <c r="E139" s="35"/>
    </row>
    <row r="140" spans="1:5" x14ac:dyDescent="0.25">
      <c r="A140" s="35"/>
      <c r="B140" s="3">
        <v>1.887</v>
      </c>
      <c r="C140" s="35"/>
      <c r="D140" s="35"/>
      <c r="E140" s="35"/>
    </row>
    <row r="141" spans="1:5" x14ac:dyDescent="0.25">
      <c r="A141" s="36"/>
      <c r="B141" s="3">
        <v>1.254</v>
      </c>
      <c r="C141" s="36"/>
      <c r="D141" s="35"/>
      <c r="E141" s="36"/>
    </row>
    <row r="142" spans="1:5" x14ac:dyDescent="0.25">
      <c r="A142" s="34" t="s">
        <v>71</v>
      </c>
      <c r="B142" s="3">
        <v>1.9630000000000001</v>
      </c>
      <c r="C142" s="34">
        <f>AVERAGE(B142:B147)</f>
        <v>1.7628333333333333</v>
      </c>
      <c r="D142" s="35"/>
      <c r="E142" s="34">
        <f>C142/D121</f>
        <v>1.117643617974772</v>
      </c>
    </row>
    <row r="143" spans="1:5" x14ac:dyDescent="0.25">
      <c r="A143" s="35"/>
      <c r="B143" s="3">
        <v>1.339</v>
      </c>
      <c r="C143" s="35"/>
      <c r="D143" s="35"/>
      <c r="E143" s="35"/>
    </row>
    <row r="144" spans="1:5" x14ac:dyDescent="0.25">
      <c r="A144" s="35"/>
      <c r="B144" s="3">
        <v>1.246</v>
      </c>
      <c r="C144" s="35"/>
      <c r="D144" s="35"/>
      <c r="E144" s="35"/>
    </row>
    <row r="145" spans="1:5" ht="17" customHeight="1" x14ac:dyDescent="0.25">
      <c r="A145" s="35"/>
      <c r="B145" s="3">
        <v>2.6259999999999999</v>
      </c>
      <c r="C145" s="35"/>
      <c r="D145" s="35"/>
      <c r="E145" s="35"/>
    </row>
    <row r="146" spans="1:5" x14ac:dyDescent="0.25">
      <c r="A146" s="35"/>
      <c r="B146" s="3">
        <v>2.1080000000000001</v>
      </c>
      <c r="C146" s="35"/>
      <c r="D146" s="35"/>
      <c r="E146" s="35"/>
    </row>
    <row r="147" spans="1:5" x14ac:dyDescent="0.25">
      <c r="A147" s="36"/>
      <c r="B147" s="3">
        <v>1.2949999999999999</v>
      </c>
      <c r="C147" s="36"/>
      <c r="D147" s="36"/>
      <c r="E147" s="36"/>
    </row>
    <row r="148" spans="1:5" x14ac:dyDescent="0.25">
      <c r="A148" s="34" t="s">
        <v>63</v>
      </c>
      <c r="B148" s="3">
        <v>2.1150000000000002</v>
      </c>
      <c r="C148" s="34">
        <f>AVERAGE(B148:B152)</f>
        <v>2.2724000000000002</v>
      </c>
      <c r="D148" s="34"/>
      <c r="E148" s="34">
        <f>C148/D121</f>
        <v>1.4407109903484194</v>
      </c>
    </row>
    <row r="149" spans="1:5" x14ac:dyDescent="0.25">
      <c r="A149" s="35"/>
      <c r="B149" s="3">
        <v>1.4910000000000001</v>
      </c>
      <c r="C149" s="35"/>
      <c r="D149" s="35"/>
      <c r="E149" s="35"/>
    </row>
    <row r="150" spans="1:5" x14ac:dyDescent="0.25">
      <c r="A150" s="35"/>
      <c r="B150" s="3">
        <v>2.6240000000000001</v>
      </c>
      <c r="C150" s="35"/>
      <c r="D150" s="35"/>
      <c r="E150" s="35"/>
    </row>
    <row r="151" spans="1:5" x14ac:dyDescent="0.25">
      <c r="A151" s="35"/>
      <c r="B151" s="3">
        <v>1.871</v>
      </c>
      <c r="C151" s="35"/>
      <c r="D151" s="35"/>
      <c r="E151" s="35"/>
    </row>
    <row r="152" spans="1:5" x14ac:dyDescent="0.25">
      <c r="A152" s="36"/>
      <c r="B152" s="3">
        <v>3.2610000000000001</v>
      </c>
      <c r="C152" s="36"/>
      <c r="D152" s="36"/>
      <c r="E152" s="36"/>
    </row>
    <row r="153" spans="1:5" x14ac:dyDescent="0.25">
      <c r="A153" s="34" t="s">
        <v>64</v>
      </c>
      <c r="B153" s="3">
        <v>2.7519999999999998</v>
      </c>
      <c r="C153" s="34">
        <f>AVERAGE(B153:B158)</f>
        <v>2.9899999999999998</v>
      </c>
      <c r="D153" s="34"/>
      <c r="E153" s="34">
        <f>C153/D121</f>
        <v>1.8956723557216044</v>
      </c>
    </row>
    <row r="154" spans="1:5" x14ac:dyDescent="0.25">
      <c r="A154" s="35"/>
      <c r="B154" s="3">
        <v>3.0019999999999998</v>
      </c>
      <c r="C154" s="35"/>
      <c r="D154" s="35"/>
      <c r="E154" s="35"/>
    </row>
    <row r="155" spans="1:5" x14ac:dyDescent="0.25">
      <c r="A155" s="35"/>
      <c r="B155" s="3">
        <v>3.0150000000000001</v>
      </c>
      <c r="C155" s="35"/>
      <c r="D155" s="35"/>
      <c r="E155" s="35"/>
    </row>
    <row r="156" spans="1:5" x14ac:dyDescent="0.25">
      <c r="A156" s="35"/>
      <c r="B156" s="3">
        <v>3.8149999999999999</v>
      </c>
      <c r="C156" s="35"/>
      <c r="D156" s="35"/>
      <c r="E156" s="35"/>
    </row>
    <row r="157" spans="1:5" x14ac:dyDescent="0.25">
      <c r="A157" s="35"/>
      <c r="B157" s="3">
        <v>2.6030000000000002</v>
      </c>
      <c r="C157" s="35"/>
      <c r="D157" s="35"/>
      <c r="E157" s="35"/>
    </row>
    <row r="158" spans="1:5" x14ac:dyDescent="0.25">
      <c r="A158" s="36"/>
      <c r="B158" s="3">
        <v>2.7530000000000001</v>
      </c>
      <c r="C158" s="36"/>
      <c r="D158" s="36"/>
      <c r="E158" s="36"/>
    </row>
    <row r="159" spans="1:5" x14ac:dyDescent="0.25">
      <c r="A159" s="34" t="s">
        <v>65</v>
      </c>
      <c r="B159" s="3">
        <v>2.5910000000000002</v>
      </c>
      <c r="C159" s="34">
        <f>AVERAGE(B159:B164)</f>
        <v>2.9598333333333335</v>
      </c>
      <c r="D159" s="34"/>
      <c r="E159" s="34">
        <f>C159/D121</f>
        <v>1.8765465643957624</v>
      </c>
    </row>
    <row r="160" spans="1:5" x14ac:dyDescent="0.25">
      <c r="A160" s="35"/>
      <c r="B160" s="3">
        <v>2.649</v>
      </c>
      <c r="C160" s="35"/>
      <c r="D160" s="35"/>
      <c r="E160" s="35"/>
    </row>
    <row r="161" spans="1:5" x14ac:dyDescent="0.25">
      <c r="A161" s="35"/>
      <c r="B161" s="3">
        <v>2.4750000000000001</v>
      </c>
      <c r="C161" s="35"/>
      <c r="D161" s="35"/>
      <c r="E161" s="35"/>
    </row>
    <row r="162" spans="1:5" x14ac:dyDescent="0.25">
      <c r="A162" s="35"/>
      <c r="B162" s="3">
        <v>2.641</v>
      </c>
      <c r="C162" s="35"/>
      <c r="D162" s="35"/>
      <c r="E162" s="35"/>
    </row>
    <row r="163" spans="1:5" x14ac:dyDescent="0.25">
      <c r="A163" s="35"/>
      <c r="B163" s="3">
        <v>4.665</v>
      </c>
      <c r="C163" s="35"/>
      <c r="D163" s="35"/>
      <c r="E163" s="35"/>
    </row>
    <row r="164" spans="1:5" x14ac:dyDescent="0.25">
      <c r="A164" s="36"/>
      <c r="B164" s="3">
        <v>2.738</v>
      </c>
      <c r="C164" s="36"/>
      <c r="D164" s="36"/>
      <c r="E164" s="36"/>
    </row>
    <row r="165" spans="1:5" x14ac:dyDescent="0.25">
      <c r="A165" s="34" t="s">
        <v>66</v>
      </c>
      <c r="B165" s="3">
        <v>0.92500000000000004</v>
      </c>
      <c r="C165" s="34">
        <f>AVERAGE(B165:B170)</f>
        <v>1.654333333333333</v>
      </c>
      <c r="D165" s="34"/>
      <c r="E165" s="34">
        <f>C165/D121</f>
        <v>1.0488541696149745</v>
      </c>
    </row>
    <row r="166" spans="1:5" x14ac:dyDescent="0.25">
      <c r="A166" s="35"/>
      <c r="B166" s="3">
        <v>0.77300000000000002</v>
      </c>
      <c r="C166" s="35"/>
      <c r="D166" s="35"/>
      <c r="E166" s="35"/>
    </row>
    <row r="167" spans="1:5" x14ac:dyDescent="0.25">
      <c r="A167" s="35"/>
      <c r="B167" s="3">
        <v>0.80800000000000005</v>
      </c>
      <c r="C167" s="35"/>
      <c r="D167" s="35"/>
      <c r="E167" s="35"/>
    </row>
    <row r="168" spans="1:5" x14ac:dyDescent="0.25">
      <c r="A168" s="35"/>
      <c r="B168" s="3">
        <v>1.4279999999999999</v>
      </c>
      <c r="C168" s="35"/>
      <c r="D168" s="35"/>
      <c r="E168" s="35"/>
    </row>
    <row r="169" spans="1:5" x14ac:dyDescent="0.25">
      <c r="A169" s="35"/>
      <c r="B169" s="3">
        <v>1.323</v>
      </c>
      <c r="C169" s="35"/>
      <c r="D169" s="35"/>
      <c r="E169" s="35"/>
    </row>
    <row r="170" spans="1:5" x14ac:dyDescent="0.25">
      <c r="A170" s="36"/>
      <c r="B170" s="3">
        <v>4.6689999999999996</v>
      </c>
      <c r="C170" s="36"/>
      <c r="D170" s="36"/>
      <c r="E170" s="36"/>
    </row>
    <row r="171" spans="1:5" x14ac:dyDescent="0.25">
      <c r="A171" s="34" t="s">
        <v>67</v>
      </c>
      <c r="B171" s="3">
        <v>1.32</v>
      </c>
      <c r="C171" s="34">
        <f>AVERAGE(B171:B176)</f>
        <v>1.7461666666666666</v>
      </c>
      <c r="D171" s="34"/>
      <c r="E171" s="34">
        <f>C171/D121</f>
        <v>1.1070768824356327</v>
      </c>
    </row>
    <row r="172" spans="1:5" x14ac:dyDescent="0.25">
      <c r="A172" s="35"/>
      <c r="B172" s="3">
        <v>3.044</v>
      </c>
      <c r="C172" s="35"/>
      <c r="D172" s="35"/>
      <c r="E172" s="35"/>
    </row>
    <row r="173" spans="1:5" x14ac:dyDescent="0.25">
      <c r="A173" s="35"/>
      <c r="B173" s="3">
        <v>1.536</v>
      </c>
      <c r="C173" s="35"/>
      <c r="D173" s="35"/>
      <c r="E173" s="35"/>
    </row>
    <row r="174" spans="1:5" x14ac:dyDescent="0.25">
      <c r="A174" s="35"/>
      <c r="B174" s="3">
        <v>1.8520000000000001</v>
      </c>
      <c r="C174" s="35"/>
      <c r="D174" s="35"/>
      <c r="E174" s="35"/>
    </row>
    <row r="175" spans="1:5" x14ac:dyDescent="0.25">
      <c r="A175" s="35"/>
      <c r="B175" s="3">
        <v>1.5669999999999999</v>
      </c>
      <c r="C175" s="35"/>
      <c r="D175" s="35"/>
      <c r="E175" s="35"/>
    </row>
    <row r="176" spans="1:5" x14ac:dyDescent="0.25">
      <c r="A176" s="36"/>
      <c r="B176" s="3">
        <v>1.1579999999999999</v>
      </c>
      <c r="C176" s="36"/>
      <c r="D176" s="36"/>
      <c r="E176" s="36"/>
    </row>
    <row r="177" spans="1:11" x14ac:dyDescent="0.25">
      <c r="A177" s="34" t="s">
        <v>68</v>
      </c>
      <c r="B177" s="3">
        <v>2.5019999999999998</v>
      </c>
      <c r="C177" s="34">
        <f>AVERAGE(B177:B182)</f>
        <v>2.8978333333333333</v>
      </c>
      <c r="D177" s="34"/>
      <c r="E177" s="34">
        <f>C177/D121</f>
        <v>1.8372383081901638</v>
      </c>
    </row>
    <row r="178" spans="1:11" x14ac:dyDescent="0.25">
      <c r="A178" s="35"/>
      <c r="B178" s="3">
        <v>2.1349999999999998</v>
      </c>
      <c r="C178" s="35"/>
      <c r="D178" s="35"/>
      <c r="E178" s="35"/>
    </row>
    <row r="179" spans="1:11" x14ac:dyDescent="0.25">
      <c r="A179" s="35"/>
      <c r="B179" s="3">
        <v>2.1840000000000002</v>
      </c>
      <c r="C179" s="35"/>
      <c r="D179" s="35"/>
      <c r="E179" s="35"/>
    </row>
    <row r="180" spans="1:11" x14ac:dyDescent="0.25">
      <c r="A180" s="35"/>
      <c r="B180" s="3">
        <v>2.798</v>
      </c>
      <c r="C180" s="35"/>
      <c r="D180" s="35"/>
      <c r="E180" s="35"/>
    </row>
    <row r="181" spans="1:11" x14ac:dyDescent="0.25">
      <c r="A181" s="35"/>
      <c r="B181" s="3">
        <v>4.6989999999999998</v>
      </c>
      <c r="C181" s="35"/>
      <c r="D181" s="35"/>
      <c r="E181" s="35"/>
    </row>
    <row r="182" spans="1:11" x14ac:dyDescent="0.25">
      <c r="A182" s="36"/>
      <c r="B182" s="3">
        <v>3.069</v>
      </c>
      <c r="C182" s="36"/>
      <c r="D182" s="36"/>
      <c r="E182" s="36"/>
    </row>
    <row r="183" spans="1:11" x14ac:dyDescent="0.25">
      <c r="A183" s="17"/>
      <c r="B183" s="17"/>
      <c r="C183" s="17"/>
    </row>
    <row r="184" spans="1:11" x14ac:dyDescent="0.25">
      <c r="A184" s="17"/>
      <c r="B184" s="17"/>
      <c r="C184" s="17"/>
    </row>
    <row r="185" spans="1:11" x14ac:dyDescent="0.3">
      <c r="A185" s="33" t="s">
        <v>58</v>
      </c>
      <c r="B185" s="33"/>
      <c r="C185" s="33"/>
      <c r="D185" s="33"/>
      <c r="E185" s="33"/>
      <c r="H185" s="4" t="s">
        <v>8</v>
      </c>
      <c r="I185" s="4" t="s">
        <v>9</v>
      </c>
      <c r="J185" s="4" t="s">
        <v>10</v>
      </c>
      <c r="K185" s="4" t="s">
        <v>11</v>
      </c>
    </row>
    <row r="186" spans="1:11" ht="15" x14ac:dyDescent="0.3">
      <c r="A186" s="1" t="s">
        <v>79</v>
      </c>
      <c r="B186" s="1" t="s">
        <v>80</v>
      </c>
      <c r="C186" s="1" t="s">
        <v>81</v>
      </c>
      <c r="D186" s="1" t="s">
        <v>83</v>
      </c>
      <c r="E186" s="1" t="s">
        <v>85</v>
      </c>
      <c r="F186" s="17"/>
      <c r="G186" s="17"/>
      <c r="H186" s="4" t="s">
        <v>57</v>
      </c>
      <c r="I186" s="4">
        <v>1.7999999999999999E-2</v>
      </c>
      <c r="J186" s="4" t="s">
        <v>50</v>
      </c>
      <c r="K186" s="6" t="s">
        <v>14</v>
      </c>
    </row>
    <row r="187" spans="1:11" x14ac:dyDescent="0.25">
      <c r="A187" s="34" t="s">
        <v>70</v>
      </c>
      <c r="B187" s="3">
        <v>0.752</v>
      </c>
      <c r="C187" s="34">
        <f>AVERAGE(B187:B197)</f>
        <v>0.83900000000000008</v>
      </c>
      <c r="D187" s="34">
        <f>AVERAGE(C187:C215)</f>
        <v>1.0609277777777777</v>
      </c>
      <c r="E187" s="34">
        <f>C187/D187</f>
        <v>0.79081726162111787</v>
      </c>
      <c r="F187" s="17"/>
      <c r="G187" s="17"/>
      <c r="H187" s="17"/>
      <c r="I187" s="17"/>
    </row>
    <row r="188" spans="1:11" x14ac:dyDescent="0.25">
      <c r="A188" s="35"/>
      <c r="B188" s="3">
        <v>0.93900000000000006</v>
      </c>
      <c r="C188" s="35"/>
      <c r="D188" s="35"/>
      <c r="E188" s="35"/>
      <c r="F188" s="20"/>
      <c r="G188" s="20"/>
    </row>
    <row r="189" spans="1:11" x14ac:dyDescent="0.25">
      <c r="A189" s="35"/>
      <c r="B189" s="3">
        <v>1.4219999999999999</v>
      </c>
      <c r="C189" s="35"/>
      <c r="D189" s="35"/>
      <c r="E189" s="35"/>
    </row>
    <row r="190" spans="1:11" ht="17" customHeight="1" x14ac:dyDescent="0.25">
      <c r="A190" s="35"/>
      <c r="B190" s="3">
        <v>0.68799999999999994</v>
      </c>
      <c r="C190" s="35"/>
      <c r="D190" s="35"/>
      <c r="E190" s="35"/>
    </row>
    <row r="191" spans="1:11" x14ac:dyDescent="0.25">
      <c r="A191" s="35"/>
      <c r="B191" s="3">
        <v>0.45600000000000002</v>
      </c>
      <c r="C191" s="35"/>
      <c r="D191" s="35"/>
      <c r="E191" s="35"/>
    </row>
    <row r="192" spans="1:11" x14ac:dyDescent="0.25">
      <c r="A192" s="35"/>
      <c r="B192" s="3">
        <v>0.83499999999999996</v>
      </c>
      <c r="C192" s="35"/>
      <c r="D192" s="35"/>
      <c r="E192" s="35"/>
    </row>
    <row r="193" spans="1:5" x14ac:dyDescent="0.25">
      <c r="A193" s="35"/>
      <c r="B193" s="3">
        <v>0.879</v>
      </c>
      <c r="C193" s="35"/>
      <c r="D193" s="35"/>
      <c r="E193" s="35"/>
    </row>
    <row r="194" spans="1:5" x14ac:dyDescent="0.25">
      <c r="A194" s="35"/>
      <c r="B194" s="3">
        <v>0.75500000000000012</v>
      </c>
      <c r="C194" s="35"/>
      <c r="D194" s="35"/>
      <c r="E194" s="35"/>
    </row>
    <row r="195" spans="1:5" x14ac:dyDescent="0.25">
      <c r="A195" s="35"/>
      <c r="B195" s="3">
        <v>0.83499999999999996</v>
      </c>
      <c r="C195" s="35"/>
      <c r="D195" s="35"/>
      <c r="E195" s="35"/>
    </row>
    <row r="196" spans="1:5" x14ac:dyDescent="0.25">
      <c r="A196" s="35"/>
      <c r="B196" s="3">
        <v>0.83499999999999996</v>
      </c>
      <c r="C196" s="35"/>
      <c r="D196" s="35"/>
      <c r="E196" s="35"/>
    </row>
    <row r="197" spans="1:5" x14ac:dyDescent="0.25">
      <c r="A197" s="36"/>
      <c r="B197" s="3">
        <v>0.83299999999999996</v>
      </c>
      <c r="C197" s="36"/>
      <c r="D197" s="35"/>
      <c r="E197" s="36"/>
    </row>
    <row r="198" spans="1:5" x14ac:dyDescent="0.25">
      <c r="A198" s="34" t="s">
        <v>73</v>
      </c>
      <c r="B198" s="3">
        <v>0.67700000000000005</v>
      </c>
      <c r="C198" s="34">
        <f>AVERAGE(B198:B206)</f>
        <v>0.81811111111111101</v>
      </c>
      <c r="D198" s="35"/>
      <c r="E198" s="34">
        <f>C198/D187</f>
        <v>0.77112799593647063</v>
      </c>
    </row>
    <row r="199" spans="1:5" x14ac:dyDescent="0.25">
      <c r="A199" s="35"/>
      <c r="B199" s="3">
        <v>0.55499999999999994</v>
      </c>
      <c r="C199" s="35"/>
      <c r="D199" s="35"/>
      <c r="E199" s="35"/>
    </row>
    <row r="200" spans="1:5" x14ac:dyDescent="0.25">
      <c r="A200" s="35"/>
      <c r="B200" s="3">
        <v>0.75500000000000012</v>
      </c>
      <c r="C200" s="35"/>
      <c r="D200" s="35"/>
      <c r="E200" s="35"/>
    </row>
    <row r="201" spans="1:5" ht="17" customHeight="1" x14ac:dyDescent="0.25">
      <c r="A201" s="35"/>
      <c r="B201" s="3">
        <v>0.80699999999999994</v>
      </c>
      <c r="C201" s="35"/>
      <c r="D201" s="35"/>
      <c r="E201" s="35"/>
    </row>
    <row r="202" spans="1:5" x14ac:dyDescent="0.25">
      <c r="A202" s="35"/>
      <c r="B202" s="3">
        <v>1.0030000000000001</v>
      </c>
      <c r="C202" s="35"/>
      <c r="D202" s="35"/>
      <c r="E202" s="35"/>
    </row>
    <row r="203" spans="1:5" x14ac:dyDescent="0.25">
      <c r="A203" s="35"/>
      <c r="B203" s="3">
        <v>1.488</v>
      </c>
      <c r="C203" s="35"/>
      <c r="D203" s="35"/>
      <c r="E203" s="35"/>
    </row>
    <row r="204" spans="1:5" x14ac:dyDescent="0.25">
      <c r="A204" s="35"/>
      <c r="B204" s="3">
        <v>0.754</v>
      </c>
      <c r="C204" s="35"/>
      <c r="D204" s="35"/>
      <c r="E204" s="35"/>
    </row>
    <row r="205" spans="1:5" x14ac:dyDescent="0.25">
      <c r="A205" s="35"/>
      <c r="B205" s="3">
        <v>0.85299999999999998</v>
      </c>
      <c r="C205" s="35"/>
      <c r="D205" s="35"/>
      <c r="E205" s="35"/>
    </row>
    <row r="206" spans="1:5" x14ac:dyDescent="0.25">
      <c r="A206" s="36"/>
      <c r="B206" s="3">
        <v>0.47100000000000003</v>
      </c>
      <c r="C206" s="36"/>
      <c r="D206" s="35"/>
      <c r="E206" s="36"/>
    </row>
    <row r="207" spans="1:5" x14ac:dyDescent="0.25">
      <c r="A207" s="34" t="s">
        <v>72</v>
      </c>
      <c r="B207" s="3">
        <v>1.5680000000000001</v>
      </c>
      <c r="C207" s="34">
        <f>AVERAGE(B207:B211)</f>
        <v>1.2576000000000001</v>
      </c>
      <c r="D207" s="35"/>
      <c r="E207" s="34">
        <f>C207/D187</f>
        <v>1.1853775783250511</v>
      </c>
    </row>
    <row r="208" spans="1:5" x14ac:dyDescent="0.25">
      <c r="A208" s="35"/>
      <c r="B208" s="3">
        <v>0.72099999999999997</v>
      </c>
      <c r="C208" s="35"/>
      <c r="D208" s="35"/>
      <c r="E208" s="35"/>
    </row>
    <row r="209" spans="1:5" x14ac:dyDescent="0.25">
      <c r="A209" s="35"/>
      <c r="B209" s="3">
        <v>1.4910000000000001</v>
      </c>
      <c r="C209" s="35"/>
      <c r="D209" s="35"/>
      <c r="E209" s="35"/>
    </row>
    <row r="210" spans="1:5" ht="17" customHeight="1" x14ac:dyDescent="0.25">
      <c r="A210" s="35"/>
      <c r="B210" s="3">
        <v>1.5329999999999999</v>
      </c>
      <c r="C210" s="35"/>
      <c r="D210" s="35"/>
      <c r="E210" s="35"/>
    </row>
    <row r="211" spans="1:5" x14ac:dyDescent="0.25">
      <c r="A211" s="36"/>
      <c r="B211" s="3">
        <v>0.97499999999999998</v>
      </c>
      <c r="C211" s="36"/>
      <c r="D211" s="35"/>
      <c r="E211" s="36"/>
    </row>
    <row r="212" spans="1:5" x14ac:dyDescent="0.25">
      <c r="A212" s="34" t="s">
        <v>71</v>
      </c>
      <c r="B212" s="3">
        <v>1.613</v>
      </c>
      <c r="C212" s="34">
        <f>AVERAGE(B212:B215)</f>
        <v>1.329</v>
      </c>
      <c r="D212" s="35"/>
      <c r="E212" s="34">
        <f>C212/D187</f>
        <v>1.2526771641173606</v>
      </c>
    </row>
    <row r="213" spans="1:5" x14ac:dyDescent="0.25">
      <c r="A213" s="35"/>
      <c r="B213" s="3">
        <v>0.83799999999999997</v>
      </c>
      <c r="C213" s="35"/>
      <c r="D213" s="35"/>
      <c r="E213" s="35"/>
    </row>
    <row r="214" spans="1:5" x14ac:dyDescent="0.25">
      <c r="A214" s="35"/>
      <c r="B214" s="3">
        <v>1.492</v>
      </c>
      <c r="C214" s="35"/>
      <c r="D214" s="35"/>
      <c r="E214" s="35"/>
    </row>
    <row r="215" spans="1:5" ht="17" customHeight="1" x14ac:dyDescent="0.25">
      <c r="A215" s="36"/>
      <c r="B215" s="3">
        <v>1.373</v>
      </c>
      <c r="C215" s="36"/>
      <c r="D215" s="36"/>
      <c r="E215" s="36"/>
    </row>
    <row r="216" spans="1:5" x14ac:dyDescent="0.25">
      <c r="A216" s="34" t="s">
        <v>63</v>
      </c>
      <c r="B216" s="3">
        <v>1.7889999999999999</v>
      </c>
      <c r="C216" s="34">
        <f>AVERAGE(B216:B219)</f>
        <v>2.3244999999999996</v>
      </c>
      <c r="D216" s="34"/>
      <c r="E216" s="34">
        <f>C216/D187</f>
        <v>2.1910068231684008</v>
      </c>
    </row>
    <row r="217" spans="1:5" x14ac:dyDescent="0.25">
      <c r="A217" s="35"/>
      <c r="B217" s="3">
        <v>1.931</v>
      </c>
      <c r="C217" s="35"/>
      <c r="D217" s="35"/>
      <c r="E217" s="35"/>
    </row>
    <row r="218" spans="1:5" x14ac:dyDescent="0.25">
      <c r="A218" s="35"/>
      <c r="B218" s="3">
        <v>3.4159999999999999</v>
      </c>
      <c r="C218" s="35"/>
      <c r="D218" s="35"/>
      <c r="E218" s="35"/>
    </row>
    <row r="219" spans="1:5" x14ac:dyDescent="0.25">
      <c r="A219" s="36"/>
      <c r="B219" s="3">
        <v>2.1619999999999999</v>
      </c>
      <c r="C219" s="36"/>
      <c r="D219" s="36"/>
      <c r="E219" s="36"/>
    </row>
    <row r="220" spans="1:5" x14ac:dyDescent="0.25">
      <c r="A220" s="34" t="s">
        <v>64</v>
      </c>
      <c r="B220" s="3">
        <v>1.6020000000000001</v>
      </c>
      <c r="C220" s="34">
        <f>AVERAGE(B220:B224)</f>
        <v>2.1998000000000006</v>
      </c>
      <c r="D220" s="34"/>
      <c r="E220" s="34">
        <f>C220/D187</f>
        <v>2.0734681908392556</v>
      </c>
    </row>
    <row r="221" spans="1:5" x14ac:dyDescent="0.25">
      <c r="A221" s="35"/>
      <c r="B221" s="3">
        <v>2.66</v>
      </c>
      <c r="C221" s="35"/>
      <c r="D221" s="35"/>
      <c r="E221" s="35"/>
    </row>
    <row r="222" spans="1:5" x14ac:dyDescent="0.25">
      <c r="A222" s="35"/>
      <c r="B222" s="3">
        <v>1.794</v>
      </c>
      <c r="C222" s="35"/>
      <c r="D222" s="35"/>
      <c r="E222" s="35"/>
    </row>
    <row r="223" spans="1:5" x14ac:dyDescent="0.25">
      <c r="A223" s="35"/>
      <c r="B223" s="3">
        <v>3.1230000000000002</v>
      </c>
      <c r="C223" s="35"/>
      <c r="D223" s="35"/>
      <c r="E223" s="35"/>
    </row>
    <row r="224" spans="1:5" x14ac:dyDescent="0.25">
      <c r="A224" s="36"/>
      <c r="B224" s="3">
        <v>1.82</v>
      </c>
      <c r="C224" s="36"/>
      <c r="D224" s="36"/>
      <c r="E224" s="36"/>
    </row>
    <row r="225" spans="1:5" x14ac:dyDescent="0.25">
      <c r="A225" s="34" t="s">
        <v>65</v>
      </c>
      <c r="B225" s="3">
        <v>1.8</v>
      </c>
      <c r="C225" s="34">
        <f>AVERAGE(B225:B228)</f>
        <v>2.5534999999999997</v>
      </c>
      <c r="D225" s="34"/>
      <c r="E225" s="34">
        <f>C225/D187</f>
        <v>2.4068556347431755</v>
      </c>
    </row>
    <row r="226" spans="1:5" x14ac:dyDescent="0.25">
      <c r="A226" s="35"/>
      <c r="B226" s="3">
        <v>2.3079999999999998</v>
      </c>
      <c r="C226" s="35"/>
      <c r="D226" s="35"/>
      <c r="E226" s="35"/>
    </row>
    <row r="227" spans="1:5" x14ac:dyDescent="0.25">
      <c r="A227" s="35"/>
      <c r="B227" s="3">
        <v>3.964</v>
      </c>
      <c r="C227" s="35"/>
      <c r="D227" s="35"/>
      <c r="E227" s="35"/>
    </row>
    <row r="228" spans="1:5" x14ac:dyDescent="0.25">
      <c r="A228" s="36"/>
      <c r="B228" s="3">
        <v>2.1419999999999999</v>
      </c>
      <c r="C228" s="36"/>
      <c r="D228" s="36"/>
      <c r="E228" s="36"/>
    </row>
    <row r="229" spans="1:5" x14ac:dyDescent="0.25">
      <c r="A229" s="34" t="s">
        <v>66</v>
      </c>
      <c r="B229" s="3">
        <v>1.3420000000000001</v>
      </c>
      <c r="C229" s="34">
        <f>AVERAGE(B229:B233)</f>
        <v>1.1906000000000001</v>
      </c>
      <c r="D229" s="34"/>
      <c r="E229" s="34">
        <f>C229/D187</f>
        <v>1.1222253059429117</v>
      </c>
    </row>
    <row r="230" spans="1:5" x14ac:dyDescent="0.25">
      <c r="A230" s="35"/>
      <c r="B230" s="3">
        <v>1.3320000000000001</v>
      </c>
      <c r="C230" s="35"/>
      <c r="D230" s="35"/>
      <c r="E230" s="35"/>
    </row>
    <row r="231" spans="1:5" x14ac:dyDescent="0.25">
      <c r="A231" s="35"/>
      <c r="B231" s="3">
        <v>1.204</v>
      </c>
      <c r="C231" s="35"/>
      <c r="D231" s="35"/>
      <c r="E231" s="35"/>
    </row>
    <row r="232" spans="1:5" x14ac:dyDescent="0.25">
      <c r="A232" s="35"/>
      <c r="B232" s="3">
        <v>0.96799999999999997</v>
      </c>
      <c r="C232" s="35"/>
      <c r="D232" s="35"/>
      <c r="E232" s="35"/>
    </row>
    <row r="233" spans="1:5" x14ac:dyDescent="0.25">
      <c r="A233" s="36"/>
      <c r="B233" s="3">
        <v>1.107</v>
      </c>
      <c r="C233" s="36"/>
      <c r="D233" s="36"/>
      <c r="E233" s="36"/>
    </row>
    <row r="234" spans="1:5" x14ac:dyDescent="0.25">
      <c r="A234" s="34" t="s">
        <v>67</v>
      </c>
      <c r="B234" s="3">
        <v>1.069</v>
      </c>
      <c r="C234" s="34">
        <f>AVERAGE(B234:B238)</f>
        <v>1.3506</v>
      </c>
      <c r="D234" s="34"/>
      <c r="E234" s="34">
        <f>C234/D187</f>
        <v>1.2730367026763787</v>
      </c>
    </row>
    <row r="235" spans="1:5" x14ac:dyDescent="0.25">
      <c r="A235" s="35"/>
      <c r="B235" s="3">
        <v>1.3620000000000001</v>
      </c>
      <c r="C235" s="35"/>
      <c r="D235" s="35"/>
      <c r="E235" s="35"/>
    </row>
    <row r="236" spans="1:5" x14ac:dyDescent="0.25">
      <c r="A236" s="35"/>
      <c r="B236" s="3">
        <v>1.181</v>
      </c>
      <c r="C236" s="35"/>
      <c r="D236" s="35"/>
      <c r="E236" s="35"/>
    </row>
    <row r="237" spans="1:5" x14ac:dyDescent="0.25">
      <c r="A237" s="35"/>
      <c r="B237" s="3">
        <v>1.8720000000000001</v>
      </c>
      <c r="C237" s="35"/>
      <c r="D237" s="35"/>
      <c r="E237" s="35"/>
    </row>
    <row r="238" spans="1:5" x14ac:dyDescent="0.25">
      <c r="A238" s="36"/>
      <c r="B238" s="3">
        <v>1.2689999999999999</v>
      </c>
      <c r="C238" s="36"/>
      <c r="D238" s="36"/>
      <c r="E238" s="36"/>
    </row>
    <row r="239" spans="1:5" x14ac:dyDescent="0.25">
      <c r="A239" s="34" t="s">
        <v>68</v>
      </c>
      <c r="B239" s="3">
        <v>1.1459999999999999</v>
      </c>
      <c r="C239" s="34">
        <f>AVERAGE(B239:B242)</f>
        <v>2.1187500000000004</v>
      </c>
      <c r="D239" s="34"/>
      <c r="E239" s="34">
        <f>C239/D187</f>
        <v>1.9970727926814587</v>
      </c>
    </row>
    <row r="240" spans="1:5" x14ac:dyDescent="0.25">
      <c r="A240" s="35"/>
      <c r="B240" s="3">
        <v>2.3820000000000001</v>
      </c>
      <c r="C240" s="35"/>
      <c r="D240" s="35"/>
      <c r="E240" s="35"/>
    </row>
    <row r="241" spans="1:5" x14ac:dyDescent="0.25">
      <c r="A241" s="35"/>
      <c r="B241" s="3">
        <v>4.1180000000000003</v>
      </c>
      <c r="C241" s="35"/>
      <c r="D241" s="35"/>
      <c r="E241" s="35"/>
    </row>
    <row r="242" spans="1:5" x14ac:dyDescent="0.25">
      <c r="A242" s="36"/>
      <c r="B242" s="3">
        <v>0.82899999999999996</v>
      </c>
      <c r="C242" s="36"/>
      <c r="D242" s="36"/>
      <c r="E242" s="36"/>
    </row>
  </sheetData>
  <mergeCells count="135">
    <mergeCell ref="E207:E211"/>
    <mergeCell ref="E212:E215"/>
    <mergeCell ref="D216:D219"/>
    <mergeCell ref="E216:E219"/>
    <mergeCell ref="D187:D215"/>
    <mergeCell ref="E234:E238"/>
    <mergeCell ref="D239:D242"/>
    <mergeCell ref="E239:E242"/>
    <mergeCell ref="E220:E224"/>
    <mergeCell ref="D225:D228"/>
    <mergeCell ref="E225:E228"/>
    <mergeCell ref="D229:D233"/>
    <mergeCell ref="E229:E233"/>
    <mergeCell ref="D220:D224"/>
    <mergeCell ref="D234:D238"/>
    <mergeCell ref="A220:A224"/>
    <mergeCell ref="C220:C224"/>
    <mergeCell ref="A225:A228"/>
    <mergeCell ref="C225:C228"/>
    <mergeCell ref="A229:A233"/>
    <mergeCell ref="C229:C233"/>
    <mergeCell ref="A207:A211"/>
    <mergeCell ref="C207:C211"/>
    <mergeCell ref="A212:A215"/>
    <mergeCell ref="C212:C215"/>
    <mergeCell ref="A216:A219"/>
    <mergeCell ref="C216:C219"/>
    <mergeCell ref="A234:A238"/>
    <mergeCell ref="C234:C238"/>
    <mergeCell ref="A239:A242"/>
    <mergeCell ref="C239:C242"/>
    <mergeCell ref="A198:A206"/>
    <mergeCell ref="C198:C206"/>
    <mergeCell ref="E187:E197"/>
    <mergeCell ref="E198:E206"/>
    <mergeCell ref="A31:A35"/>
    <mergeCell ref="A36:A40"/>
    <mergeCell ref="A41:A45"/>
    <mergeCell ref="A46:A50"/>
    <mergeCell ref="A51:A55"/>
    <mergeCell ref="A20:A25"/>
    <mergeCell ref="A26:A30"/>
    <mergeCell ref="F8:F12"/>
    <mergeCell ref="F13:F19"/>
    <mergeCell ref="F20:F25"/>
    <mergeCell ref="F26:F30"/>
    <mergeCell ref="A1:F1"/>
    <mergeCell ref="F3:F7"/>
    <mergeCell ref="A187:A197"/>
    <mergeCell ref="C187:C197"/>
    <mergeCell ref="A3:A7"/>
    <mergeCell ref="A8:A12"/>
    <mergeCell ref="A13:A19"/>
    <mergeCell ref="A71:A78"/>
    <mergeCell ref="C71:C78"/>
    <mergeCell ref="A79:A86"/>
    <mergeCell ref="C79:C86"/>
    <mergeCell ref="A87:A91"/>
    <mergeCell ref="C87:C91"/>
    <mergeCell ref="A92:A96"/>
    <mergeCell ref="F31:F35"/>
    <mergeCell ref="F36:F40"/>
    <mergeCell ref="F41:F45"/>
    <mergeCell ref="F46:F50"/>
    <mergeCell ref="F51:F55"/>
    <mergeCell ref="C177:C182"/>
    <mergeCell ref="A153:A158"/>
    <mergeCell ref="A159:A164"/>
    <mergeCell ref="A165:A170"/>
    <mergeCell ref="A171:A176"/>
    <mergeCell ref="A177:A182"/>
    <mergeCell ref="A185:E185"/>
    <mergeCell ref="D153:D158"/>
    <mergeCell ref="D159:D164"/>
    <mergeCell ref="D165:D170"/>
    <mergeCell ref="D171:D176"/>
    <mergeCell ref="D59:D86"/>
    <mergeCell ref="C92:C96"/>
    <mergeCell ref="A97:A99"/>
    <mergeCell ref="C97:C99"/>
    <mergeCell ref="A100:A104"/>
    <mergeCell ref="C100:C104"/>
    <mergeCell ref="C153:C158"/>
    <mergeCell ref="C165:C170"/>
    <mergeCell ref="C171:C176"/>
    <mergeCell ref="C159:C164"/>
    <mergeCell ref="A142:A147"/>
    <mergeCell ref="A148:A152"/>
    <mergeCell ref="C121:C126"/>
    <mergeCell ref="C127:C134"/>
    <mergeCell ref="C135:C141"/>
    <mergeCell ref="C142:C147"/>
    <mergeCell ref="C148:C152"/>
    <mergeCell ref="A121:A126"/>
    <mergeCell ref="A127:A134"/>
    <mergeCell ref="A135:A141"/>
    <mergeCell ref="A59:A65"/>
    <mergeCell ref="C59:C65"/>
    <mergeCell ref="A66:A70"/>
    <mergeCell ref="C66:C70"/>
    <mergeCell ref="E87:E91"/>
    <mergeCell ref="A105:A109"/>
    <mergeCell ref="C105:C109"/>
    <mergeCell ref="A110:A116"/>
    <mergeCell ref="C110:C116"/>
    <mergeCell ref="D87:D91"/>
    <mergeCell ref="D92:D96"/>
    <mergeCell ref="D97:D99"/>
    <mergeCell ref="D100:D104"/>
    <mergeCell ref="D105:D109"/>
    <mergeCell ref="D110:D116"/>
    <mergeCell ref="A57:E57"/>
    <mergeCell ref="A119:E119"/>
    <mergeCell ref="D177:D182"/>
    <mergeCell ref="E121:E126"/>
    <mergeCell ref="E127:E134"/>
    <mergeCell ref="E135:E141"/>
    <mergeCell ref="E142:E147"/>
    <mergeCell ref="E148:E152"/>
    <mergeCell ref="E153:E158"/>
    <mergeCell ref="E159:E164"/>
    <mergeCell ref="E165:E170"/>
    <mergeCell ref="E171:E176"/>
    <mergeCell ref="E177:E182"/>
    <mergeCell ref="D121:D147"/>
    <mergeCell ref="D148:D152"/>
    <mergeCell ref="E92:E96"/>
    <mergeCell ref="E97:E99"/>
    <mergeCell ref="E100:E104"/>
    <mergeCell ref="E105:E109"/>
    <mergeCell ref="E110:E116"/>
    <mergeCell ref="E59:E65"/>
    <mergeCell ref="E66:E70"/>
    <mergeCell ref="E71:E78"/>
    <mergeCell ref="E79:E86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tabSelected="1" workbookViewId="0">
      <selection activeCell="K1" sqref="K1"/>
    </sheetView>
  </sheetViews>
  <sheetFormatPr defaultColWidth="9" defaultRowHeight="14" x14ac:dyDescent="0.25"/>
  <cols>
    <col min="1" max="1" width="17.36328125" customWidth="1"/>
    <col min="3" max="3" width="15.36328125" customWidth="1"/>
    <col min="4" max="4" width="18.453125" customWidth="1"/>
    <col min="5" max="5" width="26.453125" customWidth="1"/>
    <col min="6" max="6" width="28.1796875" customWidth="1"/>
    <col min="7" max="7" width="25.54296875" customWidth="1"/>
    <col min="8" max="8" width="25.7265625" customWidth="1"/>
    <col min="10" max="10" width="28.453125" customWidth="1"/>
    <col min="11" max="11" width="34.81640625" customWidth="1"/>
    <col min="13" max="13" width="15.6328125" customWidth="1"/>
    <col min="14" max="14" width="29.08984375" customWidth="1"/>
  </cols>
  <sheetData>
    <row r="1" spans="1:1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3"/>
      <c r="K1" s="23" t="s">
        <v>8</v>
      </c>
      <c r="L1" s="4" t="s">
        <v>9</v>
      </c>
      <c r="M1" s="4" t="s">
        <v>10</v>
      </c>
      <c r="N1" s="4" t="s">
        <v>11</v>
      </c>
    </row>
    <row r="2" spans="1:14" ht="15" x14ac:dyDescent="0.3">
      <c r="A2" s="37" t="s">
        <v>86</v>
      </c>
      <c r="B2" s="1" t="s">
        <v>12</v>
      </c>
      <c r="C2" s="2">
        <v>3.2075471699999998</v>
      </c>
      <c r="D2" s="2">
        <v>154.62</v>
      </c>
      <c r="E2" s="2">
        <v>0.24940000000000001</v>
      </c>
      <c r="F2" s="2">
        <v>0.57589999999999997</v>
      </c>
      <c r="G2" s="2">
        <v>1.3977E-2</v>
      </c>
      <c r="H2" s="2">
        <v>2.9696E-2</v>
      </c>
      <c r="J2" s="5" t="s">
        <v>2</v>
      </c>
      <c r="K2" s="4" t="s">
        <v>57</v>
      </c>
      <c r="L2" s="4">
        <v>1.6E-2</v>
      </c>
      <c r="M2" s="4" t="s">
        <v>13</v>
      </c>
      <c r="N2" s="6" t="s">
        <v>14</v>
      </c>
    </row>
    <row r="3" spans="1:14" ht="15" x14ac:dyDescent="0.3">
      <c r="A3" s="32"/>
      <c r="B3" s="1" t="s">
        <v>15</v>
      </c>
      <c r="C3" s="2">
        <v>3.4973325430000002</v>
      </c>
      <c r="D3" s="2">
        <v>178.07</v>
      </c>
      <c r="E3" s="2">
        <v>0.22459999999999999</v>
      </c>
      <c r="F3" s="2">
        <v>0.58650000000000002</v>
      </c>
      <c r="G3" s="2">
        <v>1.4566000000000001E-2</v>
      </c>
      <c r="H3" s="2">
        <v>3.7555999999999999E-2</v>
      </c>
      <c r="J3" s="5" t="s">
        <v>3</v>
      </c>
      <c r="K3" s="4" t="s">
        <v>57</v>
      </c>
      <c r="L3" s="7">
        <v>0.78339999999999999</v>
      </c>
      <c r="M3" s="4" t="s">
        <v>18</v>
      </c>
      <c r="N3" s="4" t="s">
        <v>19</v>
      </c>
    </row>
    <row r="4" spans="1:14" ht="15" x14ac:dyDescent="0.3">
      <c r="A4" s="32"/>
      <c r="B4" s="1" t="s">
        <v>16</v>
      </c>
      <c r="C4" s="2">
        <v>3.5160905840000001</v>
      </c>
      <c r="D4" s="2">
        <v>207.26</v>
      </c>
      <c r="E4" s="2">
        <v>0.17249999999999999</v>
      </c>
      <c r="F4" s="2">
        <v>0.42949999999999999</v>
      </c>
      <c r="G4" s="2">
        <v>1.6587000000000001E-2</v>
      </c>
      <c r="H4" s="2">
        <v>3.0669999999999999E-2</v>
      </c>
      <c r="J4" s="5" t="s">
        <v>4</v>
      </c>
      <c r="K4" s="4" t="s">
        <v>57</v>
      </c>
      <c r="L4" s="7">
        <v>3.7100000000000001E-2</v>
      </c>
      <c r="M4" s="4" t="s">
        <v>13</v>
      </c>
      <c r="N4" s="6" t="s">
        <v>14</v>
      </c>
    </row>
    <row r="5" spans="1:14" ht="15" x14ac:dyDescent="0.3">
      <c r="A5" s="32"/>
      <c r="B5" s="1" t="s">
        <v>17</v>
      </c>
      <c r="C5" s="2">
        <v>3.526598924</v>
      </c>
      <c r="D5" s="2">
        <v>197.9</v>
      </c>
      <c r="E5" s="2">
        <v>0.2172</v>
      </c>
      <c r="F5" s="2">
        <v>0.49740000000000001</v>
      </c>
      <c r="G5" s="2">
        <v>1.2125E-2</v>
      </c>
      <c r="H5" s="2">
        <v>3.1448999999999998E-2</v>
      </c>
      <c r="J5" s="5" t="s">
        <v>5</v>
      </c>
      <c r="K5" s="4" t="s">
        <v>57</v>
      </c>
      <c r="L5" s="7">
        <v>4.1799999999999997E-2</v>
      </c>
      <c r="M5" s="4" t="s">
        <v>13</v>
      </c>
      <c r="N5" s="6" t="s">
        <v>14</v>
      </c>
    </row>
    <row r="6" spans="1:14" ht="15" x14ac:dyDescent="0.3">
      <c r="A6" s="32" t="s">
        <v>56</v>
      </c>
      <c r="B6" s="8" t="s">
        <v>12</v>
      </c>
      <c r="C6" s="2">
        <v>3.8363171359999999</v>
      </c>
      <c r="D6" s="2">
        <v>153.29</v>
      </c>
      <c r="E6" s="2">
        <v>0.216</v>
      </c>
      <c r="F6" s="2">
        <v>0.9365</v>
      </c>
      <c r="G6" s="2">
        <v>2.1722999999999999E-2</v>
      </c>
      <c r="H6" s="2">
        <v>6.1720999999999998E-2</v>
      </c>
      <c r="J6" s="5" t="s">
        <v>6</v>
      </c>
      <c r="K6" s="4" t="s">
        <v>57</v>
      </c>
      <c r="L6" s="7">
        <v>0.26469999999999999</v>
      </c>
      <c r="M6" s="4" t="s">
        <v>18</v>
      </c>
      <c r="N6" s="4" t="s">
        <v>19</v>
      </c>
    </row>
    <row r="7" spans="1:14" ht="15" x14ac:dyDescent="0.3">
      <c r="A7" s="32"/>
      <c r="B7" s="8" t="s">
        <v>15</v>
      </c>
      <c r="C7" s="2">
        <v>4.8602673149999998</v>
      </c>
      <c r="D7" s="2">
        <v>97.79</v>
      </c>
      <c r="E7" s="2">
        <v>0.89900000000000002</v>
      </c>
      <c r="F7" s="2">
        <v>1.1672</v>
      </c>
      <c r="G7" s="2">
        <v>1.5408E-2</v>
      </c>
      <c r="H7" s="2">
        <v>4.8295999999999999E-2</v>
      </c>
      <c r="J7" s="5" t="s">
        <v>7</v>
      </c>
      <c r="K7" s="4" t="s">
        <v>57</v>
      </c>
      <c r="L7" s="7">
        <v>1.6999999999999999E-3</v>
      </c>
      <c r="M7" s="4" t="s">
        <v>33</v>
      </c>
      <c r="N7" s="6" t="s">
        <v>14</v>
      </c>
    </row>
    <row r="8" spans="1:14" ht="15.5" customHeight="1" x14ac:dyDescent="0.3">
      <c r="A8" s="32"/>
      <c r="B8" s="8" t="s">
        <v>16</v>
      </c>
      <c r="C8" s="2">
        <v>4.553518628</v>
      </c>
      <c r="D8" s="2">
        <v>207.61</v>
      </c>
      <c r="E8" s="2">
        <v>0.46179999999999999</v>
      </c>
      <c r="F8" s="2">
        <v>0.86729999999999996</v>
      </c>
      <c r="G8" s="2">
        <v>1.465E-2</v>
      </c>
      <c r="H8" s="2">
        <v>4.7697999999999997E-2</v>
      </c>
    </row>
    <row r="9" spans="1:14" ht="15.5" customHeight="1" x14ac:dyDescent="0.3">
      <c r="A9" s="32"/>
      <c r="B9" s="8" t="s">
        <v>17</v>
      </c>
      <c r="C9" s="2">
        <v>3.9473684210000002</v>
      </c>
      <c r="D9" s="2">
        <v>212.66</v>
      </c>
      <c r="E9" s="2">
        <v>0.55389999999999995</v>
      </c>
      <c r="F9" s="2">
        <v>0.57509999999999994</v>
      </c>
      <c r="G9" s="2">
        <v>1.6587000000000001E-2</v>
      </c>
      <c r="H9" s="2">
        <v>4.3566000000000001E-2</v>
      </c>
    </row>
    <row r="10" spans="1:14" ht="15.5" customHeight="1" x14ac:dyDescent="0.3">
      <c r="A10" s="32"/>
      <c r="B10" s="8" t="s">
        <v>20</v>
      </c>
      <c r="C10" s="2">
        <v>3.6645962729999999</v>
      </c>
      <c r="D10" s="2">
        <v>164.84</v>
      </c>
      <c r="E10" s="2">
        <v>0.56620000000000004</v>
      </c>
      <c r="F10" s="2">
        <v>0.52190000000000003</v>
      </c>
      <c r="G10" s="2">
        <v>1.6503E-2</v>
      </c>
      <c r="H10" s="2">
        <v>4.9798000000000002E-2</v>
      </c>
    </row>
    <row r="11" spans="1:14" ht="15.5" customHeight="1" x14ac:dyDescent="0.3">
      <c r="A11" s="32"/>
      <c r="B11" s="8" t="s">
        <v>21</v>
      </c>
      <c r="C11" s="2">
        <v>4.1744548290000001</v>
      </c>
      <c r="D11" s="2">
        <v>225.85</v>
      </c>
      <c r="E11" s="2">
        <v>0.36930000000000002</v>
      </c>
      <c r="F11" s="2">
        <v>0.90810000000000002</v>
      </c>
      <c r="G11" s="2">
        <v>1.3051E-2</v>
      </c>
      <c r="H11" s="2">
        <v>4.4150000000000002E-2</v>
      </c>
    </row>
    <row r="12" spans="1:14" x14ac:dyDescent="0.3">
      <c r="A12" s="9"/>
      <c r="B12" s="10"/>
      <c r="C12" s="9"/>
      <c r="D12" s="9"/>
      <c r="E12" s="9"/>
      <c r="F12" s="9"/>
      <c r="G12" s="9"/>
      <c r="H12" s="9"/>
    </row>
    <row r="13" spans="1:14" x14ac:dyDescent="0.3">
      <c r="A13" s="9"/>
      <c r="B13" s="10"/>
      <c r="C13" s="9"/>
      <c r="D13" s="9"/>
      <c r="E13" s="9"/>
      <c r="F13" s="9"/>
      <c r="G13" s="9"/>
      <c r="H13" s="9"/>
    </row>
    <row r="14" spans="1:14" x14ac:dyDescent="0.3">
      <c r="A14" s="9"/>
      <c r="B14" s="10"/>
      <c r="C14" s="9"/>
      <c r="D14" s="9"/>
      <c r="E14" s="9"/>
      <c r="F14" s="9"/>
      <c r="G14" s="9"/>
      <c r="H14" s="9"/>
    </row>
  </sheetData>
  <mergeCells count="2">
    <mergeCell ref="A2:A5"/>
    <mergeCell ref="A6:A11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3A</vt:lpstr>
      <vt:lpstr>Figure 3C</vt:lpstr>
      <vt:lpstr>Figure 3D</vt:lpstr>
      <vt:lpstr>Figure 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2026-05-14T05:00:32Z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