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shi/Desktop/Panx_lysolipids/eLife/Source_data/"/>
    </mc:Choice>
  </mc:AlternateContent>
  <xr:revisionPtr revIDLastSave="0" documentId="13_ncr:1_{DBC29E99-0F8B-2141-A59E-216C50B5786F}" xr6:coauthVersionLast="47" xr6:coauthVersionMax="47" xr10:uidLastSave="{00000000-0000-0000-0000-000000000000}"/>
  <bookViews>
    <workbookView xWindow="14900" yWindow="8520" windowWidth="34920" windowHeight="19540" xr2:uid="{A81A56B0-5C36-5B4A-85D3-3E777E820141}"/>
  </bookViews>
  <sheets>
    <sheet name="Fig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H28" i="1"/>
  <c r="H27" i="1"/>
  <c r="G28" i="1"/>
  <c r="G27" i="1"/>
  <c r="U49" i="1" l="1"/>
  <c r="U48" i="1"/>
  <c r="U47" i="1"/>
  <c r="U46" i="1"/>
  <c r="U45" i="1"/>
  <c r="U44" i="1"/>
  <c r="U43" i="1"/>
  <c r="U42" i="1"/>
  <c r="U41" i="1"/>
  <c r="U40" i="1"/>
  <c r="U39" i="1"/>
  <c r="U35" i="1"/>
  <c r="U34" i="1"/>
  <c r="U33" i="1"/>
  <c r="U32" i="1"/>
  <c r="U31" i="1"/>
  <c r="U30" i="1"/>
  <c r="U29" i="1"/>
  <c r="U28" i="1"/>
  <c r="U27" i="1"/>
  <c r="U26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T9" i="1"/>
  <c r="U9" i="1" s="1"/>
  <c r="U8" i="1"/>
  <c r="U7" i="1"/>
  <c r="U6" i="1"/>
  <c r="R6" i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U5" i="1"/>
  <c r="O45" i="1"/>
  <c r="O44" i="1"/>
  <c r="O43" i="1"/>
  <c r="O42" i="1"/>
  <c r="O41" i="1"/>
  <c r="O40" i="1"/>
  <c r="O39" i="1"/>
  <c r="C128" i="1" l="1"/>
  <c r="B128" i="1"/>
  <c r="C127" i="1"/>
  <c r="B127" i="1"/>
  <c r="D125" i="1"/>
  <c r="D124" i="1"/>
  <c r="D123" i="1"/>
  <c r="D122" i="1"/>
  <c r="D121" i="1"/>
  <c r="D120" i="1"/>
  <c r="D119" i="1"/>
  <c r="D118" i="1"/>
  <c r="C114" i="1"/>
  <c r="B114" i="1"/>
  <c r="C113" i="1"/>
  <c r="B113" i="1"/>
  <c r="D111" i="1"/>
  <c r="D110" i="1"/>
  <c r="D109" i="1"/>
  <c r="D108" i="1"/>
  <c r="D107" i="1"/>
  <c r="D106" i="1"/>
  <c r="D105" i="1"/>
  <c r="D104" i="1"/>
  <c r="D103" i="1"/>
  <c r="C99" i="1"/>
  <c r="B99" i="1"/>
  <c r="C98" i="1"/>
  <c r="B98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C74" i="1"/>
  <c r="B74" i="1"/>
  <c r="C73" i="1"/>
  <c r="B73" i="1"/>
  <c r="D71" i="1"/>
  <c r="D70" i="1"/>
  <c r="D69" i="1"/>
  <c r="D68" i="1"/>
  <c r="D67" i="1"/>
  <c r="D66" i="1"/>
  <c r="C62" i="1"/>
  <c r="B62" i="1"/>
  <c r="C61" i="1"/>
  <c r="B61" i="1"/>
  <c r="D59" i="1"/>
  <c r="D58" i="1"/>
  <c r="D57" i="1"/>
  <c r="D56" i="1"/>
  <c r="B52" i="1"/>
  <c r="B51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C35" i="1"/>
  <c r="D35" i="1" s="1"/>
  <c r="D34" i="1"/>
  <c r="D33" i="1"/>
  <c r="D32" i="1"/>
  <c r="D31" i="1"/>
  <c r="C27" i="1"/>
  <c r="B27" i="1"/>
  <c r="C26" i="1"/>
  <c r="B26" i="1"/>
  <c r="D24" i="1"/>
  <c r="D23" i="1"/>
  <c r="D22" i="1"/>
  <c r="D21" i="1"/>
  <c r="D20" i="1"/>
  <c r="D19" i="1"/>
  <c r="D18" i="1"/>
  <c r="C14" i="1"/>
  <c r="B14" i="1"/>
  <c r="C13" i="1"/>
  <c r="B13" i="1"/>
  <c r="D11" i="1"/>
  <c r="D10" i="1"/>
  <c r="D9" i="1"/>
  <c r="D8" i="1"/>
  <c r="D7" i="1"/>
  <c r="D6" i="1"/>
  <c r="D5" i="1"/>
  <c r="D74" i="1" l="1"/>
  <c r="D61" i="1"/>
  <c r="D14" i="1"/>
  <c r="D26" i="1"/>
  <c r="D113" i="1"/>
  <c r="D114" i="1"/>
  <c r="D62" i="1"/>
  <c r="D52" i="1"/>
  <c r="D127" i="1"/>
  <c r="D98" i="1"/>
  <c r="D13" i="1"/>
  <c r="D128" i="1"/>
  <c r="C51" i="1"/>
  <c r="D51" i="1"/>
  <c r="D99" i="1"/>
  <c r="D73" i="1"/>
  <c r="D27" i="1"/>
  <c r="C52" i="1"/>
</calcChain>
</file>

<file path=xl/sharedStrings.xml><?xml version="1.0" encoding="utf-8"?>
<sst xmlns="http://schemas.openxmlformats.org/spreadsheetml/2006/main" count="105" uniqueCount="30">
  <si>
    <t>Empty vector; HEK293</t>
  </si>
  <si>
    <t>Cell ID</t>
  </si>
  <si>
    <t>SEM</t>
  </si>
  <si>
    <t>Panx1; HEK293</t>
  </si>
  <si>
    <t>Panx2; HEK293</t>
  </si>
  <si>
    <t>Panx3; HEK293</t>
  </si>
  <si>
    <t>Empty vector; GnTi-</t>
  </si>
  <si>
    <t>Panx1; GnTI</t>
  </si>
  <si>
    <t>Panx2; GnTI-</t>
  </si>
  <si>
    <t>Panx3; GnTI-</t>
  </si>
  <si>
    <t>Capacitance (pF)</t>
  </si>
  <si>
    <t xml:space="preserve">LPC-16:0 (pA) </t>
  </si>
  <si>
    <t>Current Density (pA/pF)</t>
  </si>
  <si>
    <t>Panx1</t>
  </si>
  <si>
    <t>Trial #</t>
  </si>
  <si>
    <t>Vector LPC16-0</t>
  </si>
  <si>
    <t>hPanx1 LPC16-0</t>
  </si>
  <si>
    <t>hPanx1 LPC16-0 + CBX</t>
  </si>
  <si>
    <t>Panx2</t>
  </si>
  <si>
    <t>hPanx2 LPC16-0</t>
  </si>
  <si>
    <t>hPanx2 LPC16-0 + CBX</t>
  </si>
  <si>
    <t>mean</t>
  </si>
  <si>
    <t>NaCl</t>
  </si>
  <si>
    <t>Peak current (pA)</t>
  </si>
  <si>
    <t>NMDG-Cl</t>
  </si>
  <si>
    <t>NaGluc</t>
  </si>
  <si>
    <t>Mean</t>
  </si>
  <si>
    <t>Fig. 1E</t>
  </si>
  <si>
    <t>Fig. 1F</t>
  </si>
  <si>
    <t>Fig. 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</si>
</sst>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08285"/>
        <bgColor indexed="64"/>
      </patternFill>
    </fill>
    <fill>
      <patternFill patternType="solid">
        <fgColor rgb="FFBF1D2D"/>
        <bgColor indexed="64"/>
      </patternFill>
    </fill>
    <fill>
      <patternFill patternType="solid">
        <fgColor rgb="FF2775BC"/>
        <bgColor indexed="64"/>
      </patternFill>
    </fill>
    <fill>
      <patternFill patternType="solid">
        <fgColor rgb="FF2B954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6" borderId="0" xfId="0" applyFont="1" applyFill="1"/>
    <xf numFmtId="0" fontId="1" fillId="7" borderId="0" xfId="0" applyFont="1" applyFill="1"/>
    <xf numFmtId="0" fontId="0" fillId="0" borderId="1" xfId="0" applyBorder="1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/>
    <xf numFmtId="0" fontId="4" fillId="0" borderId="0" xfId="0" applyFont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58FC-106B-5C43-BE8C-D972BD5457AC}">
  <dimension ref="A1:U128"/>
  <sheetViews>
    <sheetView tabSelected="1" workbookViewId="0">
      <selection activeCell="K1" sqref="K1"/>
    </sheetView>
  </sheetViews>
  <sheetFormatPr baseColWidth="10" defaultRowHeight="16" x14ac:dyDescent="0.2"/>
  <cols>
    <col min="1" max="1" width="7.5" bestFit="1" customWidth="1"/>
    <col min="2" max="2" width="15.33203125" bestFit="1" customWidth="1"/>
    <col min="3" max="3" width="12.5" bestFit="1" customWidth="1"/>
    <col min="4" max="4" width="20.5" bestFit="1" customWidth="1"/>
    <col min="7" max="7" width="12.83203125" bestFit="1" customWidth="1"/>
    <col min="8" max="8" width="13.5" bestFit="1" customWidth="1"/>
    <col min="9" max="9" width="19.5" bestFit="1" customWidth="1"/>
    <col min="12" max="12" width="6.6640625" bestFit="1" customWidth="1"/>
    <col min="13" max="13" width="15.33203125" bestFit="1" customWidth="1"/>
    <col min="14" max="14" width="15" bestFit="1" customWidth="1"/>
    <col min="15" max="15" width="20.5" bestFit="1" customWidth="1"/>
    <col min="18" max="18" width="8.33203125" bestFit="1" customWidth="1"/>
    <col min="19" max="20" width="15.33203125" bestFit="1" customWidth="1"/>
    <col min="21" max="21" width="20.5" bestFit="1" customWidth="1"/>
  </cols>
  <sheetData>
    <row r="1" spans="1:21" x14ac:dyDescent="0.2">
      <c r="A1" s="1" t="s">
        <v>27</v>
      </c>
      <c r="F1" s="1" t="s">
        <v>28</v>
      </c>
      <c r="K1" s="1" t="s">
        <v>29</v>
      </c>
    </row>
    <row r="3" spans="1:21" x14ac:dyDescent="0.2">
      <c r="A3" s="12" t="s">
        <v>0</v>
      </c>
      <c r="B3" s="12"/>
      <c r="C3" s="12"/>
      <c r="D3" s="12"/>
      <c r="F3" s="2" t="s">
        <v>13</v>
      </c>
      <c r="K3" s="2" t="s">
        <v>13</v>
      </c>
      <c r="Q3" s="3" t="s">
        <v>18</v>
      </c>
    </row>
    <row r="4" spans="1:21" x14ac:dyDescent="0.2">
      <c r="A4" t="s">
        <v>1</v>
      </c>
      <c r="B4" t="s">
        <v>10</v>
      </c>
      <c r="C4" t="s">
        <v>11</v>
      </c>
      <c r="D4" t="s">
        <v>12</v>
      </c>
      <c r="F4" s="8" t="s">
        <v>14</v>
      </c>
      <c r="G4" s="8" t="s">
        <v>15</v>
      </c>
      <c r="H4" s="8" t="s">
        <v>16</v>
      </c>
      <c r="I4" s="8" t="s">
        <v>17</v>
      </c>
      <c r="K4" s="6" t="s">
        <v>22</v>
      </c>
      <c r="L4" s="4" t="s">
        <v>1</v>
      </c>
      <c r="M4" s="4" t="s">
        <v>10</v>
      </c>
      <c r="N4" s="4" t="s">
        <v>23</v>
      </c>
      <c r="O4" s="4" t="s">
        <v>12</v>
      </c>
      <c r="Q4" s="6" t="s">
        <v>22</v>
      </c>
      <c r="R4" s="4" t="s">
        <v>1</v>
      </c>
      <c r="S4" s="4" t="s">
        <v>10</v>
      </c>
      <c r="T4" s="4" t="s">
        <v>23</v>
      </c>
      <c r="U4" s="4" t="s">
        <v>12</v>
      </c>
    </row>
    <row r="5" spans="1:21" x14ac:dyDescent="0.2">
      <c r="A5">
        <v>1</v>
      </c>
      <c r="B5">
        <v>12.8</v>
      </c>
      <c r="C5">
        <v>-2</v>
      </c>
      <c r="D5">
        <f t="shared" ref="D5:D11" si="0">C5/B5</f>
        <v>-0.15625</v>
      </c>
      <c r="F5">
        <v>1</v>
      </c>
      <c r="G5">
        <v>1.6864175022789425E-2</v>
      </c>
      <c r="H5">
        <v>5.1738761662425782E-2</v>
      </c>
      <c r="I5">
        <v>2.6717557251908396E-2</v>
      </c>
      <c r="L5">
        <v>1</v>
      </c>
      <c r="M5">
        <v>10.8</v>
      </c>
      <c r="N5">
        <v>115</v>
      </c>
      <c r="O5">
        <v>10.648148148148147</v>
      </c>
      <c r="R5">
        <v>1</v>
      </c>
      <c r="S5">
        <v>4.8</v>
      </c>
      <c r="T5">
        <v>257.7</v>
      </c>
      <c r="U5">
        <f t="shared" ref="U5:U23" si="1">T5/S5</f>
        <v>53.6875</v>
      </c>
    </row>
    <row r="6" spans="1:21" x14ac:dyDescent="0.2">
      <c r="A6">
        <v>2</v>
      </c>
      <c r="B6">
        <v>9.8000000000000007</v>
      </c>
      <c r="C6">
        <v>-9</v>
      </c>
      <c r="D6">
        <f t="shared" si="0"/>
        <v>-0.91836734693877542</v>
      </c>
      <c r="F6">
        <v>2</v>
      </c>
      <c r="G6">
        <v>7.0093457943925233E-3</v>
      </c>
      <c r="H6">
        <v>2.3582766439909298E-2</v>
      </c>
      <c r="I6">
        <v>6.8027210884353739E-3</v>
      </c>
      <c r="L6">
        <v>2</v>
      </c>
      <c r="M6">
        <v>12</v>
      </c>
      <c r="N6">
        <v>17</v>
      </c>
      <c r="O6">
        <v>1.4166666666666667</v>
      </c>
      <c r="R6">
        <f>R5+1</f>
        <v>2</v>
      </c>
      <c r="S6">
        <v>8.6</v>
      </c>
      <c r="T6">
        <v>308.3</v>
      </c>
      <c r="U6">
        <f t="shared" si="1"/>
        <v>35.848837209302332</v>
      </c>
    </row>
    <row r="7" spans="1:21" x14ac:dyDescent="0.2">
      <c r="A7">
        <v>3</v>
      </c>
      <c r="B7">
        <v>13.8</v>
      </c>
      <c r="C7">
        <v>7</v>
      </c>
      <c r="D7">
        <f t="shared" si="0"/>
        <v>0.50724637681159412</v>
      </c>
      <c r="F7">
        <v>3</v>
      </c>
      <c r="G7">
        <v>1.0956175298804782E-2</v>
      </c>
      <c r="H7">
        <v>2.8985507246376812E-2</v>
      </c>
      <c r="I7">
        <v>5.7971014492753624E-3</v>
      </c>
      <c r="L7">
        <v>3</v>
      </c>
      <c r="M7">
        <v>11.5</v>
      </c>
      <c r="N7">
        <v>68</v>
      </c>
      <c r="O7">
        <v>5.9130434782608692</v>
      </c>
      <c r="R7">
        <f t="shared" ref="R7:R23" si="2">R6+1</f>
        <v>3</v>
      </c>
      <c r="S7">
        <v>11</v>
      </c>
      <c r="T7" s="9">
        <v>198.3</v>
      </c>
      <c r="U7">
        <f t="shared" si="1"/>
        <v>18.027272727272727</v>
      </c>
    </row>
    <row r="8" spans="1:21" x14ac:dyDescent="0.2">
      <c r="A8">
        <v>4</v>
      </c>
      <c r="B8">
        <v>13.5</v>
      </c>
      <c r="C8">
        <v>0</v>
      </c>
      <c r="D8">
        <f t="shared" si="0"/>
        <v>0</v>
      </c>
      <c r="F8">
        <v>4</v>
      </c>
      <c r="G8">
        <v>8.2256169212690956E-3</v>
      </c>
      <c r="H8">
        <v>3.9473684210526314E-2</v>
      </c>
      <c r="I8">
        <v>1.7942583732057416E-2</v>
      </c>
      <c r="L8">
        <v>4</v>
      </c>
      <c r="M8">
        <v>6.8</v>
      </c>
      <c r="N8">
        <v>98</v>
      </c>
      <c r="O8">
        <v>14.411764705882353</v>
      </c>
      <c r="R8">
        <f t="shared" si="2"/>
        <v>4</v>
      </c>
      <c r="S8">
        <v>8.1999999999999993</v>
      </c>
      <c r="T8" s="9">
        <v>65.2</v>
      </c>
      <c r="U8">
        <f t="shared" si="1"/>
        <v>7.9512195121951228</v>
      </c>
    </row>
    <row r="9" spans="1:21" x14ac:dyDescent="0.2">
      <c r="A9">
        <v>5</v>
      </c>
      <c r="B9">
        <v>17</v>
      </c>
      <c r="C9">
        <v>1</v>
      </c>
      <c r="D9">
        <f t="shared" si="0"/>
        <v>5.8823529411764705E-2</v>
      </c>
      <c r="F9">
        <v>5</v>
      </c>
      <c r="G9">
        <v>1.9812304483837331E-2</v>
      </c>
      <c r="H9">
        <v>3.8461538461538464E-2</v>
      </c>
      <c r="I9">
        <v>2.8846153846153848E-2</v>
      </c>
      <c r="L9">
        <v>5</v>
      </c>
      <c r="M9">
        <v>10.199999999999999</v>
      </c>
      <c r="N9">
        <v>74</v>
      </c>
      <c r="O9">
        <v>7.2549019607843146</v>
      </c>
      <c r="R9">
        <f t="shared" si="2"/>
        <v>5</v>
      </c>
      <c r="S9">
        <v>5.8</v>
      </c>
      <c r="T9" s="9">
        <f>179.7</f>
        <v>179.7</v>
      </c>
      <c r="U9">
        <f t="shared" si="1"/>
        <v>30.982758620689655</v>
      </c>
    </row>
    <row r="10" spans="1:21" x14ac:dyDescent="0.2">
      <c r="A10">
        <v>6</v>
      </c>
      <c r="B10">
        <v>9.1999999999999993</v>
      </c>
      <c r="C10">
        <v>7.6</v>
      </c>
      <c r="D10">
        <f t="shared" si="0"/>
        <v>0.82608695652173914</v>
      </c>
      <c r="F10">
        <v>6</v>
      </c>
      <c r="G10">
        <v>2.2210470650449499E-2</v>
      </c>
      <c r="H10">
        <v>5.5164954029204974E-2</v>
      </c>
      <c r="I10">
        <v>3.0827474310438075E-2</v>
      </c>
      <c r="L10">
        <v>6</v>
      </c>
      <c r="M10">
        <v>13.3</v>
      </c>
      <c r="N10">
        <v>17</v>
      </c>
      <c r="O10">
        <v>1.2781954887218046</v>
      </c>
      <c r="R10">
        <f t="shared" si="2"/>
        <v>6</v>
      </c>
      <c r="S10">
        <v>16</v>
      </c>
      <c r="T10" s="9">
        <v>336</v>
      </c>
      <c r="U10">
        <f t="shared" si="1"/>
        <v>21</v>
      </c>
    </row>
    <row r="11" spans="1:21" x14ac:dyDescent="0.2">
      <c r="A11">
        <v>7</v>
      </c>
      <c r="B11">
        <v>6.5</v>
      </c>
      <c r="C11">
        <v>0</v>
      </c>
      <c r="D11">
        <f t="shared" si="0"/>
        <v>0</v>
      </c>
      <c r="L11">
        <v>7</v>
      </c>
      <c r="M11">
        <v>10</v>
      </c>
      <c r="N11">
        <v>127</v>
      </c>
      <c r="O11">
        <v>12.7</v>
      </c>
      <c r="R11">
        <f t="shared" si="2"/>
        <v>7</v>
      </c>
      <c r="S11">
        <v>16.5</v>
      </c>
      <c r="T11" s="9">
        <v>222</v>
      </c>
      <c r="U11">
        <f t="shared" si="1"/>
        <v>13.454545454545455</v>
      </c>
    </row>
    <row r="12" spans="1:21" x14ac:dyDescent="0.2">
      <c r="F12" t="s">
        <v>26</v>
      </c>
      <c r="G12">
        <v>1.4179681361923775E-2</v>
      </c>
      <c r="H12">
        <v>3.9567868674996946E-2</v>
      </c>
      <c r="I12">
        <v>1.9488931946378078E-2</v>
      </c>
      <c r="L12">
        <v>8</v>
      </c>
      <c r="M12">
        <v>12.4</v>
      </c>
      <c r="N12">
        <v>2</v>
      </c>
      <c r="O12">
        <v>0.16129032258064516</v>
      </c>
      <c r="R12">
        <f t="shared" si="2"/>
        <v>8</v>
      </c>
      <c r="S12">
        <v>12.3</v>
      </c>
      <c r="T12" s="9">
        <v>79</v>
      </c>
      <c r="U12">
        <f t="shared" si="1"/>
        <v>6.4227642276422756</v>
      </c>
    </row>
    <row r="13" spans="1:21" x14ac:dyDescent="0.2">
      <c r="A13" t="s">
        <v>26</v>
      </c>
      <c r="B13">
        <f>AVERAGE(B5:B11)</f>
        <v>11.8</v>
      </c>
      <c r="C13">
        <f t="shared" ref="C13:D13" si="3">AVERAGE(C5:C11)</f>
        <v>0.65714285714285714</v>
      </c>
      <c r="D13">
        <f t="shared" si="3"/>
        <v>4.5362787972331793E-2</v>
      </c>
      <c r="F13" t="s">
        <v>2</v>
      </c>
      <c r="G13">
        <v>2.5863881694935115E-3</v>
      </c>
      <c r="H13">
        <v>5.0336945072997933E-3</v>
      </c>
      <c r="I13">
        <v>4.5430185615751443E-3</v>
      </c>
      <c r="L13">
        <v>9</v>
      </c>
      <c r="M13">
        <v>7.8</v>
      </c>
      <c r="N13">
        <v>21</v>
      </c>
      <c r="O13">
        <v>2.6923076923076925</v>
      </c>
      <c r="R13">
        <f t="shared" si="2"/>
        <v>9</v>
      </c>
      <c r="S13">
        <v>13.6</v>
      </c>
      <c r="T13" s="9">
        <v>140</v>
      </c>
      <c r="U13">
        <f t="shared" si="1"/>
        <v>10.294117647058824</v>
      </c>
    </row>
    <row r="14" spans="1:21" x14ac:dyDescent="0.2">
      <c r="A14" t="s">
        <v>2</v>
      </c>
      <c r="B14">
        <f>_xlfn.STDEV.S(B5:B11)/SQRT(COUNT(B5:B11))</f>
        <v>1.3253930234714015</v>
      </c>
      <c r="C14">
        <f t="shared" ref="C14:D14" si="4">_xlfn.STDEV.S(C5:C11)/SQRT(COUNT(C5:C11))</f>
        <v>2.1254531329596902</v>
      </c>
      <c r="D14">
        <f t="shared" si="4"/>
        <v>0.20682330409078906</v>
      </c>
      <c r="L14">
        <v>10</v>
      </c>
      <c r="M14">
        <v>8.8000000000000007</v>
      </c>
      <c r="N14">
        <v>207</v>
      </c>
      <c r="O14">
        <v>23.52272727272727</v>
      </c>
      <c r="R14">
        <f t="shared" si="2"/>
        <v>10</v>
      </c>
      <c r="S14">
        <v>18.5</v>
      </c>
      <c r="T14" s="9">
        <v>48</v>
      </c>
      <c r="U14">
        <f t="shared" si="1"/>
        <v>2.5945945945945947</v>
      </c>
    </row>
    <row r="15" spans="1:21" x14ac:dyDescent="0.2">
      <c r="L15">
        <v>11</v>
      </c>
      <c r="M15">
        <v>20.5</v>
      </c>
      <c r="N15">
        <v>138</v>
      </c>
      <c r="O15">
        <v>6.7317073170731705</v>
      </c>
      <c r="R15">
        <f t="shared" si="2"/>
        <v>11</v>
      </c>
      <c r="S15" s="7">
        <v>9.8000000000000007</v>
      </c>
      <c r="T15" s="9">
        <v>72</v>
      </c>
      <c r="U15">
        <f t="shared" si="1"/>
        <v>7.3469387755102034</v>
      </c>
    </row>
    <row r="16" spans="1:21" x14ac:dyDescent="0.2">
      <c r="A16" s="13" t="s">
        <v>3</v>
      </c>
      <c r="B16" s="13"/>
      <c r="C16" s="13"/>
      <c r="D16" s="13"/>
      <c r="F16" s="3" t="s">
        <v>18</v>
      </c>
      <c r="L16">
        <v>12</v>
      </c>
      <c r="M16">
        <v>10.5</v>
      </c>
      <c r="N16">
        <v>32</v>
      </c>
      <c r="O16">
        <v>3.0476190476190474</v>
      </c>
      <c r="R16">
        <f t="shared" si="2"/>
        <v>12</v>
      </c>
      <c r="S16" s="7">
        <v>4.5999999999999996</v>
      </c>
      <c r="T16" s="9">
        <v>12</v>
      </c>
      <c r="U16">
        <f t="shared" si="1"/>
        <v>2.6086956521739131</v>
      </c>
    </row>
    <row r="17" spans="1:21" x14ac:dyDescent="0.2">
      <c r="A17" t="s">
        <v>1</v>
      </c>
      <c r="B17" t="s">
        <v>10</v>
      </c>
      <c r="C17" t="s">
        <v>11</v>
      </c>
      <c r="D17" t="s">
        <v>12</v>
      </c>
      <c r="F17" t="s">
        <v>14</v>
      </c>
      <c r="G17" t="s">
        <v>15</v>
      </c>
      <c r="H17" t="s">
        <v>19</v>
      </c>
      <c r="I17" t="s">
        <v>20</v>
      </c>
      <c r="L17">
        <v>13</v>
      </c>
      <c r="M17">
        <v>8.1999999999999993</v>
      </c>
      <c r="N17">
        <v>70</v>
      </c>
      <c r="O17">
        <v>8.536585365853659</v>
      </c>
      <c r="R17">
        <f t="shared" si="2"/>
        <v>13</v>
      </c>
      <c r="S17" s="7">
        <v>12.5</v>
      </c>
      <c r="T17" s="9">
        <v>80</v>
      </c>
      <c r="U17">
        <f t="shared" si="1"/>
        <v>6.4</v>
      </c>
    </row>
    <row r="18" spans="1:21" x14ac:dyDescent="0.2">
      <c r="A18">
        <v>1</v>
      </c>
      <c r="B18">
        <v>14.2</v>
      </c>
      <c r="C18">
        <v>0</v>
      </c>
      <c r="D18">
        <f t="shared" ref="D18:D24" si="5">C18/B18</f>
        <v>0</v>
      </c>
      <c r="F18">
        <v>1</v>
      </c>
      <c r="G18">
        <v>3.9776692254012598E-2</v>
      </c>
      <c r="H18">
        <v>5.6776556776556776E-2</v>
      </c>
      <c r="I18">
        <v>3.388278388278388E-2</v>
      </c>
      <c r="L18">
        <v>14</v>
      </c>
      <c r="M18">
        <v>7.8</v>
      </c>
      <c r="N18">
        <v>164</v>
      </c>
      <c r="O18">
        <v>21.025641025641026</v>
      </c>
      <c r="R18">
        <f t="shared" si="2"/>
        <v>14</v>
      </c>
      <c r="S18" s="7">
        <v>6.3</v>
      </c>
      <c r="T18" s="9">
        <v>83</v>
      </c>
      <c r="U18">
        <f t="shared" si="1"/>
        <v>13.174603174603176</v>
      </c>
    </row>
    <row r="19" spans="1:21" x14ac:dyDescent="0.2">
      <c r="A19">
        <v>2</v>
      </c>
      <c r="B19">
        <v>19</v>
      </c>
      <c r="C19">
        <v>1</v>
      </c>
      <c r="D19">
        <f t="shared" si="5"/>
        <v>5.2631578947368418E-2</v>
      </c>
      <c r="F19">
        <v>2</v>
      </c>
      <c r="G19">
        <v>2.874617737003058E-2</v>
      </c>
      <c r="H19">
        <v>3.954802259887006E-2</v>
      </c>
      <c r="I19">
        <v>2.8954802259887006E-2</v>
      </c>
      <c r="L19">
        <v>15</v>
      </c>
      <c r="M19">
        <v>9.4</v>
      </c>
      <c r="N19">
        <v>9</v>
      </c>
      <c r="O19">
        <v>0.95744680851063824</v>
      </c>
      <c r="R19">
        <f t="shared" si="2"/>
        <v>15</v>
      </c>
      <c r="S19">
        <v>8.5</v>
      </c>
      <c r="T19" s="9">
        <v>314</v>
      </c>
      <c r="U19">
        <f t="shared" si="1"/>
        <v>36.941176470588232</v>
      </c>
    </row>
    <row r="20" spans="1:21" x14ac:dyDescent="0.2">
      <c r="A20">
        <v>3</v>
      </c>
      <c r="B20">
        <v>25.5</v>
      </c>
      <c r="C20">
        <v>3</v>
      </c>
      <c r="D20">
        <f t="shared" si="5"/>
        <v>0.11764705882352941</v>
      </c>
      <c r="F20">
        <v>3</v>
      </c>
      <c r="G20">
        <v>3.4638895177722437E-2</v>
      </c>
      <c r="H20">
        <v>3.3066132264529056E-2</v>
      </c>
      <c r="L20">
        <v>16</v>
      </c>
      <c r="M20">
        <v>10.3</v>
      </c>
      <c r="N20">
        <v>46</v>
      </c>
      <c r="O20">
        <v>4.4660194174757279</v>
      </c>
      <c r="R20">
        <f t="shared" si="2"/>
        <v>16</v>
      </c>
      <c r="S20">
        <v>14.6</v>
      </c>
      <c r="T20" s="9">
        <v>242</v>
      </c>
      <c r="U20">
        <f t="shared" si="1"/>
        <v>16.575342465753426</v>
      </c>
    </row>
    <row r="21" spans="1:21" x14ac:dyDescent="0.2">
      <c r="A21">
        <v>4</v>
      </c>
      <c r="B21">
        <v>16.600000000000001</v>
      </c>
      <c r="C21">
        <v>-3</v>
      </c>
      <c r="D21">
        <f t="shared" si="5"/>
        <v>-0.18072289156626503</v>
      </c>
      <c r="F21">
        <v>4</v>
      </c>
      <c r="G21">
        <v>4.5861774744027306E-2</v>
      </c>
      <c r="H21">
        <v>9.0109890109890109E-2</v>
      </c>
      <c r="L21">
        <v>17</v>
      </c>
      <c r="M21">
        <v>5.8</v>
      </c>
      <c r="N21">
        <v>114</v>
      </c>
      <c r="O21">
        <v>19.655172413793103</v>
      </c>
      <c r="R21">
        <f t="shared" si="2"/>
        <v>17</v>
      </c>
      <c r="S21">
        <v>10.5</v>
      </c>
      <c r="T21" s="9">
        <v>153</v>
      </c>
      <c r="U21">
        <f t="shared" si="1"/>
        <v>14.571428571428571</v>
      </c>
    </row>
    <row r="22" spans="1:21" x14ac:dyDescent="0.2">
      <c r="A22">
        <v>5</v>
      </c>
      <c r="B22">
        <v>23</v>
      </c>
      <c r="C22">
        <v>1</v>
      </c>
      <c r="D22">
        <f t="shared" si="5"/>
        <v>4.3478260869565216E-2</v>
      </c>
      <c r="F22">
        <v>5</v>
      </c>
      <c r="G22">
        <v>2.8071017274472167E-2</v>
      </c>
      <c r="H22">
        <v>7.6228119706380576E-2</v>
      </c>
      <c r="I22">
        <v>5.9853190287972896E-2</v>
      </c>
      <c r="L22">
        <v>18</v>
      </c>
      <c r="M22">
        <v>10.6</v>
      </c>
      <c r="N22">
        <v>101</v>
      </c>
      <c r="O22">
        <v>9.5283018867924536</v>
      </c>
      <c r="R22">
        <f t="shared" si="2"/>
        <v>18</v>
      </c>
      <c r="S22">
        <v>13.8</v>
      </c>
      <c r="T22" s="9">
        <v>110</v>
      </c>
      <c r="U22">
        <f t="shared" si="1"/>
        <v>7.9710144927536231</v>
      </c>
    </row>
    <row r="23" spans="1:21" x14ac:dyDescent="0.2">
      <c r="A23">
        <v>6</v>
      </c>
      <c r="B23">
        <v>16</v>
      </c>
      <c r="C23">
        <v>0</v>
      </c>
      <c r="D23">
        <f t="shared" si="5"/>
        <v>0</v>
      </c>
      <c r="F23">
        <v>6</v>
      </c>
      <c r="G23">
        <v>4.4564657393096341E-2</v>
      </c>
      <c r="H23">
        <v>6.1302681992337162E-2</v>
      </c>
      <c r="I23">
        <v>6.3492063492063489E-2</v>
      </c>
      <c r="L23">
        <v>19</v>
      </c>
      <c r="M23">
        <v>10.199999999999999</v>
      </c>
      <c r="N23">
        <v>346</v>
      </c>
      <c r="O23">
        <v>33.921568627450981</v>
      </c>
      <c r="R23">
        <f t="shared" si="2"/>
        <v>19</v>
      </c>
      <c r="S23">
        <v>13.3</v>
      </c>
      <c r="T23" s="9">
        <v>187</v>
      </c>
      <c r="U23">
        <f t="shared" si="1"/>
        <v>14.060150375939848</v>
      </c>
    </row>
    <row r="24" spans="1:21" x14ac:dyDescent="0.2">
      <c r="A24">
        <v>7</v>
      </c>
      <c r="B24">
        <v>10.6</v>
      </c>
      <c r="C24">
        <v>2</v>
      </c>
      <c r="D24">
        <f t="shared" si="5"/>
        <v>0.18867924528301888</v>
      </c>
      <c r="F24">
        <v>7</v>
      </c>
      <c r="G24">
        <v>2.1082220660576249E-2</v>
      </c>
      <c r="H24">
        <v>6.096897114861187E-2</v>
      </c>
      <c r="I24">
        <v>7.5122482308111055E-2</v>
      </c>
    </row>
    <row r="25" spans="1:21" x14ac:dyDescent="0.2">
      <c r="F25" s="5">
        <v>8</v>
      </c>
      <c r="G25">
        <v>2.3149772009821115E-2</v>
      </c>
      <c r="H25">
        <v>6.4007877892663712E-2</v>
      </c>
      <c r="I25">
        <v>6.8931560807483999E-2</v>
      </c>
      <c r="K25" s="6" t="s">
        <v>24</v>
      </c>
      <c r="L25" s="4" t="s">
        <v>1</v>
      </c>
      <c r="M25" s="4" t="s">
        <v>10</v>
      </c>
      <c r="N25" s="4" t="s">
        <v>23</v>
      </c>
      <c r="O25" s="4" t="s">
        <v>12</v>
      </c>
      <c r="Q25" s="6" t="s">
        <v>24</v>
      </c>
      <c r="R25" s="4" t="s">
        <v>1</v>
      </c>
      <c r="S25" s="4" t="s">
        <v>10</v>
      </c>
      <c r="T25" s="4" t="s">
        <v>23</v>
      </c>
      <c r="U25" s="4" t="s">
        <v>12</v>
      </c>
    </row>
    <row r="26" spans="1:21" x14ac:dyDescent="0.2">
      <c r="A26" t="s">
        <v>26</v>
      </c>
      <c r="B26">
        <f>AVERAGE(B18:B24)</f>
        <v>17.842857142857145</v>
      </c>
      <c r="C26">
        <f>AVERAGE(C18:C24)</f>
        <v>0.5714285714285714</v>
      </c>
      <c r="D26">
        <f>AVERAGE(D18:D24)</f>
        <v>3.1673321765316696E-2</v>
      </c>
      <c r="L26">
        <v>1</v>
      </c>
      <c r="M26">
        <v>8.8000000000000007</v>
      </c>
      <c r="N26">
        <v>0</v>
      </c>
      <c r="O26">
        <v>0</v>
      </c>
      <c r="R26">
        <v>1</v>
      </c>
      <c r="S26">
        <v>8.4</v>
      </c>
      <c r="T26">
        <v>36</v>
      </c>
      <c r="U26">
        <f t="shared" ref="U26:U35" si="6">T26/S26</f>
        <v>4.2857142857142856</v>
      </c>
    </row>
    <row r="27" spans="1:21" x14ac:dyDescent="0.2">
      <c r="A27" t="s">
        <v>2</v>
      </c>
      <c r="B27">
        <f>_xlfn.STDEV.S(B18:B24)/SQRT(COUNT(B18:B24))</f>
        <v>1.9348750596869626</v>
      </c>
      <c r="C27">
        <f>_xlfn.STDEV.S(C18:C24)/SQRT(COUNT(C18:C24))</f>
        <v>0.71903185097816658</v>
      </c>
      <c r="D27">
        <f>_xlfn.STDEV.S(D18:D24)/SQRT(COUNT(D18:D24))</f>
        <v>4.3572462545483776E-2</v>
      </c>
      <c r="F27" t="s">
        <v>21</v>
      </c>
      <c r="G27">
        <f>AVERAGE(G18:G25)</f>
        <v>3.3236400860469847E-2</v>
      </c>
      <c r="H27">
        <f>AVERAGE(H18:H25)</f>
        <v>6.0251031561229913E-2</v>
      </c>
      <c r="I27">
        <f>AVERAGE(I18:I25)</f>
        <v>5.5039480506383721E-2</v>
      </c>
      <c r="L27">
        <v>2</v>
      </c>
      <c r="M27">
        <v>9.5</v>
      </c>
      <c r="N27">
        <v>18</v>
      </c>
      <c r="O27">
        <v>1.8947368421052631</v>
      </c>
      <c r="R27">
        <v>2</v>
      </c>
      <c r="S27">
        <v>10.1</v>
      </c>
      <c r="T27">
        <v>90</v>
      </c>
      <c r="U27">
        <f t="shared" si="6"/>
        <v>8.9108910891089117</v>
      </c>
    </row>
    <row r="28" spans="1:21" x14ac:dyDescent="0.2">
      <c r="F28" t="s">
        <v>2</v>
      </c>
      <c r="G28">
        <f>_xlfn.STDEV.S(G18:G25)/SQRT(COUNT(G18:G25))</f>
        <v>3.3508510008594321E-3</v>
      </c>
      <c r="H28">
        <f>_xlfn.STDEV.S(H18:H25)/SQRT(COUNT(H18:H25))</f>
        <v>6.4673070468785022E-3</v>
      </c>
      <c r="I28">
        <f>_xlfn.STDEV.S(I18:I25)/SQRT(COUNT(I18:I25))</f>
        <v>7.7866361344247357E-3</v>
      </c>
      <c r="L28">
        <v>3</v>
      </c>
      <c r="M28">
        <v>4.8</v>
      </c>
      <c r="N28">
        <v>23</v>
      </c>
      <c r="O28">
        <v>4.791666666666667</v>
      </c>
      <c r="R28">
        <v>3</v>
      </c>
      <c r="S28">
        <v>11.8</v>
      </c>
      <c r="T28">
        <v>114</v>
      </c>
      <c r="U28">
        <f t="shared" si="6"/>
        <v>9.6610169491525415</v>
      </c>
    </row>
    <row r="29" spans="1:21" x14ac:dyDescent="0.2">
      <c r="A29" s="10" t="s">
        <v>4</v>
      </c>
      <c r="B29" s="10"/>
      <c r="C29" s="10"/>
      <c r="D29" s="10"/>
      <c r="L29">
        <v>4</v>
      </c>
      <c r="M29">
        <v>11.8</v>
      </c>
      <c r="N29">
        <v>51</v>
      </c>
      <c r="O29">
        <v>4.3220338983050848</v>
      </c>
      <c r="R29">
        <v>4</v>
      </c>
      <c r="S29">
        <v>11.6</v>
      </c>
      <c r="T29">
        <v>35</v>
      </c>
      <c r="U29">
        <f t="shared" si="6"/>
        <v>3.0172413793103448</v>
      </c>
    </row>
    <row r="30" spans="1:21" x14ac:dyDescent="0.2">
      <c r="A30" t="s">
        <v>1</v>
      </c>
      <c r="B30" t="s">
        <v>10</v>
      </c>
      <c r="C30" t="s">
        <v>11</v>
      </c>
      <c r="D30" t="s">
        <v>12</v>
      </c>
      <c r="L30">
        <v>5</v>
      </c>
      <c r="M30">
        <v>6.6</v>
      </c>
      <c r="N30">
        <v>18</v>
      </c>
      <c r="O30">
        <v>2.7272727272727275</v>
      </c>
      <c r="R30">
        <v>5</v>
      </c>
      <c r="S30">
        <v>8.5</v>
      </c>
      <c r="T30">
        <v>41</v>
      </c>
      <c r="U30">
        <f t="shared" si="6"/>
        <v>4.8235294117647056</v>
      </c>
    </row>
    <row r="31" spans="1:21" x14ac:dyDescent="0.2">
      <c r="A31">
        <v>1</v>
      </c>
      <c r="B31">
        <v>4.8</v>
      </c>
      <c r="C31">
        <v>257.7</v>
      </c>
      <c r="D31">
        <f t="shared" ref="D31:D49" si="7">C31/B31</f>
        <v>53.6875</v>
      </c>
      <c r="L31">
        <v>6</v>
      </c>
      <c r="M31">
        <v>11.6</v>
      </c>
      <c r="N31">
        <v>2</v>
      </c>
      <c r="O31">
        <v>0.17241379310344829</v>
      </c>
      <c r="R31">
        <v>6</v>
      </c>
      <c r="S31">
        <v>12.2</v>
      </c>
      <c r="T31">
        <v>145</v>
      </c>
      <c r="U31">
        <f t="shared" si="6"/>
        <v>11.885245901639346</v>
      </c>
    </row>
    <row r="32" spans="1:21" x14ac:dyDescent="0.2">
      <c r="A32">
        <v>2</v>
      </c>
      <c r="B32">
        <v>8.6</v>
      </c>
      <c r="C32">
        <v>308.3</v>
      </c>
      <c r="D32">
        <f t="shared" si="7"/>
        <v>35.848837209302332</v>
      </c>
      <c r="L32">
        <v>7</v>
      </c>
      <c r="M32">
        <v>7.2</v>
      </c>
      <c r="N32">
        <v>16</v>
      </c>
      <c r="O32">
        <v>2.2222222222222223</v>
      </c>
      <c r="R32">
        <v>7</v>
      </c>
      <c r="S32">
        <v>10.3</v>
      </c>
      <c r="T32">
        <v>110</v>
      </c>
      <c r="U32">
        <f t="shared" si="6"/>
        <v>10.679611650485436</v>
      </c>
    </row>
    <row r="33" spans="1:21" x14ac:dyDescent="0.2">
      <c r="A33">
        <v>3</v>
      </c>
      <c r="B33">
        <v>11</v>
      </c>
      <c r="C33" s="9">
        <v>198.3</v>
      </c>
      <c r="D33">
        <f t="shared" si="7"/>
        <v>18.027272727272727</v>
      </c>
      <c r="L33">
        <v>8</v>
      </c>
      <c r="M33">
        <v>11.6</v>
      </c>
      <c r="N33">
        <v>1</v>
      </c>
      <c r="O33">
        <v>8.6206896551724144E-2</v>
      </c>
      <c r="R33">
        <v>8</v>
      </c>
      <c r="S33">
        <v>7.8</v>
      </c>
      <c r="T33">
        <v>60</v>
      </c>
      <c r="U33">
        <f t="shared" si="6"/>
        <v>7.6923076923076925</v>
      </c>
    </row>
    <row r="34" spans="1:21" x14ac:dyDescent="0.2">
      <c r="A34">
        <v>4</v>
      </c>
      <c r="B34">
        <v>8.1999999999999993</v>
      </c>
      <c r="C34" s="9">
        <v>65.2</v>
      </c>
      <c r="D34">
        <f t="shared" si="7"/>
        <v>7.9512195121951228</v>
      </c>
      <c r="L34">
        <v>9</v>
      </c>
      <c r="M34">
        <v>11.1</v>
      </c>
      <c r="N34">
        <v>48</v>
      </c>
      <c r="O34">
        <v>4.3243243243243246</v>
      </c>
      <c r="R34">
        <v>9</v>
      </c>
      <c r="S34">
        <v>6.5</v>
      </c>
      <c r="T34">
        <v>139</v>
      </c>
      <c r="U34">
        <f t="shared" si="6"/>
        <v>21.384615384615383</v>
      </c>
    </row>
    <row r="35" spans="1:21" x14ac:dyDescent="0.2">
      <c r="A35">
        <v>5</v>
      </c>
      <c r="B35">
        <v>5.8</v>
      </c>
      <c r="C35" s="9">
        <f>179.7</f>
        <v>179.7</v>
      </c>
      <c r="D35">
        <f t="shared" si="7"/>
        <v>30.982758620689655</v>
      </c>
      <c r="L35">
        <v>10</v>
      </c>
      <c r="M35">
        <v>7.8</v>
      </c>
      <c r="N35">
        <v>108</v>
      </c>
      <c r="O35">
        <v>13.846153846153847</v>
      </c>
      <c r="R35">
        <v>10</v>
      </c>
      <c r="S35">
        <v>9.8000000000000007</v>
      </c>
      <c r="T35">
        <v>57</v>
      </c>
      <c r="U35">
        <f t="shared" si="6"/>
        <v>5.8163265306122449</v>
      </c>
    </row>
    <row r="36" spans="1:21" x14ac:dyDescent="0.2">
      <c r="A36">
        <v>6</v>
      </c>
      <c r="B36">
        <v>16</v>
      </c>
      <c r="C36">
        <v>336</v>
      </c>
      <c r="D36">
        <f t="shared" si="7"/>
        <v>21</v>
      </c>
      <c r="L36">
        <v>11</v>
      </c>
      <c r="M36">
        <v>5.6</v>
      </c>
      <c r="N36">
        <v>49</v>
      </c>
      <c r="O36">
        <v>8.75</v>
      </c>
    </row>
    <row r="37" spans="1:21" x14ac:dyDescent="0.2">
      <c r="A37">
        <v>7</v>
      </c>
      <c r="B37">
        <v>16.5</v>
      </c>
      <c r="C37" s="9">
        <v>222</v>
      </c>
      <c r="D37">
        <f t="shared" si="7"/>
        <v>13.454545454545455</v>
      </c>
    </row>
    <row r="38" spans="1:21" x14ac:dyDescent="0.2">
      <c r="A38">
        <v>8</v>
      </c>
      <c r="B38">
        <v>12.3</v>
      </c>
      <c r="C38" s="9">
        <v>79</v>
      </c>
      <c r="D38">
        <f t="shared" si="7"/>
        <v>6.4227642276422756</v>
      </c>
      <c r="K38" s="6" t="s">
        <v>25</v>
      </c>
      <c r="L38" s="4" t="s">
        <v>1</v>
      </c>
      <c r="M38" s="4" t="s">
        <v>10</v>
      </c>
      <c r="N38" s="4" t="s">
        <v>23</v>
      </c>
      <c r="O38" s="4" t="s">
        <v>12</v>
      </c>
      <c r="Q38" s="6" t="s">
        <v>25</v>
      </c>
      <c r="R38" s="4" t="s">
        <v>1</v>
      </c>
      <c r="S38" s="4" t="s">
        <v>10</v>
      </c>
      <c r="T38" s="4" t="s">
        <v>23</v>
      </c>
      <c r="U38" s="4" t="s">
        <v>12</v>
      </c>
    </row>
    <row r="39" spans="1:21" x14ac:dyDescent="0.2">
      <c r="A39">
        <v>9</v>
      </c>
      <c r="B39">
        <v>13.6</v>
      </c>
      <c r="C39" s="9">
        <v>140</v>
      </c>
      <c r="D39">
        <f t="shared" si="7"/>
        <v>10.294117647058824</v>
      </c>
      <c r="L39">
        <v>1</v>
      </c>
      <c r="M39">
        <v>18</v>
      </c>
      <c r="N39">
        <v>0</v>
      </c>
      <c r="O39">
        <f t="shared" ref="O39:O45" si="8">N39/M39</f>
        <v>0</v>
      </c>
      <c r="R39">
        <v>1</v>
      </c>
      <c r="S39">
        <v>3.8</v>
      </c>
      <c r="T39">
        <v>2</v>
      </c>
      <c r="U39">
        <f t="shared" ref="U39:U49" si="9">T39/S39</f>
        <v>0.52631578947368418</v>
      </c>
    </row>
    <row r="40" spans="1:21" x14ac:dyDescent="0.2">
      <c r="A40">
        <v>10</v>
      </c>
      <c r="B40">
        <v>18.5</v>
      </c>
      <c r="C40" s="9">
        <v>48</v>
      </c>
      <c r="D40">
        <f t="shared" si="7"/>
        <v>2.5945945945945947</v>
      </c>
      <c r="L40">
        <v>2</v>
      </c>
      <c r="M40">
        <v>11.1</v>
      </c>
      <c r="N40">
        <v>1</v>
      </c>
      <c r="O40">
        <f t="shared" si="8"/>
        <v>9.00900900900901E-2</v>
      </c>
      <c r="R40">
        <v>2</v>
      </c>
      <c r="S40">
        <v>8.1</v>
      </c>
      <c r="T40">
        <v>6</v>
      </c>
      <c r="U40">
        <f t="shared" si="9"/>
        <v>0.74074074074074081</v>
      </c>
    </row>
    <row r="41" spans="1:21" x14ac:dyDescent="0.2">
      <c r="A41">
        <v>11</v>
      </c>
      <c r="B41" s="7">
        <v>9.8000000000000007</v>
      </c>
      <c r="C41" s="9">
        <v>72</v>
      </c>
      <c r="D41">
        <f t="shared" si="7"/>
        <v>7.3469387755102034</v>
      </c>
      <c r="L41">
        <v>3</v>
      </c>
      <c r="M41">
        <v>14.5</v>
      </c>
      <c r="N41">
        <v>1</v>
      </c>
      <c r="O41">
        <f t="shared" si="8"/>
        <v>6.8965517241379309E-2</v>
      </c>
      <c r="R41">
        <v>3</v>
      </c>
      <c r="S41">
        <v>12.5</v>
      </c>
      <c r="T41">
        <v>24</v>
      </c>
      <c r="U41">
        <f t="shared" si="9"/>
        <v>1.92</v>
      </c>
    </row>
    <row r="42" spans="1:21" x14ac:dyDescent="0.2">
      <c r="A42">
        <v>12</v>
      </c>
      <c r="B42" s="7">
        <v>4.5999999999999996</v>
      </c>
      <c r="C42" s="9">
        <v>12</v>
      </c>
      <c r="D42">
        <f t="shared" si="7"/>
        <v>2.6086956521739131</v>
      </c>
      <c r="L42">
        <v>4</v>
      </c>
      <c r="M42">
        <v>10.8</v>
      </c>
      <c r="N42">
        <v>-2</v>
      </c>
      <c r="O42">
        <f t="shared" si="8"/>
        <v>-0.18518518518518517</v>
      </c>
      <c r="R42">
        <v>4</v>
      </c>
      <c r="S42">
        <v>10.1</v>
      </c>
      <c r="T42">
        <v>-8</v>
      </c>
      <c r="U42">
        <f t="shared" si="9"/>
        <v>-0.79207920792079212</v>
      </c>
    </row>
    <row r="43" spans="1:21" x14ac:dyDescent="0.2">
      <c r="A43">
        <v>13</v>
      </c>
      <c r="B43" s="7">
        <v>12.5</v>
      </c>
      <c r="C43" s="9">
        <v>80</v>
      </c>
      <c r="D43">
        <f t="shared" si="7"/>
        <v>6.4</v>
      </c>
      <c r="L43">
        <v>5</v>
      </c>
      <c r="M43">
        <v>10.1</v>
      </c>
      <c r="N43">
        <v>3</v>
      </c>
      <c r="O43">
        <f t="shared" si="8"/>
        <v>0.29702970297029702</v>
      </c>
      <c r="R43">
        <v>5</v>
      </c>
      <c r="S43">
        <v>12.2</v>
      </c>
      <c r="T43">
        <v>8</v>
      </c>
      <c r="U43">
        <f t="shared" si="9"/>
        <v>0.65573770491803285</v>
      </c>
    </row>
    <row r="44" spans="1:21" x14ac:dyDescent="0.2">
      <c r="A44">
        <v>14</v>
      </c>
      <c r="B44" s="7">
        <v>6.3</v>
      </c>
      <c r="C44" s="9">
        <v>83</v>
      </c>
      <c r="D44">
        <f t="shared" si="7"/>
        <v>13.174603174603176</v>
      </c>
      <c r="L44">
        <v>6</v>
      </c>
      <c r="M44">
        <v>14.2</v>
      </c>
      <c r="N44">
        <v>1</v>
      </c>
      <c r="O44">
        <f t="shared" si="8"/>
        <v>7.0422535211267609E-2</v>
      </c>
      <c r="R44">
        <v>6</v>
      </c>
      <c r="S44">
        <v>8.3000000000000007</v>
      </c>
      <c r="T44">
        <v>0</v>
      </c>
      <c r="U44">
        <f t="shared" si="9"/>
        <v>0</v>
      </c>
    </row>
    <row r="45" spans="1:21" x14ac:dyDescent="0.2">
      <c r="A45">
        <v>15</v>
      </c>
      <c r="B45">
        <v>8.5</v>
      </c>
      <c r="C45" s="9">
        <v>314</v>
      </c>
      <c r="D45">
        <f t="shared" si="7"/>
        <v>36.941176470588232</v>
      </c>
      <c r="L45">
        <v>7</v>
      </c>
      <c r="M45">
        <v>10.7</v>
      </c>
      <c r="N45">
        <v>1</v>
      </c>
      <c r="O45">
        <f t="shared" si="8"/>
        <v>9.3457943925233655E-2</v>
      </c>
      <c r="R45">
        <v>7</v>
      </c>
      <c r="S45">
        <v>3.8</v>
      </c>
      <c r="T45">
        <v>2</v>
      </c>
      <c r="U45">
        <f t="shared" si="9"/>
        <v>0.52631578947368418</v>
      </c>
    </row>
    <row r="46" spans="1:21" x14ac:dyDescent="0.2">
      <c r="A46">
        <v>16</v>
      </c>
      <c r="B46">
        <v>14.6</v>
      </c>
      <c r="C46" s="9">
        <v>242</v>
      </c>
      <c r="D46">
        <f t="shared" si="7"/>
        <v>16.575342465753426</v>
      </c>
      <c r="R46">
        <v>8</v>
      </c>
      <c r="S46">
        <v>5.7</v>
      </c>
      <c r="T46">
        <v>7</v>
      </c>
      <c r="U46">
        <f t="shared" si="9"/>
        <v>1.2280701754385965</v>
      </c>
    </row>
    <row r="47" spans="1:21" x14ac:dyDescent="0.2">
      <c r="A47">
        <v>17</v>
      </c>
      <c r="B47">
        <v>10.5</v>
      </c>
      <c r="C47" s="9">
        <v>153</v>
      </c>
      <c r="D47">
        <f t="shared" si="7"/>
        <v>14.571428571428571</v>
      </c>
      <c r="R47">
        <v>9</v>
      </c>
      <c r="S47">
        <v>13.5</v>
      </c>
      <c r="T47">
        <v>9</v>
      </c>
      <c r="U47">
        <f t="shared" si="9"/>
        <v>0.66666666666666663</v>
      </c>
    </row>
    <row r="48" spans="1:21" x14ac:dyDescent="0.2">
      <c r="A48">
        <v>18</v>
      </c>
      <c r="B48">
        <v>13.8</v>
      </c>
      <c r="C48" s="9">
        <v>110</v>
      </c>
      <c r="D48">
        <f t="shared" si="7"/>
        <v>7.9710144927536231</v>
      </c>
      <c r="R48">
        <v>10</v>
      </c>
      <c r="S48">
        <v>4.8</v>
      </c>
      <c r="T48">
        <v>11</v>
      </c>
      <c r="U48">
        <f t="shared" si="9"/>
        <v>2.291666666666667</v>
      </c>
    </row>
    <row r="49" spans="1:21" x14ac:dyDescent="0.2">
      <c r="A49">
        <v>19</v>
      </c>
      <c r="B49">
        <v>13.3</v>
      </c>
      <c r="C49" s="9">
        <v>187</v>
      </c>
      <c r="D49">
        <f t="shared" si="7"/>
        <v>14.060150375939848</v>
      </c>
      <c r="R49">
        <v>11</v>
      </c>
      <c r="S49">
        <v>11.8</v>
      </c>
      <c r="T49">
        <v>14</v>
      </c>
      <c r="U49">
        <f t="shared" si="9"/>
        <v>1.1864406779661016</v>
      </c>
    </row>
    <row r="51" spans="1:21" x14ac:dyDescent="0.2">
      <c r="A51" t="s">
        <v>26</v>
      </c>
      <c r="B51">
        <f>AVERAGE(B31:B49)</f>
        <v>11.010526315789475</v>
      </c>
      <c r="C51">
        <f t="shared" ref="C51:D51" si="10">AVERAGE(C31:C49)</f>
        <v>162.48421052631579</v>
      </c>
      <c r="D51">
        <f t="shared" si="10"/>
        <v>16.837524209055363</v>
      </c>
    </row>
    <row r="52" spans="1:21" x14ac:dyDescent="0.2">
      <c r="A52" t="s">
        <v>2</v>
      </c>
      <c r="B52">
        <f>_xlfn.STDEV.S(B31:B49)/SQRT(COUNT(B31:B49))</f>
        <v>0.93401900680793692</v>
      </c>
      <c r="C52">
        <f t="shared" ref="C52:D52" si="11">_xlfn.STDEV.S(C31:C49)/SQRT(COUNT(C31:C49))</f>
        <v>22.444404691126433</v>
      </c>
      <c r="D52">
        <f t="shared" si="11"/>
        <v>3.1031556919255459</v>
      </c>
    </row>
    <row r="54" spans="1:21" x14ac:dyDescent="0.2">
      <c r="A54" s="11" t="s">
        <v>5</v>
      </c>
      <c r="B54" s="11"/>
      <c r="C54" s="11"/>
      <c r="D54" s="11"/>
    </row>
    <row r="55" spans="1:21" x14ac:dyDescent="0.2">
      <c r="A55" t="s">
        <v>1</v>
      </c>
      <c r="B55" t="s">
        <v>10</v>
      </c>
      <c r="C55" t="s">
        <v>11</v>
      </c>
      <c r="D55" t="s">
        <v>12</v>
      </c>
    </row>
    <row r="56" spans="1:21" x14ac:dyDescent="0.2">
      <c r="A56">
        <v>1</v>
      </c>
      <c r="B56">
        <v>8.1999999999999993</v>
      </c>
      <c r="C56">
        <v>0.3</v>
      </c>
      <c r="D56">
        <f>C56/B56</f>
        <v>3.6585365853658541E-2</v>
      </c>
    </row>
    <row r="57" spans="1:21" x14ac:dyDescent="0.2">
      <c r="A57">
        <v>2</v>
      </c>
      <c r="B57">
        <v>9.6999999999999993</v>
      </c>
      <c r="C57">
        <v>0.6</v>
      </c>
      <c r="D57">
        <f>C57/B57</f>
        <v>6.1855670103092786E-2</v>
      </c>
    </row>
    <row r="58" spans="1:21" x14ac:dyDescent="0.2">
      <c r="A58">
        <v>3</v>
      </c>
      <c r="B58">
        <v>9.1999999999999993</v>
      </c>
      <c r="C58">
        <v>3.7</v>
      </c>
      <c r="D58">
        <f>C58/B58</f>
        <v>0.40217391304347833</v>
      </c>
    </row>
    <row r="59" spans="1:21" x14ac:dyDescent="0.2">
      <c r="A59">
        <v>4</v>
      </c>
      <c r="B59">
        <v>12.5</v>
      </c>
      <c r="C59">
        <v>-1.5</v>
      </c>
      <c r="D59">
        <f>C59/B59</f>
        <v>-0.12</v>
      </c>
    </row>
    <row r="61" spans="1:21" x14ac:dyDescent="0.2">
      <c r="A61" t="s">
        <v>26</v>
      </c>
      <c r="B61">
        <f>AVERAGE(B56:B59)</f>
        <v>9.8999999999999986</v>
      </c>
      <c r="C61">
        <f>AVERAGE(C56:C59)</f>
        <v>0.77499999999999991</v>
      </c>
      <c r="D61">
        <f>C61/B61</f>
        <v>7.8282828282828287E-2</v>
      </c>
    </row>
    <row r="62" spans="1:21" x14ac:dyDescent="0.2">
      <c r="A62" t="s">
        <v>2</v>
      </c>
      <c r="B62">
        <f>_xlfn.STDEV.S(B56:B59)/SQRT(COUNT(B56:B59))</f>
        <v>0.92105012530987618</v>
      </c>
      <c r="C62">
        <f>_xlfn.STDEV.S(C56:C59)/SQRT(COUNT(C56:C59))</f>
        <v>1.0796411440844593</v>
      </c>
      <c r="D62">
        <f>C62/B62</f>
        <v>1.1721850032008052</v>
      </c>
    </row>
    <row r="64" spans="1:21" x14ac:dyDescent="0.2">
      <c r="A64" s="12" t="s">
        <v>6</v>
      </c>
      <c r="B64" s="12"/>
      <c r="C64" s="12"/>
      <c r="D64" s="12"/>
    </row>
    <row r="65" spans="1:4" x14ac:dyDescent="0.2">
      <c r="A65" t="s">
        <v>1</v>
      </c>
      <c r="B65" t="s">
        <v>10</v>
      </c>
      <c r="C65" t="s">
        <v>11</v>
      </c>
      <c r="D65" t="s">
        <v>12</v>
      </c>
    </row>
    <row r="66" spans="1:4" x14ac:dyDescent="0.2">
      <c r="A66">
        <v>1</v>
      </c>
      <c r="B66">
        <v>8.8000000000000007</v>
      </c>
      <c r="C66">
        <v>5</v>
      </c>
      <c r="D66">
        <f t="shared" ref="D66:D71" si="12">C66/B66</f>
        <v>0.56818181818181812</v>
      </c>
    </row>
    <row r="67" spans="1:4" x14ac:dyDescent="0.2">
      <c r="A67">
        <v>2</v>
      </c>
      <c r="B67">
        <v>10.3</v>
      </c>
      <c r="C67">
        <v>4</v>
      </c>
      <c r="D67">
        <f t="shared" si="12"/>
        <v>0.38834951456310679</v>
      </c>
    </row>
    <row r="68" spans="1:4" x14ac:dyDescent="0.2">
      <c r="A68">
        <v>3</v>
      </c>
      <c r="B68">
        <v>5.8</v>
      </c>
      <c r="C68">
        <v>3</v>
      </c>
      <c r="D68">
        <f t="shared" si="12"/>
        <v>0.51724137931034486</v>
      </c>
    </row>
    <row r="69" spans="1:4" x14ac:dyDescent="0.2">
      <c r="A69">
        <v>4</v>
      </c>
      <c r="B69">
        <v>8.8000000000000007</v>
      </c>
      <c r="C69">
        <v>0</v>
      </c>
      <c r="D69">
        <f t="shared" si="12"/>
        <v>0</v>
      </c>
    </row>
    <row r="70" spans="1:4" x14ac:dyDescent="0.2">
      <c r="A70">
        <v>5</v>
      </c>
      <c r="B70">
        <v>22.5</v>
      </c>
      <c r="C70">
        <v>6</v>
      </c>
      <c r="D70">
        <f t="shared" si="12"/>
        <v>0.26666666666666666</v>
      </c>
    </row>
    <row r="71" spans="1:4" x14ac:dyDescent="0.2">
      <c r="A71">
        <v>6</v>
      </c>
      <c r="B71">
        <v>12.8</v>
      </c>
      <c r="C71">
        <v>4</v>
      </c>
      <c r="D71">
        <f t="shared" si="12"/>
        <v>0.3125</v>
      </c>
    </row>
    <row r="73" spans="1:4" x14ac:dyDescent="0.2">
      <c r="A73" t="s">
        <v>26</v>
      </c>
      <c r="B73">
        <f>AVERAGE(B66:B71)</f>
        <v>11.5</v>
      </c>
      <c r="C73">
        <f t="shared" ref="C73:D73" si="13">AVERAGE(C66:C71)</f>
        <v>3.6666666666666665</v>
      </c>
      <c r="D73">
        <f t="shared" si="13"/>
        <v>0.34215656312032272</v>
      </c>
    </row>
    <row r="74" spans="1:4" x14ac:dyDescent="0.2">
      <c r="A74" t="s">
        <v>2</v>
      </c>
      <c r="B74">
        <f>_xlfn.STDEV.S(B66:B71)/SQRT(COUNT(B66:B71))</f>
        <v>2.388863048955856</v>
      </c>
      <c r="C74">
        <f t="shared" ref="C74:D74" si="14">_xlfn.STDEV.S(C66:C71)/SQRT(COUNT(C66:C71))</f>
        <v>0.84327404271156781</v>
      </c>
      <c r="D74">
        <f t="shared" si="14"/>
        <v>8.3171559128888975E-2</v>
      </c>
    </row>
    <row r="76" spans="1:4" x14ac:dyDescent="0.2">
      <c r="A76" s="13" t="s">
        <v>7</v>
      </c>
      <c r="B76" s="13"/>
      <c r="C76" s="13"/>
      <c r="D76" s="13"/>
    </row>
    <row r="77" spans="1:4" x14ac:dyDescent="0.2">
      <c r="A77" t="s">
        <v>1</v>
      </c>
      <c r="B77" t="s">
        <v>10</v>
      </c>
      <c r="C77" t="s">
        <v>11</v>
      </c>
      <c r="D77" t="s">
        <v>12</v>
      </c>
    </row>
    <row r="78" spans="1:4" x14ac:dyDescent="0.2">
      <c r="A78">
        <v>1</v>
      </c>
      <c r="B78">
        <v>10.8</v>
      </c>
      <c r="C78">
        <v>115</v>
      </c>
      <c r="D78">
        <f t="shared" ref="D78:D96" si="15">C78/B78</f>
        <v>10.648148148148147</v>
      </c>
    </row>
    <row r="79" spans="1:4" x14ac:dyDescent="0.2">
      <c r="A79">
        <v>2</v>
      </c>
      <c r="B79">
        <v>12</v>
      </c>
      <c r="C79">
        <v>17</v>
      </c>
      <c r="D79">
        <f t="shared" si="15"/>
        <v>1.4166666666666667</v>
      </c>
    </row>
    <row r="80" spans="1:4" x14ac:dyDescent="0.2">
      <c r="A80">
        <v>3</v>
      </c>
      <c r="B80">
        <v>11.5</v>
      </c>
      <c r="C80">
        <v>68</v>
      </c>
      <c r="D80">
        <f t="shared" si="15"/>
        <v>5.9130434782608692</v>
      </c>
    </row>
    <row r="81" spans="1:4" x14ac:dyDescent="0.2">
      <c r="A81">
        <v>4</v>
      </c>
      <c r="B81">
        <v>6.8</v>
      </c>
      <c r="C81">
        <v>98</v>
      </c>
      <c r="D81">
        <f t="shared" si="15"/>
        <v>14.411764705882353</v>
      </c>
    </row>
    <row r="82" spans="1:4" x14ac:dyDescent="0.2">
      <c r="A82">
        <v>5</v>
      </c>
      <c r="B82">
        <v>10.199999999999999</v>
      </c>
      <c r="C82">
        <v>74</v>
      </c>
      <c r="D82">
        <f t="shared" si="15"/>
        <v>7.2549019607843146</v>
      </c>
    </row>
    <row r="83" spans="1:4" x14ac:dyDescent="0.2">
      <c r="A83">
        <v>6</v>
      </c>
      <c r="B83">
        <v>13.3</v>
      </c>
      <c r="C83">
        <v>17</v>
      </c>
      <c r="D83">
        <f t="shared" si="15"/>
        <v>1.2781954887218046</v>
      </c>
    </row>
    <row r="84" spans="1:4" x14ac:dyDescent="0.2">
      <c r="A84">
        <v>7</v>
      </c>
      <c r="B84">
        <v>10</v>
      </c>
      <c r="C84">
        <v>127</v>
      </c>
      <c r="D84">
        <f t="shared" si="15"/>
        <v>12.7</v>
      </c>
    </row>
    <row r="85" spans="1:4" x14ac:dyDescent="0.2">
      <c r="A85">
        <v>8</v>
      </c>
      <c r="B85">
        <v>12.4</v>
      </c>
      <c r="C85">
        <v>2</v>
      </c>
      <c r="D85">
        <f t="shared" si="15"/>
        <v>0.16129032258064516</v>
      </c>
    </row>
    <row r="86" spans="1:4" x14ac:dyDescent="0.2">
      <c r="A86">
        <v>9</v>
      </c>
      <c r="B86">
        <v>7.8</v>
      </c>
      <c r="C86">
        <v>21</v>
      </c>
      <c r="D86">
        <f t="shared" si="15"/>
        <v>2.6923076923076925</v>
      </c>
    </row>
    <row r="87" spans="1:4" x14ac:dyDescent="0.2">
      <c r="A87">
        <v>10</v>
      </c>
      <c r="B87">
        <v>8.8000000000000007</v>
      </c>
      <c r="C87">
        <v>207</v>
      </c>
      <c r="D87">
        <f t="shared" si="15"/>
        <v>23.52272727272727</v>
      </c>
    </row>
    <row r="88" spans="1:4" x14ac:dyDescent="0.2">
      <c r="A88">
        <v>11</v>
      </c>
      <c r="B88">
        <v>20.5</v>
      </c>
      <c r="C88">
        <v>138</v>
      </c>
      <c r="D88">
        <f t="shared" si="15"/>
        <v>6.7317073170731705</v>
      </c>
    </row>
    <row r="89" spans="1:4" x14ac:dyDescent="0.2">
      <c r="A89">
        <v>12</v>
      </c>
      <c r="B89">
        <v>10.5</v>
      </c>
      <c r="C89">
        <v>32</v>
      </c>
      <c r="D89">
        <f t="shared" si="15"/>
        <v>3.0476190476190474</v>
      </c>
    </row>
    <row r="90" spans="1:4" x14ac:dyDescent="0.2">
      <c r="A90">
        <v>13</v>
      </c>
      <c r="B90">
        <v>8.1999999999999993</v>
      </c>
      <c r="C90">
        <v>70</v>
      </c>
      <c r="D90">
        <f t="shared" si="15"/>
        <v>8.536585365853659</v>
      </c>
    </row>
    <row r="91" spans="1:4" x14ac:dyDescent="0.2">
      <c r="A91">
        <v>14</v>
      </c>
      <c r="B91">
        <v>7.8</v>
      </c>
      <c r="C91">
        <v>164</v>
      </c>
      <c r="D91">
        <f t="shared" si="15"/>
        <v>21.025641025641026</v>
      </c>
    </row>
    <row r="92" spans="1:4" x14ac:dyDescent="0.2">
      <c r="A92">
        <v>15</v>
      </c>
      <c r="B92">
        <v>9.4</v>
      </c>
      <c r="C92">
        <v>9</v>
      </c>
      <c r="D92">
        <f t="shared" si="15"/>
        <v>0.95744680851063824</v>
      </c>
    </row>
    <row r="93" spans="1:4" x14ac:dyDescent="0.2">
      <c r="A93">
        <v>16</v>
      </c>
      <c r="B93">
        <v>10.3</v>
      </c>
      <c r="C93">
        <v>46</v>
      </c>
      <c r="D93">
        <f t="shared" si="15"/>
        <v>4.4660194174757279</v>
      </c>
    </row>
    <row r="94" spans="1:4" x14ac:dyDescent="0.2">
      <c r="A94">
        <v>17</v>
      </c>
      <c r="B94">
        <v>5.8</v>
      </c>
      <c r="C94">
        <v>114</v>
      </c>
      <c r="D94">
        <f t="shared" si="15"/>
        <v>19.655172413793103</v>
      </c>
    </row>
    <row r="95" spans="1:4" x14ac:dyDescent="0.2">
      <c r="A95">
        <v>18</v>
      </c>
      <c r="B95">
        <v>10.6</v>
      </c>
      <c r="C95">
        <v>101</v>
      </c>
      <c r="D95">
        <f t="shared" si="15"/>
        <v>9.5283018867924536</v>
      </c>
    </row>
    <row r="96" spans="1:4" x14ac:dyDescent="0.2">
      <c r="A96">
        <v>19</v>
      </c>
      <c r="B96">
        <v>10.199999999999999</v>
      </c>
      <c r="C96">
        <v>346</v>
      </c>
      <c r="D96">
        <f t="shared" si="15"/>
        <v>33.921568627450981</v>
      </c>
    </row>
    <row r="98" spans="1:4" x14ac:dyDescent="0.2">
      <c r="A98" t="s">
        <v>26</v>
      </c>
      <c r="B98">
        <f>AVERAGE(B78:B96)</f>
        <v>10.363157894736842</v>
      </c>
      <c r="C98">
        <f>AVERAGE(C78:C96)</f>
        <v>92.94736842105263</v>
      </c>
      <c r="D98">
        <f>AVERAGE(D78:D96)</f>
        <v>9.8878477708573467</v>
      </c>
    </row>
    <row r="99" spans="1:4" x14ac:dyDescent="0.2">
      <c r="A99" t="s">
        <v>2</v>
      </c>
      <c r="B99">
        <f>_xlfn.STDEV.S(B78:B96)/SQRT(COUNT(B78:B96))</f>
        <v>0.71464261408512475</v>
      </c>
      <c r="C99">
        <f>_xlfn.STDEV.S(C78:C96)/SQRT(COUNT(C78:C96))</f>
        <v>19.175928148997119</v>
      </c>
      <c r="D99">
        <f>_xlfn.STDEV.S(D78:D96)/SQRT(COUNT(D78:D96))</f>
        <v>2.0906268527677727</v>
      </c>
    </row>
    <row r="101" spans="1:4" x14ac:dyDescent="0.2">
      <c r="A101" s="10" t="s">
        <v>8</v>
      </c>
      <c r="B101" s="10"/>
      <c r="C101" s="10"/>
      <c r="D101" s="10"/>
    </row>
    <row r="102" spans="1:4" x14ac:dyDescent="0.2">
      <c r="A102" t="s">
        <v>1</v>
      </c>
      <c r="B102" t="s">
        <v>10</v>
      </c>
      <c r="C102" t="s">
        <v>11</v>
      </c>
      <c r="D102" t="s">
        <v>12</v>
      </c>
    </row>
    <row r="103" spans="1:4" x14ac:dyDescent="0.2">
      <c r="A103">
        <v>1</v>
      </c>
      <c r="B103">
        <v>8.9</v>
      </c>
      <c r="C103">
        <v>376</v>
      </c>
      <c r="D103">
        <f t="shared" ref="D103:D111" si="16">C103/B103</f>
        <v>42.247191011235955</v>
      </c>
    </row>
    <row r="104" spans="1:4" x14ac:dyDescent="0.2">
      <c r="A104">
        <v>2</v>
      </c>
      <c r="B104">
        <v>11</v>
      </c>
      <c r="C104">
        <v>20</v>
      </c>
      <c r="D104">
        <f t="shared" si="16"/>
        <v>1.8181818181818181</v>
      </c>
    </row>
    <row r="105" spans="1:4" x14ac:dyDescent="0.2">
      <c r="A105">
        <v>3</v>
      </c>
      <c r="B105">
        <v>15.2</v>
      </c>
      <c r="C105">
        <v>53</v>
      </c>
      <c r="D105">
        <f t="shared" si="16"/>
        <v>3.486842105263158</v>
      </c>
    </row>
    <row r="106" spans="1:4" x14ac:dyDescent="0.2">
      <c r="A106">
        <v>4</v>
      </c>
      <c r="B106">
        <v>10.3</v>
      </c>
      <c r="C106">
        <v>147</v>
      </c>
      <c r="D106">
        <f t="shared" si="16"/>
        <v>14.271844660194175</v>
      </c>
    </row>
    <row r="107" spans="1:4" x14ac:dyDescent="0.2">
      <c r="A107">
        <v>5</v>
      </c>
      <c r="B107">
        <v>9.6</v>
      </c>
      <c r="C107">
        <v>197</v>
      </c>
      <c r="D107">
        <f t="shared" si="16"/>
        <v>20.520833333333336</v>
      </c>
    </row>
    <row r="108" spans="1:4" x14ac:dyDescent="0.2">
      <c r="A108">
        <v>6</v>
      </c>
      <c r="B108">
        <v>6.8</v>
      </c>
      <c r="C108">
        <v>91</v>
      </c>
      <c r="D108">
        <f t="shared" si="16"/>
        <v>13.382352941176471</v>
      </c>
    </row>
    <row r="109" spans="1:4" x14ac:dyDescent="0.2">
      <c r="A109">
        <v>7</v>
      </c>
      <c r="B109">
        <v>9.1999999999999993</v>
      </c>
      <c r="C109">
        <v>116</v>
      </c>
      <c r="D109">
        <f t="shared" si="16"/>
        <v>12.608695652173914</v>
      </c>
    </row>
    <row r="110" spans="1:4" x14ac:dyDescent="0.2">
      <c r="A110">
        <v>8</v>
      </c>
      <c r="B110">
        <v>10.5</v>
      </c>
      <c r="C110">
        <v>270</v>
      </c>
      <c r="D110">
        <f t="shared" si="16"/>
        <v>25.714285714285715</v>
      </c>
    </row>
    <row r="111" spans="1:4" x14ac:dyDescent="0.2">
      <c r="A111">
        <v>9</v>
      </c>
      <c r="B111">
        <v>7.8</v>
      </c>
      <c r="C111">
        <v>105</v>
      </c>
      <c r="D111">
        <f t="shared" si="16"/>
        <v>13.461538461538462</v>
      </c>
    </row>
    <row r="113" spans="1:4" x14ac:dyDescent="0.2">
      <c r="A113" t="s">
        <v>26</v>
      </c>
      <c r="B113">
        <f>AVERAGE(B103:B111)</f>
        <v>9.9222222222222207</v>
      </c>
      <c r="C113">
        <f>AVERAGE(C103:C111)</f>
        <v>152.77777777777777</v>
      </c>
      <c r="D113">
        <f>AVERAGE(D103:D111)</f>
        <v>16.390196188598111</v>
      </c>
    </row>
    <row r="114" spans="1:4" x14ac:dyDescent="0.2">
      <c r="A114" t="s">
        <v>2</v>
      </c>
      <c r="B114">
        <f>_xlfn.STDEV.S(B103:B111)/SQRT(COUNT(B103:B111))</f>
        <v>0.79421131000400413</v>
      </c>
      <c r="C114">
        <f>_xlfn.STDEV.S(C103:C111)/SQRT(COUNT(C103:C111))</f>
        <v>37.37861011095999</v>
      </c>
      <c r="D114">
        <f>_xlfn.STDEV.S(D103:D111)/SQRT(COUNT(D103:D111))</f>
        <v>4.0617395971467589</v>
      </c>
    </row>
    <row r="116" spans="1:4" x14ac:dyDescent="0.2">
      <c r="A116" s="11" t="s">
        <v>9</v>
      </c>
      <c r="B116" s="11"/>
      <c r="C116" s="11"/>
      <c r="D116" s="11"/>
    </row>
    <row r="117" spans="1:4" x14ac:dyDescent="0.2">
      <c r="A117" t="s">
        <v>1</v>
      </c>
      <c r="B117" t="s">
        <v>10</v>
      </c>
      <c r="C117" t="s">
        <v>11</v>
      </c>
      <c r="D117" t="s">
        <v>12</v>
      </c>
    </row>
    <row r="118" spans="1:4" x14ac:dyDescent="0.2">
      <c r="A118">
        <v>1</v>
      </c>
      <c r="B118">
        <v>5.8</v>
      </c>
      <c r="C118">
        <v>5</v>
      </c>
      <c r="D118">
        <f t="shared" ref="D118:D125" si="17">C118/B118</f>
        <v>0.86206896551724144</v>
      </c>
    </row>
    <row r="119" spans="1:4" x14ac:dyDescent="0.2">
      <c r="A119">
        <v>2</v>
      </c>
      <c r="B119">
        <v>13</v>
      </c>
      <c r="C119">
        <v>4</v>
      </c>
      <c r="D119">
        <f t="shared" si="17"/>
        <v>0.30769230769230771</v>
      </c>
    </row>
    <row r="120" spans="1:4" x14ac:dyDescent="0.2">
      <c r="A120">
        <v>3</v>
      </c>
      <c r="B120">
        <v>3.8</v>
      </c>
      <c r="C120">
        <v>8</v>
      </c>
      <c r="D120">
        <f t="shared" si="17"/>
        <v>2.1052631578947367</v>
      </c>
    </row>
    <row r="121" spans="1:4" x14ac:dyDescent="0.2">
      <c r="A121">
        <v>4</v>
      </c>
      <c r="B121">
        <v>11</v>
      </c>
      <c r="C121">
        <v>4</v>
      </c>
      <c r="D121">
        <f t="shared" si="17"/>
        <v>0.36363636363636365</v>
      </c>
    </row>
    <row r="122" spans="1:4" x14ac:dyDescent="0.2">
      <c r="A122">
        <v>5</v>
      </c>
      <c r="B122">
        <v>7.8</v>
      </c>
      <c r="C122">
        <v>15</v>
      </c>
      <c r="D122">
        <f t="shared" si="17"/>
        <v>1.9230769230769231</v>
      </c>
    </row>
    <row r="123" spans="1:4" x14ac:dyDescent="0.2">
      <c r="A123">
        <v>6</v>
      </c>
      <c r="B123">
        <v>8</v>
      </c>
      <c r="C123">
        <v>3</v>
      </c>
      <c r="D123">
        <f t="shared" si="17"/>
        <v>0.375</v>
      </c>
    </row>
    <row r="124" spans="1:4" x14ac:dyDescent="0.2">
      <c r="A124">
        <v>7</v>
      </c>
      <c r="B124">
        <v>5</v>
      </c>
      <c r="C124">
        <v>2</v>
      </c>
      <c r="D124">
        <f t="shared" si="17"/>
        <v>0.4</v>
      </c>
    </row>
    <row r="125" spans="1:4" x14ac:dyDescent="0.2">
      <c r="A125">
        <v>8</v>
      </c>
      <c r="B125">
        <v>9.6</v>
      </c>
      <c r="C125">
        <v>-1</v>
      </c>
      <c r="D125">
        <f t="shared" si="17"/>
        <v>-0.10416666666666667</v>
      </c>
    </row>
    <row r="127" spans="1:4" x14ac:dyDescent="0.2">
      <c r="A127" t="s">
        <v>26</v>
      </c>
      <c r="B127">
        <f>AVERAGE(B118:B125)</f>
        <v>8</v>
      </c>
      <c r="C127">
        <f>AVERAGE(C118:C125)</f>
        <v>5</v>
      </c>
      <c r="D127">
        <f>AVERAGE(D118:D125)</f>
        <v>0.77907138139386323</v>
      </c>
    </row>
    <row r="128" spans="1:4" x14ac:dyDescent="0.2">
      <c r="A128" t="s">
        <v>2</v>
      </c>
      <c r="B128">
        <f>_xlfn.STDEV.S(B118:B125)/SQRT(COUNT(B118:B125))</f>
        <v>1.1025943432261407</v>
      </c>
      <c r="C128">
        <f>_xlfn.STDEV.S(C118:C125)/SQRT(COUNT(C118:C125))</f>
        <v>1.6903085094570329</v>
      </c>
      <c r="D128">
        <f>_xlfn.STDEV.S(D118:D125)/SQRT(COUNT(D118:D125))</f>
        <v>0.2852406450991517</v>
      </c>
    </row>
  </sheetData>
  <mergeCells count="8">
    <mergeCell ref="A101:D101"/>
    <mergeCell ref="A116:D116"/>
    <mergeCell ref="A3:D3"/>
    <mergeCell ref="A16:D16"/>
    <mergeCell ref="A29:D29"/>
    <mergeCell ref="A54:D54"/>
    <mergeCell ref="A64:D64"/>
    <mergeCell ref="A76:D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 Kawate</dc:creator>
  <cp:lastModifiedBy>Toshi Kawate</cp:lastModifiedBy>
  <dcterms:created xsi:type="dcterms:W3CDTF">2025-01-24T13:44:35Z</dcterms:created>
  <dcterms:modified xsi:type="dcterms:W3CDTF">2025-04-02T12:35:54Z</dcterms:modified>
</cp:coreProperties>
</file>