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ellyross/Library/CloudStorage/GoogleDrive-kross@sdsu.edu/.shortcut-targets-by-id/1n_-DqZXHO6ew1IduiYwljDUBjS_V0PZw/POU4-2 PROJECT/McCubbin/Pou4-2 (Auwal &amp; McCubbin et al. 2022)/1. 2025 manuscript and analysis working files/1. Files for submission/"/>
    </mc:Choice>
  </mc:AlternateContent>
  <xr:revisionPtr revIDLastSave="0" documentId="13_ncr:1_{407FEC72-0E30-3C43-9816-7CD91FF5908B}" xr6:coauthVersionLast="47" xr6:coauthVersionMax="47" xr10:uidLastSave="{00000000-0000-0000-0000-000000000000}"/>
  <bookViews>
    <workbookView xWindow="8020" yWindow="3460" windowWidth="24040" windowHeight="12440" xr2:uid="{8504A11B-1F04-C644-B4D4-982F6FA8EBFD}"/>
  </bookViews>
  <sheets>
    <sheet name="pou4-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G2" i="2"/>
  <c r="C3" i="2"/>
  <c r="G3" i="2"/>
  <c r="C4" i="2"/>
  <c r="G4" i="2"/>
  <c r="C5" i="2"/>
  <c r="G5" i="2"/>
  <c r="C6" i="2"/>
  <c r="G6" i="2"/>
  <c r="C7" i="2"/>
  <c r="G7" i="2"/>
  <c r="C8" i="2"/>
  <c r="G8" i="2"/>
  <c r="C9" i="2"/>
  <c r="G9" i="2"/>
  <c r="C10" i="2"/>
  <c r="G10" i="2"/>
  <c r="C11" i="2"/>
  <c r="G11" i="2"/>
  <c r="C14" i="2"/>
  <c r="G14" i="2"/>
  <c r="C15" i="2"/>
  <c r="G15" i="2"/>
  <c r="C16" i="2"/>
  <c r="G16" i="2"/>
  <c r="C17" i="2"/>
  <c r="G17" i="2"/>
  <c r="C18" i="2"/>
  <c r="G18" i="2"/>
  <c r="C19" i="2"/>
  <c r="G19" i="2"/>
  <c r="C20" i="2"/>
  <c r="G20" i="2"/>
  <c r="H14" i="2" s="1"/>
  <c r="C21" i="2"/>
  <c r="G21" i="2"/>
  <c r="C22" i="2"/>
  <c r="G22" i="2"/>
  <c r="C23" i="2"/>
  <c r="G23" i="2"/>
  <c r="C24" i="2"/>
  <c r="G24" i="2"/>
  <c r="H2" i="2" l="1"/>
</calcChain>
</file>

<file path=xl/sharedStrings.xml><?xml version="1.0" encoding="utf-8"?>
<sst xmlns="http://schemas.openxmlformats.org/spreadsheetml/2006/main" count="38" uniqueCount="33">
  <si>
    <t>pou4 + pkd head 7-exp 2</t>
  </si>
  <si>
    <t>pou4 + pkd head 6-exp 2</t>
  </si>
  <si>
    <t>pou4 + pkd head 5-exp 2</t>
  </si>
  <si>
    <t>pou4 + pkd head 4-exp 2</t>
  </si>
  <si>
    <t>pou4 + pkd head 3-exp 2</t>
  </si>
  <si>
    <t>pou4 + pkd head 2-exp 2</t>
  </si>
  <si>
    <t>pou4 + pkd head 1-exp 2</t>
  </si>
  <si>
    <t>pou4 + pkd head 4-exp 1</t>
  </si>
  <si>
    <t>pou4 + pkd head 3-exp 1</t>
  </si>
  <si>
    <t>pou4 + pkd head 2-exp 1</t>
  </si>
  <si>
    <t>of pou4+ cells are pkd+</t>
  </si>
  <si>
    <t>pou4 + pkd head 1-exp 1</t>
  </si>
  <si>
    <t>avg</t>
  </si>
  <si>
    <t>% pkd+</t>
  </si>
  <si>
    <t># ++</t>
  </si>
  <si>
    <t># pou4+ pkd-</t>
  </si>
  <si>
    <r>
      <t>Z (</t>
    </r>
    <r>
      <rPr>
        <sz val="11"/>
        <color theme="1"/>
        <rFont val="Calibri"/>
        <family val="2"/>
      </rPr>
      <t>µm)</t>
    </r>
  </si>
  <si>
    <r>
      <t>Y (</t>
    </r>
    <r>
      <rPr>
        <sz val="11"/>
        <color theme="1"/>
        <rFont val="Calibri"/>
        <family val="2"/>
      </rPr>
      <t>µm)</t>
    </r>
  </si>
  <si>
    <r>
      <t>X (</t>
    </r>
    <r>
      <rPr>
        <sz val="11"/>
        <color theme="1"/>
        <rFont val="Calibri"/>
        <family val="2"/>
      </rPr>
      <t>µm)</t>
    </r>
  </si>
  <si>
    <t>pou4 + hmcn head 7-exp 2</t>
  </si>
  <si>
    <t>pou4 + hmcn head 6-exp 2</t>
  </si>
  <si>
    <t>pou4 + hmcn head 5-exp 2</t>
  </si>
  <si>
    <t>pou4 + hmcn head 4-exp 2</t>
  </si>
  <si>
    <t>pou4 + hmcn head 3-exp 2</t>
  </si>
  <si>
    <t>pou4 + hmcn head 2-exp 2</t>
  </si>
  <si>
    <t>pou4 + hmcn head 1-exp 2</t>
  </si>
  <si>
    <t>pou4 + hmcn head 3-exp 1</t>
  </si>
  <si>
    <t>pou4 + hmcn head 2-exp 1</t>
  </si>
  <si>
    <t>of pou4+ cells are hmcn+</t>
  </si>
  <si>
    <t>pou4 + hmcn head 1-exp 1</t>
  </si>
  <si>
    <t>% hmcn+</t>
  </si>
  <si>
    <t># pou4+ hmcn-</t>
  </si>
  <si>
    <t>*sample used for representative 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</si>
</sst>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1" fillId="0" borderId="0" xfId="1"/>
    <xf numFmtId="164" fontId="1" fillId="0" borderId="0" xfId="1" applyNumberFormat="1"/>
    <xf numFmtId="0" fontId="1" fillId="2" borderId="0" xfId="1" applyFill="1"/>
    <xf numFmtId="0" fontId="2" fillId="0" borderId="0" xfId="1" applyFont="1"/>
    <xf numFmtId="164" fontId="2" fillId="0" borderId="0" xfId="1" applyNumberFormat="1" applyFont="1"/>
  </cellXfs>
  <cellStyles count="2">
    <cellStyle name="Normal" xfId="0" builtinId="0"/>
    <cellStyle name="Normal 2" xfId="1" xr:uid="{8D28067E-B252-EB48-ABF8-3585C4D8A0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5BED5-B378-024A-8AA7-EA47CD251EFA}">
  <dimension ref="A1:K27"/>
  <sheetViews>
    <sheetView tabSelected="1" workbookViewId="0">
      <selection activeCell="C20" sqref="C20"/>
    </sheetView>
  </sheetViews>
  <sheetFormatPr baseColWidth="10" defaultColWidth="8.83203125" defaultRowHeight="15" x14ac:dyDescent="0.2"/>
  <cols>
    <col min="1" max="1" width="23.1640625" style="1" bestFit="1" customWidth="1"/>
    <col min="2" max="3" width="7" style="1" bestFit="1" customWidth="1"/>
    <col min="4" max="4" width="6.1640625" style="1" bestFit="1" customWidth="1"/>
    <col min="5" max="5" width="13.1640625" style="1" bestFit="1" customWidth="1"/>
    <col min="6" max="6" width="4.5" style="1" bestFit="1" customWidth="1"/>
    <col min="7" max="7" width="8.33203125" style="2" bestFit="1" customWidth="1"/>
    <col min="8" max="8" width="6" style="1" bestFit="1" customWidth="1"/>
    <col min="9" max="16384" width="8.83203125" style="1"/>
  </cols>
  <sheetData>
    <row r="1" spans="1:9" x14ac:dyDescent="0.2">
      <c r="B1" s="1" t="s">
        <v>18</v>
      </c>
      <c r="C1" s="1" t="s">
        <v>17</v>
      </c>
      <c r="D1" s="1" t="s">
        <v>16</v>
      </c>
      <c r="E1" s="1" t="s">
        <v>31</v>
      </c>
      <c r="F1" s="1" t="s">
        <v>14</v>
      </c>
      <c r="G1" s="2" t="s">
        <v>30</v>
      </c>
      <c r="H1" s="1" t="s">
        <v>12</v>
      </c>
    </row>
    <row r="2" spans="1:9" x14ac:dyDescent="0.2">
      <c r="A2" s="1" t="s">
        <v>29</v>
      </c>
      <c r="B2" s="1">
        <v>427.28</v>
      </c>
      <c r="C2" s="1">
        <f t="shared" ref="C2:C11" si="0">499.85</f>
        <v>499.85</v>
      </c>
      <c r="D2" s="1">
        <v>12</v>
      </c>
      <c r="E2" s="1">
        <v>155</v>
      </c>
      <c r="F2" s="1">
        <v>59</v>
      </c>
      <c r="G2" s="2">
        <f t="shared" ref="G2:G11" si="1">F2/SUM(E2:F2)</f>
        <v>0.27570093457943923</v>
      </c>
      <c r="H2" s="5">
        <f>AVERAGE(G2:G11)</f>
        <v>0.28440984265975572</v>
      </c>
      <c r="I2" s="4" t="s">
        <v>28</v>
      </c>
    </row>
    <row r="3" spans="1:9" x14ac:dyDescent="0.2">
      <c r="A3" s="1" t="s">
        <v>27</v>
      </c>
      <c r="B3" s="1">
        <v>330.4</v>
      </c>
      <c r="C3" s="1">
        <f t="shared" si="0"/>
        <v>499.85</v>
      </c>
      <c r="D3" s="1">
        <v>12</v>
      </c>
      <c r="E3" s="1">
        <v>110</v>
      </c>
      <c r="F3" s="1">
        <v>48</v>
      </c>
      <c r="G3" s="2">
        <f t="shared" si="1"/>
        <v>0.30379746835443039</v>
      </c>
    </row>
    <row r="4" spans="1:9" x14ac:dyDescent="0.2">
      <c r="A4" s="1" t="s">
        <v>26</v>
      </c>
      <c r="B4" s="1">
        <v>280.94</v>
      </c>
      <c r="C4" s="1">
        <f t="shared" si="0"/>
        <v>499.85</v>
      </c>
      <c r="D4" s="1">
        <v>12</v>
      </c>
      <c r="E4" s="1">
        <v>125</v>
      </c>
      <c r="F4" s="1">
        <v>46</v>
      </c>
      <c r="G4" s="2">
        <f t="shared" si="1"/>
        <v>0.26900584795321636</v>
      </c>
    </row>
    <row r="5" spans="1:9" x14ac:dyDescent="0.2">
      <c r="A5" s="1" t="s">
        <v>25</v>
      </c>
      <c r="B5" s="1">
        <v>421.2</v>
      </c>
      <c r="C5" s="1">
        <f t="shared" si="0"/>
        <v>499.85</v>
      </c>
      <c r="D5" s="1">
        <v>12</v>
      </c>
      <c r="E5" s="1">
        <v>187</v>
      </c>
      <c r="F5" s="1">
        <v>55</v>
      </c>
      <c r="G5" s="2">
        <f t="shared" si="1"/>
        <v>0.22727272727272727</v>
      </c>
      <c r="H5" s="2"/>
    </row>
    <row r="6" spans="1:9" x14ac:dyDescent="0.2">
      <c r="A6" s="1" t="s">
        <v>24</v>
      </c>
      <c r="B6" s="1">
        <v>268.37</v>
      </c>
      <c r="C6" s="1">
        <f t="shared" si="0"/>
        <v>499.85</v>
      </c>
      <c r="D6" s="1">
        <v>12</v>
      </c>
      <c r="E6" s="1">
        <v>110</v>
      </c>
      <c r="F6" s="1">
        <v>52</v>
      </c>
      <c r="G6" s="2">
        <f t="shared" si="1"/>
        <v>0.32098765432098764</v>
      </c>
    </row>
    <row r="7" spans="1:9" x14ac:dyDescent="0.2">
      <c r="A7" s="1" t="s">
        <v>23</v>
      </c>
      <c r="B7" s="1">
        <v>336.48</v>
      </c>
      <c r="C7" s="1">
        <f t="shared" si="0"/>
        <v>499.85</v>
      </c>
      <c r="D7" s="1">
        <v>12</v>
      </c>
      <c r="E7" s="1">
        <v>135</v>
      </c>
      <c r="F7" s="1">
        <v>54</v>
      </c>
      <c r="G7" s="2">
        <f t="shared" si="1"/>
        <v>0.2857142857142857</v>
      </c>
    </row>
    <row r="8" spans="1:9" x14ac:dyDescent="0.2">
      <c r="A8" s="1" t="s">
        <v>22</v>
      </c>
      <c r="B8" s="1">
        <v>259.05</v>
      </c>
      <c r="C8" s="1">
        <f t="shared" si="0"/>
        <v>499.85</v>
      </c>
      <c r="D8" s="1">
        <v>12</v>
      </c>
      <c r="E8" s="1">
        <v>184</v>
      </c>
      <c r="F8" s="1">
        <v>71</v>
      </c>
      <c r="G8" s="2">
        <f t="shared" si="1"/>
        <v>0.27843137254901962</v>
      </c>
    </row>
    <row r="9" spans="1:9" x14ac:dyDescent="0.2">
      <c r="A9" s="1" t="s">
        <v>21</v>
      </c>
      <c r="B9" s="1">
        <v>232.29</v>
      </c>
      <c r="C9" s="1">
        <f t="shared" si="0"/>
        <v>499.85</v>
      </c>
      <c r="D9" s="1">
        <v>12</v>
      </c>
      <c r="E9" s="1">
        <v>157</v>
      </c>
      <c r="F9" s="1">
        <v>56</v>
      </c>
      <c r="G9" s="2">
        <f t="shared" si="1"/>
        <v>0.26291079812206575</v>
      </c>
    </row>
    <row r="10" spans="1:9" x14ac:dyDescent="0.2">
      <c r="A10" s="1" t="s">
        <v>20</v>
      </c>
      <c r="B10" s="1">
        <v>295.52999999999997</v>
      </c>
      <c r="C10" s="1">
        <f t="shared" si="0"/>
        <v>499.85</v>
      </c>
      <c r="D10" s="1">
        <v>12</v>
      </c>
      <c r="E10" s="1">
        <v>137</v>
      </c>
      <c r="F10" s="1">
        <v>66</v>
      </c>
      <c r="G10" s="2">
        <f t="shared" si="1"/>
        <v>0.3251231527093596</v>
      </c>
    </row>
    <row r="11" spans="1:9" x14ac:dyDescent="0.2">
      <c r="A11" s="3" t="s">
        <v>19</v>
      </c>
      <c r="B11" s="1">
        <v>242.02</v>
      </c>
      <c r="C11" s="1">
        <f t="shared" si="0"/>
        <v>499.85</v>
      </c>
      <c r="D11" s="1">
        <v>12</v>
      </c>
      <c r="E11" s="1">
        <v>160</v>
      </c>
      <c r="F11" s="1">
        <v>67</v>
      </c>
      <c r="G11" s="2">
        <f t="shared" si="1"/>
        <v>0.29515418502202645</v>
      </c>
    </row>
    <row r="12" spans="1:9" ht="13.75" customHeight="1" x14ac:dyDescent="0.2"/>
    <row r="13" spans="1:9" x14ac:dyDescent="0.2">
      <c r="B13" s="1" t="s">
        <v>18</v>
      </c>
      <c r="C13" s="1" t="s">
        <v>17</v>
      </c>
      <c r="D13" s="1" t="s">
        <v>16</v>
      </c>
      <c r="E13" s="1" t="s">
        <v>15</v>
      </c>
      <c r="F13" s="1" t="s">
        <v>14</v>
      </c>
      <c r="G13" s="2" t="s">
        <v>13</v>
      </c>
      <c r="H13" s="1" t="s">
        <v>12</v>
      </c>
    </row>
    <row r="14" spans="1:9" x14ac:dyDescent="0.2">
      <c r="A14" s="1" t="s">
        <v>11</v>
      </c>
      <c r="B14" s="1">
        <v>432.96</v>
      </c>
      <c r="C14" s="1">
        <f t="shared" ref="C14:C24" si="2">499.85</f>
        <v>499.85</v>
      </c>
      <c r="D14" s="1">
        <v>12</v>
      </c>
      <c r="E14" s="1">
        <v>54</v>
      </c>
      <c r="F14" s="1">
        <v>144</v>
      </c>
      <c r="G14" s="2">
        <f t="shared" ref="G14:G24" si="3">F14/SUM(E14:F14)</f>
        <v>0.72727272727272729</v>
      </c>
      <c r="H14" s="5">
        <f>AVERAGE(G14:G24)</f>
        <v>0.74828326349836116</v>
      </c>
      <c r="I14" s="4" t="s">
        <v>10</v>
      </c>
    </row>
    <row r="15" spans="1:9" x14ac:dyDescent="0.2">
      <c r="A15" s="1" t="s">
        <v>9</v>
      </c>
      <c r="B15" s="1">
        <v>260.67</v>
      </c>
      <c r="C15" s="1">
        <f t="shared" si="2"/>
        <v>499.85</v>
      </c>
      <c r="D15" s="1">
        <v>12</v>
      </c>
      <c r="E15" s="1">
        <v>28</v>
      </c>
      <c r="F15" s="1">
        <v>124</v>
      </c>
      <c r="G15" s="2">
        <f t="shared" si="3"/>
        <v>0.81578947368421051</v>
      </c>
    </row>
    <row r="16" spans="1:9" x14ac:dyDescent="0.2">
      <c r="A16" s="1" t="s">
        <v>8</v>
      </c>
      <c r="B16" s="1">
        <v>229.05</v>
      </c>
      <c r="C16" s="1">
        <f t="shared" si="2"/>
        <v>499.85</v>
      </c>
      <c r="D16" s="1">
        <v>12</v>
      </c>
      <c r="E16" s="1">
        <v>19</v>
      </c>
      <c r="F16" s="1">
        <v>100</v>
      </c>
      <c r="G16" s="2">
        <f t="shared" si="3"/>
        <v>0.84033613445378152</v>
      </c>
    </row>
    <row r="17" spans="1:11" x14ac:dyDescent="0.2">
      <c r="A17" s="1" t="s">
        <v>7</v>
      </c>
      <c r="B17" s="1">
        <v>400.93</v>
      </c>
      <c r="C17" s="1">
        <f t="shared" si="2"/>
        <v>499.85</v>
      </c>
      <c r="D17" s="1">
        <v>12</v>
      </c>
      <c r="E17" s="1">
        <v>51</v>
      </c>
      <c r="F17" s="1">
        <v>144</v>
      </c>
      <c r="G17" s="2">
        <f t="shared" si="3"/>
        <v>0.7384615384615385</v>
      </c>
    </row>
    <row r="18" spans="1:11" x14ac:dyDescent="0.2">
      <c r="A18" s="1" t="s">
        <v>6</v>
      </c>
      <c r="B18" s="1">
        <v>417.96</v>
      </c>
      <c r="C18" s="1">
        <f t="shared" si="2"/>
        <v>499.85</v>
      </c>
      <c r="D18" s="1">
        <v>12</v>
      </c>
      <c r="E18" s="1">
        <v>53</v>
      </c>
      <c r="F18" s="1">
        <v>153</v>
      </c>
      <c r="G18" s="2">
        <f t="shared" si="3"/>
        <v>0.74271844660194175</v>
      </c>
      <c r="H18" s="2"/>
    </row>
    <row r="19" spans="1:11" x14ac:dyDescent="0.2">
      <c r="A19" s="1" t="s">
        <v>5</v>
      </c>
      <c r="B19" s="1">
        <v>261.88</v>
      </c>
      <c r="C19" s="1">
        <f t="shared" si="2"/>
        <v>499.85</v>
      </c>
      <c r="D19" s="1">
        <v>12</v>
      </c>
      <c r="E19" s="1">
        <v>39</v>
      </c>
      <c r="F19" s="1">
        <v>116</v>
      </c>
      <c r="G19" s="2">
        <f t="shared" si="3"/>
        <v>0.74838709677419357</v>
      </c>
    </row>
    <row r="20" spans="1:11" x14ac:dyDescent="0.2">
      <c r="A20" s="1" t="s">
        <v>4</v>
      </c>
      <c r="B20" s="1">
        <v>227.43</v>
      </c>
      <c r="C20" s="1">
        <f t="shared" si="2"/>
        <v>499.85</v>
      </c>
      <c r="D20" s="1">
        <v>12</v>
      </c>
      <c r="E20" s="1">
        <v>27</v>
      </c>
      <c r="F20" s="1">
        <v>93</v>
      </c>
      <c r="G20" s="2">
        <f t="shared" si="3"/>
        <v>0.77500000000000002</v>
      </c>
    </row>
    <row r="21" spans="1:11" x14ac:dyDescent="0.2">
      <c r="A21" s="1" t="s">
        <v>3</v>
      </c>
      <c r="B21" s="1">
        <v>289.86</v>
      </c>
      <c r="C21" s="1">
        <f t="shared" si="2"/>
        <v>499.85</v>
      </c>
      <c r="D21" s="1">
        <v>12</v>
      </c>
      <c r="E21" s="1">
        <v>68</v>
      </c>
      <c r="F21" s="1">
        <v>128</v>
      </c>
      <c r="G21" s="2">
        <f t="shared" si="3"/>
        <v>0.65306122448979587</v>
      </c>
    </row>
    <row r="22" spans="1:11" x14ac:dyDescent="0.2">
      <c r="A22" s="1" t="s">
        <v>2</v>
      </c>
      <c r="B22" s="1">
        <v>324.72000000000003</v>
      </c>
      <c r="C22" s="1">
        <f t="shared" si="2"/>
        <v>499.85</v>
      </c>
      <c r="D22" s="1">
        <v>12</v>
      </c>
      <c r="E22" s="1">
        <v>60</v>
      </c>
      <c r="F22" s="1">
        <v>229</v>
      </c>
      <c r="G22" s="2">
        <f t="shared" si="3"/>
        <v>0.79238754325259519</v>
      </c>
    </row>
    <row r="23" spans="1:11" x14ac:dyDescent="0.2">
      <c r="A23" s="1" t="s">
        <v>1</v>
      </c>
      <c r="B23" s="1">
        <v>338.91</v>
      </c>
      <c r="C23" s="1">
        <f t="shared" si="2"/>
        <v>499.85</v>
      </c>
      <c r="D23" s="1">
        <v>12</v>
      </c>
      <c r="E23" s="1">
        <v>58</v>
      </c>
      <c r="F23" s="1">
        <v>151</v>
      </c>
      <c r="G23" s="2">
        <f t="shared" si="3"/>
        <v>0.72248803827751196</v>
      </c>
    </row>
    <row r="24" spans="1:11" x14ac:dyDescent="0.2">
      <c r="A24" s="3" t="s">
        <v>0</v>
      </c>
      <c r="B24" s="1">
        <v>302.42</v>
      </c>
      <c r="C24" s="1">
        <f t="shared" si="2"/>
        <v>499.85</v>
      </c>
      <c r="D24" s="1">
        <v>12</v>
      </c>
      <c r="E24" s="1">
        <v>76</v>
      </c>
      <c r="F24" s="1">
        <v>158</v>
      </c>
      <c r="G24" s="2">
        <f t="shared" si="3"/>
        <v>0.67521367521367526</v>
      </c>
    </row>
    <row r="27" spans="1:11" x14ac:dyDescent="0.2">
      <c r="I27" s="3" t="s">
        <v>32</v>
      </c>
      <c r="J27" s="3"/>
      <c r="K27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pou4-2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Zayas Ventura</dc:creator>
  <cp:lastModifiedBy>Kelly Ross</cp:lastModifiedBy>
  <dcterms:created xsi:type="dcterms:W3CDTF">2025-05-05T00:22:35Z</dcterms:created>
  <dcterms:modified xsi:type="dcterms:W3CDTF">2025-05-09T21:52:22Z</dcterms:modified>
</cp:coreProperties>
</file>