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ardozayas/Library/CloudStorage/GoogleDrive-rzayas@sdsu.edu/My Drive/Projects/POU4-2 PROJECT/McCubbin/Pou4-2 (Auwal &amp; McCubbin et al. 2022)/1. 2025 manuscript and analysis working files/1. Files for submission/"/>
    </mc:Choice>
  </mc:AlternateContent>
  <xr:revisionPtr revIDLastSave="0" documentId="8_{FB7D44FD-2D1F-6144-A748-5C44DB77D317}" xr6:coauthVersionLast="47" xr6:coauthVersionMax="47" xr10:uidLastSave="{00000000-0000-0000-0000-000000000000}"/>
  <bookViews>
    <workbookView xWindow="15980" yWindow="6680" windowWidth="30900" windowHeight="16100" activeTab="1" xr2:uid="{42F6FD16-12CE-4E8C-AB7A-A4C833071F3D}"/>
  </bookViews>
  <sheets>
    <sheet name="notes" sheetId="3" r:id="rId1"/>
    <sheet name="data" sheetId="5" r:id="rId2"/>
    <sheet name="data for graph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5" l="1"/>
  <c r="H12" i="5"/>
  <c r="I12" i="5"/>
  <c r="J12" i="5" s="1"/>
  <c r="I3" i="5" l="1"/>
  <c r="I4" i="5"/>
  <c r="I5" i="5"/>
  <c r="I6" i="5"/>
  <c r="I7" i="5"/>
  <c r="J7" i="5" s="1"/>
  <c r="I8" i="5"/>
  <c r="J8" i="5" s="1"/>
  <c r="I9" i="5"/>
  <c r="I10" i="5"/>
  <c r="I11" i="5"/>
  <c r="J11" i="5" s="1"/>
  <c r="I13" i="5"/>
  <c r="J13" i="5" s="1"/>
  <c r="I14" i="5"/>
  <c r="J14" i="5" s="1"/>
  <c r="I15" i="5"/>
  <c r="I16" i="5"/>
  <c r="I17" i="5"/>
  <c r="I18" i="5"/>
  <c r="I19" i="5"/>
  <c r="I20" i="5"/>
  <c r="I21" i="5"/>
  <c r="I22" i="5"/>
  <c r="I23" i="5"/>
  <c r="I24" i="5"/>
  <c r="J24" i="5" s="1"/>
  <c r="I25" i="5"/>
  <c r="J25" i="5" s="1"/>
  <c r="I26" i="5"/>
  <c r="J26" i="5" s="1"/>
  <c r="I27" i="5"/>
  <c r="I28" i="5"/>
  <c r="I29" i="5"/>
  <c r="I30" i="5"/>
  <c r="I31" i="5"/>
  <c r="I32" i="5"/>
  <c r="I33" i="5"/>
  <c r="I34" i="5"/>
  <c r="I35" i="5"/>
  <c r="I2" i="5"/>
  <c r="J2" i="5" s="1"/>
  <c r="H9" i="5"/>
  <c r="H10" i="5"/>
  <c r="H11" i="5"/>
  <c r="H13" i="5"/>
  <c r="H14" i="5"/>
  <c r="H15" i="5"/>
  <c r="H16" i="5"/>
  <c r="H17" i="5"/>
  <c r="H18" i="5"/>
  <c r="H19" i="5"/>
  <c r="H20" i="5"/>
  <c r="H21" i="5"/>
  <c r="H22" i="5"/>
  <c r="H24" i="5"/>
  <c r="H25" i="5"/>
  <c r="H26" i="5"/>
  <c r="H27" i="5"/>
  <c r="H28" i="5"/>
  <c r="H29" i="5"/>
  <c r="H30" i="5"/>
  <c r="H31" i="5"/>
  <c r="H32" i="5"/>
  <c r="H33" i="5"/>
  <c r="H34" i="5"/>
  <c r="H35" i="5"/>
  <c r="H3" i="5"/>
  <c r="H4" i="5"/>
  <c r="H5" i="5"/>
  <c r="H6" i="5"/>
  <c r="H7" i="5"/>
  <c r="H8" i="5"/>
  <c r="F23" i="5"/>
  <c r="J32" i="5" l="1"/>
  <c r="J35" i="5"/>
  <c r="J20" i="5"/>
  <c r="J31" i="5"/>
  <c r="J19" i="5"/>
  <c r="J6" i="5"/>
  <c r="J23" i="5"/>
  <c r="J22" i="5"/>
  <c r="J33" i="5"/>
  <c r="J30" i="5"/>
  <c r="J18" i="5"/>
  <c r="J5" i="5"/>
  <c r="J9" i="5"/>
  <c r="J21" i="5"/>
  <c r="J29" i="5"/>
  <c r="J17" i="5"/>
  <c r="J4" i="5"/>
  <c r="J10" i="5"/>
  <c r="J28" i="5"/>
  <c r="J16" i="5"/>
  <c r="K13" i="5" s="1"/>
  <c r="J3" i="5"/>
  <c r="K2" i="5" s="1"/>
  <c r="J34" i="5"/>
  <c r="J27" i="5"/>
  <c r="J15" i="5"/>
  <c r="H23" i="5"/>
  <c r="K18" i="5" l="1"/>
  <c r="K23" i="5"/>
  <c r="K31" i="5"/>
  <c r="K9" i="5"/>
</calcChain>
</file>

<file path=xl/sharedStrings.xml><?xml version="1.0" encoding="utf-8"?>
<sst xmlns="http://schemas.openxmlformats.org/spreadsheetml/2006/main" count="103" uniqueCount="64">
  <si>
    <r>
      <t>Z (</t>
    </r>
    <r>
      <rPr>
        <sz val="11"/>
        <color theme="1"/>
        <rFont val="Calibri"/>
        <family val="2"/>
      </rPr>
      <t>µm)</t>
    </r>
  </si>
  <si>
    <r>
      <t>Y (</t>
    </r>
    <r>
      <rPr>
        <sz val="11"/>
        <color theme="1"/>
        <rFont val="Calibri"/>
        <family val="2"/>
      </rPr>
      <t>µm)</t>
    </r>
  </si>
  <si>
    <r>
      <t>X (</t>
    </r>
    <r>
      <rPr>
        <sz val="11"/>
        <color theme="1"/>
        <rFont val="Calibri"/>
        <family val="2"/>
      </rPr>
      <t>µm)</t>
    </r>
  </si>
  <si>
    <t>Notes:</t>
  </si>
  <si>
    <t>All worms irradiated at same time</t>
  </si>
  <si>
    <t>Images taken at 80x</t>
  </si>
  <si>
    <t>Quantifying:</t>
  </si>
  <si>
    <r>
      <t xml:space="preserve">29 slices, 6 </t>
    </r>
    <r>
      <rPr>
        <sz val="11"/>
        <color theme="1"/>
        <rFont val="Calibri"/>
        <family val="2"/>
      </rPr>
      <t>µm optimal distance (168 µm total Z distance)</t>
    </r>
  </si>
  <si>
    <t>DAPI (200 ms, 100% intensity), CY3 (250 ms, 72.37% intensity), Cy5 (3.3 s, 100% intensity)</t>
  </si>
  <si>
    <t>Acquisition:</t>
  </si>
  <si>
    <t>Apotome (optical sectioning/normalization, phase correction/local bleaching)</t>
  </si>
  <si>
    <t>Stitching (new output/fuse tiles)</t>
  </si>
  <si>
    <t>Background subtraction</t>
  </si>
  <si>
    <t>Rotate 2D to make DSC straight (if necessary)</t>
  </si>
  <si>
    <t>Orthogonal projection (frontal XY, method max, start 0, thickness 5)</t>
  </si>
  <si>
    <t>Graphics --&gt; points --&gt; events</t>
  </si>
  <si>
    <t>day 0-1</t>
  </si>
  <si>
    <t>day 0-2</t>
  </si>
  <si>
    <t>day 0-3</t>
  </si>
  <si>
    <t>day 0-4</t>
  </si>
  <si>
    <t>day 4-1</t>
  </si>
  <si>
    <t>day 4-2</t>
  </si>
  <si>
    <t>day 4-3</t>
  </si>
  <si>
    <t>day 4-4</t>
  </si>
  <si>
    <t>day 4.5-1</t>
  </si>
  <si>
    <t>day 4.5-2</t>
  </si>
  <si>
    <t>day 4.5-3</t>
  </si>
  <si>
    <t>day 4.5-4</t>
  </si>
  <si>
    <t>day 5-1</t>
  </si>
  <si>
    <t>day 5-2</t>
  </si>
  <si>
    <t>day 5-3</t>
  </si>
  <si>
    <t>day 5-4</t>
  </si>
  <si>
    <t>day 5.5-1</t>
  </si>
  <si>
    <t>day 5.5-2</t>
  </si>
  <si>
    <t>day 5.5-3</t>
  </si>
  <si>
    <t>day 5.5-4</t>
  </si>
  <si>
    <t>day 5.5-5</t>
  </si>
  <si>
    <t>day 3-1</t>
  </si>
  <si>
    <t>day 3-2</t>
  </si>
  <si>
    <t>day 3-3</t>
  </si>
  <si>
    <t>day 3-4</t>
  </si>
  <si>
    <t>day 4-5</t>
  </si>
  <si>
    <t>day 4.5-5</t>
  </si>
  <si>
    <t>avg</t>
  </si>
  <si>
    <t>exp 2</t>
  </si>
  <si>
    <t>exp 1</t>
  </si>
  <si>
    <t># pkd/hmcn+</t>
  </si>
  <si>
    <r>
      <t xml:space="preserve">Create image subset again- rectangle region (X distance spans pou4+ cells in head tip, Y distance begins at head tip and spans 500 </t>
    </r>
    <r>
      <rPr>
        <sz val="11"/>
        <color theme="1"/>
        <rFont val="Calibri"/>
        <family val="2"/>
      </rPr>
      <t>µm)</t>
    </r>
  </si>
  <si>
    <t>First count double positive cells (in cy3 and cy5 channels), then count pou4+ only cells (cy5 channel only)</t>
  </si>
  <si>
    <t>Worms starved one week, 3-4 mm long</t>
  </si>
  <si>
    <t>All cells quantified same day (to minimize counting variability/bias)</t>
  </si>
  <si>
    <t>Processed in this order:</t>
  </si>
  <si>
    <t>Create image subset (chose 5 slices (i.e. 24 µm) encompassing pou4+ cells in rheosensory organ/head tip)</t>
  </si>
  <si>
    <t>Cell count conveyed as # cells per mm^2 (# cells / X µm x Y µm)</t>
  </si>
  <si>
    <t>Calculate ratio of pou4+ only cells to double positive cells over DPI (it should decrease and get to 0 around 6 DPI)</t>
  </si>
  <si>
    <t>Machine set to 100 Gy, but it only did 90.049 Gy. For the second experiment, I made sure it stopped at 90.049 Gy.</t>
  </si>
  <si>
    <t>RATIO OF Pou4-2+/TerminalMarker-  PER AREA TO Pou4-2+/TerminalMarker+ PER AREA</t>
  </si>
  <si>
    <t>Pou4-2+/TerminalMarker- PER AREA</t>
  </si>
  <si>
    <t>Pou4-2+/TerminalMarker+ PER AREA</t>
  </si>
  <si>
    <t># Pou4-2+/TerminalMarker-</t>
  </si>
  <si>
    <t># Pou4-2+/TerminalMarker- per mm^2</t>
  </si>
  <si>
    <t>Ratio Pou4-2+/TerminalMarker- : Pou4-2+/TerminalMarker+</t>
  </si>
  <si>
    <t># Pou4-2+/TerminalMarker+ per mm^2</t>
  </si>
  <si>
    <t>sample used for representative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</si>
</sst>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ED49-4B28-41DA-87DA-F3B4FF7AA6E7}">
  <dimension ref="A1:A25"/>
  <sheetViews>
    <sheetView workbookViewId="0">
      <selection activeCell="P8" sqref="P8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49</v>
      </c>
    </row>
    <row r="3" spans="1:1" x14ac:dyDescent="0.2">
      <c r="A3" t="s">
        <v>4</v>
      </c>
    </row>
    <row r="4" spans="1:1" x14ac:dyDescent="0.2">
      <c r="A4" t="s">
        <v>55</v>
      </c>
    </row>
    <row r="5" spans="1:1" x14ac:dyDescent="0.2">
      <c r="A5" t="s">
        <v>50</v>
      </c>
    </row>
    <row r="7" spans="1:1" x14ac:dyDescent="0.2">
      <c r="A7" t="s">
        <v>9</v>
      </c>
    </row>
    <row r="8" spans="1:1" x14ac:dyDescent="0.2">
      <c r="A8" t="s">
        <v>5</v>
      </c>
    </row>
    <row r="9" spans="1:1" x14ac:dyDescent="0.2">
      <c r="A9" t="s">
        <v>8</v>
      </c>
    </row>
    <row r="10" spans="1:1" x14ac:dyDescent="0.2">
      <c r="A10" t="s">
        <v>7</v>
      </c>
    </row>
    <row r="12" spans="1:1" x14ac:dyDescent="0.2">
      <c r="A12" t="s">
        <v>51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52</v>
      </c>
    </row>
    <row r="17" spans="1:1" x14ac:dyDescent="0.2">
      <c r="A17" t="s">
        <v>13</v>
      </c>
    </row>
    <row r="18" spans="1:1" x14ac:dyDescent="0.2">
      <c r="A18" t="s">
        <v>14</v>
      </c>
    </row>
    <row r="19" spans="1:1" x14ac:dyDescent="0.2">
      <c r="A19" t="s">
        <v>47</v>
      </c>
    </row>
    <row r="21" spans="1:1" x14ac:dyDescent="0.2">
      <c r="A21" t="s">
        <v>6</v>
      </c>
    </row>
    <row r="22" spans="1:1" x14ac:dyDescent="0.2">
      <c r="A22" t="s">
        <v>15</v>
      </c>
    </row>
    <row r="23" spans="1:1" x14ac:dyDescent="0.2">
      <c r="A23" t="s">
        <v>48</v>
      </c>
    </row>
    <row r="24" spans="1:1" x14ac:dyDescent="0.2">
      <c r="A24" t="s">
        <v>53</v>
      </c>
    </row>
    <row r="25" spans="1:1" x14ac:dyDescent="0.2">
      <c r="A25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9015-AA27-4D10-99B0-4604ECAB19F7}">
  <dimension ref="A1:K38"/>
  <sheetViews>
    <sheetView tabSelected="1" workbookViewId="0">
      <selection activeCell="J38" sqref="J38"/>
    </sheetView>
  </sheetViews>
  <sheetFormatPr baseColWidth="10" defaultColWidth="8.83203125" defaultRowHeight="15" x14ac:dyDescent="0.2"/>
  <cols>
    <col min="2" max="5" width="9.1640625" customWidth="1"/>
    <col min="6" max="6" width="11.5" bestFit="1" customWidth="1"/>
    <col min="7" max="7" width="21.83203125" customWidth="1"/>
    <col min="8" max="8" width="31.6640625" customWidth="1"/>
    <col min="9" max="9" width="31.33203125" customWidth="1"/>
    <col min="10" max="10" width="51.33203125" customWidth="1"/>
  </cols>
  <sheetData>
    <row r="1" spans="1:11" x14ac:dyDescent="0.2">
      <c r="C1" t="s">
        <v>2</v>
      </c>
      <c r="D1" t="s">
        <v>1</v>
      </c>
      <c r="E1" t="s">
        <v>0</v>
      </c>
      <c r="F1" t="s">
        <v>46</v>
      </c>
      <c r="G1" t="s">
        <v>59</v>
      </c>
      <c r="H1" t="s">
        <v>62</v>
      </c>
      <c r="I1" t="s">
        <v>60</v>
      </c>
      <c r="J1" t="s">
        <v>61</v>
      </c>
      <c r="K1" t="s">
        <v>43</v>
      </c>
    </row>
    <row r="2" spans="1:11" x14ac:dyDescent="0.2">
      <c r="A2" t="s">
        <v>45</v>
      </c>
      <c r="B2" t="s">
        <v>16</v>
      </c>
      <c r="C2">
        <v>455.7</v>
      </c>
      <c r="D2">
        <v>499.85</v>
      </c>
      <c r="E2">
        <v>24</v>
      </c>
      <c r="F2">
        <v>136</v>
      </c>
      <c r="G2">
        <v>39</v>
      </c>
      <c r="H2">
        <f>F2/(C2*D2)</f>
        <v>5.9706303376639495E-4</v>
      </c>
      <c r="I2">
        <f t="shared" ref="I2:I35" si="0">G2/(C2*D2)</f>
        <v>1.7121660527124561E-4</v>
      </c>
      <c r="J2">
        <f>I2/H2</f>
        <v>0.28676470588235292</v>
      </c>
      <c r="K2">
        <f>AVERAGE(J2:J8)</f>
        <v>0.2837422978800796</v>
      </c>
    </row>
    <row r="3" spans="1:11" x14ac:dyDescent="0.2">
      <c r="A3" t="s">
        <v>45</v>
      </c>
      <c r="B3" t="s">
        <v>17</v>
      </c>
      <c r="C3">
        <v>350.72</v>
      </c>
      <c r="D3">
        <v>499.85</v>
      </c>
      <c r="E3">
        <v>24</v>
      </c>
      <c r="F3">
        <v>139</v>
      </c>
      <c r="G3">
        <v>39</v>
      </c>
      <c r="H3">
        <f t="shared" ref="H3:H35" si="1">F3/(C3*D3)</f>
        <v>7.9289297738226563E-4</v>
      </c>
      <c r="I3">
        <f t="shared" si="0"/>
        <v>2.2246637494898101E-4</v>
      </c>
      <c r="J3">
        <f t="shared" ref="J3:J35" si="2">I3/H3</f>
        <v>0.28057553956834536</v>
      </c>
    </row>
    <row r="4" spans="1:11" x14ac:dyDescent="0.2">
      <c r="A4" t="s">
        <v>45</v>
      </c>
      <c r="B4" t="s">
        <v>18</v>
      </c>
      <c r="C4">
        <v>434.71</v>
      </c>
      <c r="D4">
        <v>499.85</v>
      </c>
      <c r="E4">
        <v>24</v>
      </c>
      <c r="F4">
        <v>158</v>
      </c>
      <c r="G4">
        <v>44</v>
      </c>
      <c r="H4">
        <f t="shared" si="1"/>
        <v>7.2713953773443111E-4</v>
      </c>
      <c r="I4">
        <f t="shared" si="0"/>
        <v>2.0249455481212008E-4</v>
      </c>
      <c r="J4">
        <f t="shared" si="2"/>
        <v>0.27848101265822789</v>
      </c>
    </row>
    <row r="5" spans="1:11" x14ac:dyDescent="0.2">
      <c r="A5" t="s">
        <v>45</v>
      </c>
      <c r="B5" t="s">
        <v>19</v>
      </c>
      <c r="C5">
        <v>386.47</v>
      </c>
      <c r="D5">
        <v>499.85</v>
      </c>
      <c r="E5">
        <v>24</v>
      </c>
      <c r="F5">
        <v>147</v>
      </c>
      <c r="G5">
        <v>51</v>
      </c>
      <c r="H5">
        <f t="shared" si="1"/>
        <v>7.6096003950614627E-4</v>
      </c>
      <c r="I5">
        <f t="shared" si="0"/>
        <v>2.6400654431845891E-4</v>
      </c>
      <c r="J5">
        <f t="shared" si="2"/>
        <v>0.34693877551020408</v>
      </c>
    </row>
    <row r="6" spans="1:11" x14ac:dyDescent="0.2">
      <c r="A6" t="s">
        <v>44</v>
      </c>
      <c r="B6" t="s">
        <v>16</v>
      </c>
      <c r="C6">
        <v>227.02</v>
      </c>
      <c r="D6">
        <v>499.85</v>
      </c>
      <c r="E6">
        <v>24</v>
      </c>
      <c r="F6">
        <v>124</v>
      </c>
      <c r="G6">
        <v>27</v>
      </c>
      <c r="H6">
        <f t="shared" si="1"/>
        <v>1.092742587995322E-3</v>
      </c>
      <c r="I6">
        <f t="shared" si="0"/>
        <v>2.3793588609575557E-4</v>
      </c>
      <c r="J6">
        <f t="shared" si="2"/>
        <v>0.21774193548387094</v>
      </c>
    </row>
    <row r="7" spans="1:11" x14ac:dyDescent="0.2">
      <c r="A7" t="s">
        <v>44</v>
      </c>
      <c r="B7" s="3" t="s">
        <v>17</v>
      </c>
      <c r="C7">
        <v>235.53</v>
      </c>
      <c r="D7">
        <v>499.85</v>
      </c>
      <c r="E7">
        <v>24</v>
      </c>
      <c r="F7">
        <v>131</v>
      </c>
      <c r="G7">
        <v>36</v>
      </c>
      <c r="H7">
        <f t="shared" si="1"/>
        <v>1.1127186497986504E-3</v>
      </c>
      <c r="I7">
        <f t="shared" si="0"/>
        <v>3.057852778072627E-4</v>
      </c>
      <c r="J7">
        <f t="shared" si="2"/>
        <v>0.27480916030534353</v>
      </c>
    </row>
    <row r="8" spans="1:11" s="1" customFormat="1" x14ac:dyDescent="0.2">
      <c r="A8" s="1" t="s">
        <v>44</v>
      </c>
      <c r="B8" s="1" t="s">
        <v>19</v>
      </c>
      <c r="C8" s="1">
        <v>206.35</v>
      </c>
      <c r="D8" s="1">
        <v>499.85</v>
      </c>
      <c r="E8" s="1">
        <v>24</v>
      </c>
      <c r="F8" s="1">
        <v>113</v>
      </c>
      <c r="G8" s="1">
        <v>34</v>
      </c>
      <c r="H8" s="1">
        <f t="shared" si="1"/>
        <v>1.0955552233879516E-3</v>
      </c>
      <c r="I8" s="1">
        <f t="shared" si="0"/>
        <v>3.2963608491318902E-4</v>
      </c>
      <c r="J8" s="1">
        <f t="shared" si="2"/>
        <v>0.30088495575221241</v>
      </c>
    </row>
    <row r="9" spans="1:11" x14ac:dyDescent="0.2">
      <c r="A9" t="s">
        <v>45</v>
      </c>
      <c r="B9" t="s">
        <v>37</v>
      </c>
      <c r="C9">
        <v>384.77</v>
      </c>
      <c r="D9">
        <v>499.85</v>
      </c>
      <c r="E9">
        <v>24</v>
      </c>
      <c r="F9">
        <v>90</v>
      </c>
      <c r="G9">
        <v>41</v>
      </c>
      <c r="H9">
        <f t="shared" si="1"/>
        <v>4.6795232529787002E-4</v>
      </c>
      <c r="I9">
        <f t="shared" si="0"/>
        <v>2.1317828152458523E-4</v>
      </c>
      <c r="J9">
        <f t="shared" si="2"/>
        <v>0.45555555555555555</v>
      </c>
      <c r="K9">
        <f>AVERAGE(J9:J12)</f>
        <v>0.26644023918015225</v>
      </c>
    </row>
    <row r="10" spans="1:11" x14ac:dyDescent="0.2">
      <c r="A10" t="s">
        <v>45</v>
      </c>
      <c r="B10" t="s">
        <v>38</v>
      </c>
      <c r="C10">
        <v>391.01</v>
      </c>
      <c r="D10">
        <v>499.85</v>
      </c>
      <c r="E10">
        <v>24</v>
      </c>
      <c r="F10">
        <v>93</v>
      </c>
      <c r="G10">
        <v>26</v>
      </c>
      <c r="H10">
        <f t="shared" si="1"/>
        <v>4.7583390896658272E-4</v>
      </c>
      <c r="I10">
        <f t="shared" si="0"/>
        <v>1.3302883476485109E-4</v>
      </c>
      <c r="J10">
        <f t="shared" si="2"/>
        <v>0.27956989247311831</v>
      </c>
    </row>
    <row r="11" spans="1:11" x14ac:dyDescent="0.2">
      <c r="A11" t="s">
        <v>45</v>
      </c>
      <c r="B11" t="s">
        <v>39</v>
      </c>
      <c r="C11">
        <v>423.36</v>
      </c>
      <c r="D11">
        <v>499.85</v>
      </c>
      <c r="E11">
        <v>24</v>
      </c>
      <c r="F11">
        <v>121</v>
      </c>
      <c r="G11">
        <v>35</v>
      </c>
      <c r="H11">
        <f t="shared" si="1"/>
        <v>5.7178907262503767E-4</v>
      </c>
      <c r="I11">
        <f t="shared" si="0"/>
        <v>1.6539353340393651E-4</v>
      </c>
      <c r="J11">
        <f t="shared" si="2"/>
        <v>0.28925619834710742</v>
      </c>
    </row>
    <row r="12" spans="1:11" s="1" customFormat="1" x14ac:dyDescent="0.2">
      <c r="A12" s="1" t="s">
        <v>45</v>
      </c>
      <c r="B12" s="1" t="s">
        <v>40</v>
      </c>
      <c r="C12" s="1">
        <v>390.44</v>
      </c>
      <c r="D12" s="1">
        <v>499.85</v>
      </c>
      <c r="E12" s="1">
        <v>24</v>
      </c>
      <c r="F12" s="1">
        <v>145</v>
      </c>
      <c r="G12" s="1">
        <v>6</v>
      </c>
      <c r="H12" s="1">
        <f t="shared" si="1"/>
        <v>7.4297465963485388E-4</v>
      </c>
      <c r="I12" s="1">
        <f t="shared" si="0"/>
        <v>3.0743779019373261E-5</v>
      </c>
      <c r="J12" s="1">
        <f t="shared" si="2"/>
        <v>4.1379310344827579E-2</v>
      </c>
    </row>
    <row r="13" spans="1:11" x14ac:dyDescent="0.2">
      <c r="A13" t="s">
        <v>44</v>
      </c>
      <c r="B13" t="s">
        <v>20</v>
      </c>
      <c r="C13">
        <v>236.34</v>
      </c>
      <c r="D13">
        <v>499.85</v>
      </c>
      <c r="E13">
        <v>24</v>
      </c>
      <c r="F13">
        <v>125</v>
      </c>
      <c r="G13">
        <v>8</v>
      </c>
      <c r="H13">
        <f t="shared" si="1"/>
        <v>1.058115522157705E-3</v>
      </c>
      <c r="I13">
        <f t="shared" si="0"/>
        <v>6.7719393418093113E-5</v>
      </c>
      <c r="J13">
        <f t="shared" si="2"/>
        <v>6.4000000000000001E-2</v>
      </c>
      <c r="K13">
        <f>AVERAGE(J13:J17)</f>
        <v>6.9702714302095098E-2</v>
      </c>
    </row>
    <row r="14" spans="1:11" x14ac:dyDescent="0.2">
      <c r="A14" t="s">
        <v>44</v>
      </c>
      <c r="B14" t="s">
        <v>21</v>
      </c>
      <c r="C14">
        <v>207.97</v>
      </c>
      <c r="D14">
        <v>499.85</v>
      </c>
      <c r="E14">
        <v>24</v>
      </c>
      <c r="F14">
        <v>126</v>
      </c>
      <c r="G14">
        <v>5</v>
      </c>
      <c r="H14">
        <f t="shared" si="1"/>
        <v>1.2120768509246817E-3</v>
      </c>
      <c r="I14">
        <f t="shared" si="0"/>
        <v>4.8098287735106418E-5</v>
      </c>
      <c r="J14">
        <f t="shared" si="2"/>
        <v>3.968253968253968E-2</v>
      </c>
    </row>
    <row r="15" spans="1:11" x14ac:dyDescent="0.2">
      <c r="A15" t="s">
        <v>44</v>
      </c>
      <c r="B15" t="s">
        <v>22</v>
      </c>
      <c r="C15">
        <v>203.1</v>
      </c>
      <c r="D15">
        <v>499.85</v>
      </c>
      <c r="E15">
        <v>24</v>
      </c>
      <c r="F15">
        <v>119</v>
      </c>
      <c r="G15">
        <v>9</v>
      </c>
      <c r="H15">
        <f t="shared" si="1"/>
        <v>1.1721881901842833E-3</v>
      </c>
      <c r="I15">
        <f t="shared" si="0"/>
        <v>8.865288833326512E-5</v>
      </c>
      <c r="J15">
        <f t="shared" si="2"/>
        <v>7.5630252100840331E-2</v>
      </c>
    </row>
    <row r="16" spans="1:11" x14ac:dyDescent="0.2">
      <c r="A16" t="s">
        <v>44</v>
      </c>
      <c r="B16" t="s">
        <v>23</v>
      </c>
      <c r="C16">
        <v>238.78</v>
      </c>
      <c r="D16">
        <v>499.85</v>
      </c>
      <c r="E16">
        <v>24</v>
      </c>
      <c r="F16">
        <v>135</v>
      </c>
      <c r="G16">
        <v>11</v>
      </c>
      <c r="H16">
        <f t="shared" si="1"/>
        <v>1.1310872950301206E-3</v>
      </c>
      <c r="I16">
        <f t="shared" si="0"/>
        <v>9.2162668483935744E-5</v>
      </c>
      <c r="J16">
        <f t="shared" si="2"/>
        <v>8.1481481481481474E-2</v>
      </c>
    </row>
    <row r="17" spans="1:11" s="1" customFormat="1" x14ac:dyDescent="0.2">
      <c r="A17" s="1" t="s">
        <v>44</v>
      </c>
      <c r="B17" s="1" t="s">
        <v>41</v>
      </c>
      <c r="C17" s="1">
        <v>197.43</v>
      </c>
      <c r="D17" s="1">
        <v>499.85</v>
      </c>
      <c r="E17" s="1">
        <v>24</v>
      </c>
      <c r="F17" s="1">
        <v>114</v>
      </c>
      <c r="G17" s="1">
        <v>10</v>
      </c>
      <c r="H17" s="1">
        <f t="shared" si="1"/>
        <v>1.1551862458904819E-3</v>
      </c>
      <c r="I17" s="1">
        <f t="shared" si="0"/>
        <v>1.0133212683249841E-4</v>
      </c>
      <c r="J17" s="1">
        <f t="shared" si="2"/>
        <v>8.771929824561403E-2</v>
      </c>
    </row>
    <row r="18" spans="1:11" x14ac:dyDescent="0.2">
      <c r="A18" t="s">
        <v>44</v>
      </c>
      <c r="B18" t="s">
        <v>24</v>
      </c>
      <c r="C18">
        <v>206.35</v>
      </c>
      <c r="D18">
        <v>499.85</v>
      </c>
      <c r="E18">
        <v>24</v>
      </c>
      <c r="F18">
        <v>112</v>
      </c>
      <c r="G18">
        <v>8</v>
      </c>
      <c r="H18">
        <f t="shared" si="1"/>
        <v>1.0858600444199167E-3</v>
      </c>
      <c r="I18">
        <f t="shared" si="0"/>
        <v>7.7561431744279771E-5</v>
      </c>
      <c r="J18">
        <f t="shared" si="2"/>
        <v>7.1428571428571438E-2</v>
      </c>
      <c r="K18">
        <f>AVERAGE(J18:J22)</f>
        <v>7.0580771684781246E-2</v>
      </c>
    </row>
    <row r="19" spans="1:11" x14ac:dyDescent="0.2">
      <c r="A19" t="s">
        <v>44</v>
      </c>
      <c r="B19" t="s">
        <v>25</v>
      </c>
      <c r="C19">
        <v>250.13</v>
      </c>
      <c r="D19">
        <v>499.85</v>
      </c>
      <c r="E19">
        <v>24</v>
      </c>
      <c r="F19">
        <v>136</v>
      </c>
      <c r="G19">
        <v>6</v>
      </c>
      <c r="H19">
        <f t="shared" si="1"/>
        <v>1.0877608623009883E-3</v>
      </c>
      <c r="I19">
        <f t="shared" si="0"/>
        <v>4.7989449807396541E-5</v>
      </c>
      <c r="J19">
        <f t="shared" si="2"/>
        <v>4.4117647058823525E-2</v>
      </c>
    </row>
    <row r="20" spans="1:11" x14ac:dyDescent="0.2">
      <c r="A20" t="s">
        <v>44</v>
      </c>
      <c r="B20" t="s">
        <v>26</v>
      </c>
      <c r="C20">
        <v>211.62</v>
      </c>
      <c r="D20">
        <v>499.85</v>
      </c>
      <c r="E20">
        <v>24</v>
      </c>
      <c r="F20">
        <v>166</v>
      </c>
      <c r="G20">
        <v>10</v>
      </c>
      <c r="H20">
        <f t="shared" si="1"/>
        <v>1.5693206213447059E-3</v>
      </c>
      <c r="I20">
        <f t="shared" si="0"/>
        <v>9.4537386827994326E-5</v>
      </c>
      <c r="J20">
        <f t="shared" si="2"/>
        <v>6.0240963855421686E-2</v>
      </c>
    </row>
    <row r="21" spans="1:11" x14ac:dyDescent="0.2">
      <c r="A21" t="s">
        <v>44</v>
      </c>
      <c r="B21" t="s">
        <v>27</v>
      </c>
      <c r="C21">
        <v>237.16</v>
      </c>
      <c r="D21">
        <v>499.85</v>
      </c>
      <c r="E21">
        <v>24</v>
      </c>
      <c r="F21">
        <v>113</v>
      </c>
      <c r="G21">
        <v>12</v>
      </c>
      <c r="H21">
        <f t="shared" si="1"/>
        <v>9.5322912947421075E-4</v>
      </c>
      <c r="I21">
        <f t="shared" si="0"/>
        <v>1.0122787215655336E-4</v>
      </c>
      <c r="J21">
        <f t="shared" si="2"/>
        <v>0.10619469026548672</v>
      </c>
    </row>
    <row r="22" spans="1:11" s="1" customFormat="1" x14ac:dyDescent="0.2">
      <c r="A22" s="1" t="s">
        <v>44</v>
      </c>
      <c r="B22" s="1" t="s">
        <v>42</v>
      </c>
      <c r="C22" s="1">
        <v>233.91</v>
      </c>
      <c r="D22" s="1">
        <v>499.85</v>
      </c>
      <c r="E22" s="1">
        <v>24</v>
      </c>
      <c r="F22" s="1">
        <v>141</v>
      </c>
      <c r="G22" s="1">
        <v>10</v>
      </c>
      <c r="H22" s="1">
        <f t="shared" si="1"/>
        <v>1.2059536804224541E-3</v>
      </c>
      <c r="I22" s="1">
        <f t="shared" si="0"/>
        <v>8.552862981719533E-5</v>
      </c>
      <c r="J22" s="1">
        <f t="shared" si="2"/>
        <v>7.0921985815602842E-2</v>
      </c>
    </row>
    <row r="23" spans="1:11" x14ac:dyDescent="0.2">
      <c r="A23" t="s">
        <v>45</v>
      </c>
      <c r="B23" t="s">
        <v>28</v>
      </c>
      <c r="C23">
        <v>406.9</v>
      </c>
      <c r="D23">
        <v>499.85</v>
      </c>
      <c r="E23">
        <v>24</v>
      </c>
      <c r="F23">
        <f>136+17</f>
        <v>153</v>
      </c>
      <c r="G23">
        <v>14</v>
      </c>
      <c r="H23">
        <f t="shared" si="1"/>
        <v>7.522532011508097E-4</v>
      </c>
      <c r="I23">
        <f t="shared" si="0"/>
        <v>6.8833626249093703E-5</v>
      </c>
      <c r="J23">
        <f t="shared" si="2"/>
        <v>9.1503267973856217E-2</v>
      </c>
      <c r="K23">
        <f>AVERAGE(J23:J30)</f>
        <v>6.6772407542934037E-2</v>
      </c>
    </row>
    <row r="24" spans="1:11" x14ac:dyDescent="0.2">
      <c r="A24" t="s">
        <v>45</v>
      </c>
      <c r="B24" t="s">
        <v>29</v>
      </c>
      <c r="C24">
        <v>310.99</v>
      </c>
      <c r="D24">
        <v>499.85</v>
      </c>
      <c r="E24">
        <v>24</v>
      </c>
      <c r="F24">
        <v>129</v>
      </c>
      <c r="G24">
        <v>12</v>
      </c>
      <c r="H24">
        <f t="shared" si="1"/>
        <v>8.2985762637695121E-4</v>
      </c>
      <c r="I24">
        <f t="shared" si="0"/>
        <v>7.7196058267623363E-5</v>
      </c>
      <c r="J24">
        <f t="shared" si="2"/>
        <v>9.3023255813953487E-2</v>
      </c>
    </row>
    <row r="25" spans="1:11" x14ac:dyDescent="0.2">
      <c r="A25" t="s">
        <v>45</v>
      </c>
      <c r="B25" t="s">
        <v>30</v>
      </c>
      <c r="C25">
        <v>437.54</v>
      </c>
      <c r="D25">
        <v>499.85</v>
      </c>
      <c r="E25">
        <v>24</v>
      </c>
      <c r="F25">
        <v>146</v>
      </c>
      <c r="G25">
        <v>15</v>
      </c>
      <c r="H25">
        <f t="shared" si="1"/>
        <v>6.6756782531399725E-4</v>
      </c>
      <c r="I25">
        <f t="shared" si="0"/>
        <v>6.8585735477465464E-5</v>
      </c>
      <c r="J25">
        <f t="shared" si="2"/>
        <v>0.10273972602739725</v>
      </c>
    </row>
    <row r="26" spans="1:11" x14ac:dyDescent="0.2">
      <c r="A26" t="s">
        <v>45</v>
      </c>
      <c r="B26" t="s">
        <v>31</v>
      </c>
      <c r="C26">
        <v>441.52</v>
      </c>
      <c r="D26">
        <v>499.85</v>
      </c>
      <c r="E26">
        <v>24</v>
      </c>
      <c r="F26">
        <v>132</v>
      </c>
      <c r="G26">
        <v>7</v>
      </c>
      <c r="H26">
        <f t="shared" si="1"/>
        <v>5.9811384256008816E-4</v>
      </c>
      <c r="I26">
        <f t="shared" si="0"/>
        <v>3.1718158317580437E-5</v>
      </c>
      <c r="J26">
        <f t="shared" si="2"/>
        <v>5.3030303030303039E-2</v>
      </c>
    </row>
    <row r="27" spans="1:11" x14ac:dyDescent="0.2">
      <c r="A27" t="s">
        <v>44</v>
      </c>
      <c r="B27" t="s">
        <v>28</v>
      </c>
      <c r="C27">
        <v>220.94</v>
      </c>
      <c r="D27">
        <v>499.85</v>
      </c>
      <c r="E27">
        <v>24</v>
      </c>
      <c r="F27">
        <v>121</v>
      </c>
      <c r="G27">
        <v>4</v>
      </c>
      <c r="H27">
        <f t="shared" si="1"/>
        <v>1.0956486909864034E-3</v>
      </c>
      <c r="I27">
        <f t="shared" si="0"/>
        <v>3.6219791437567053E-5</v>
      </c>
      <c r="J27">
        <f t="shared" si="2"/>
        <v>3.3057851239669422E-2</v>
      </c>
    </row>
    <row r="28" spans="1:11" x14ac:dyDescent="0.2">
      <c r="A28" t="s">
        <v>44</v>
      </c>
      <c r="B28" t="s">
        <v>29</v>
      </c>
      <c r="C28">
        <v>227.83</v>
      </c>
      <c r="D28">
        <v>499.85</v>
      </c>
      <c r="E28">
        <v>24</v>
      </c>
      <c r="F28">
        <v>112</v>
      </c>
      <c r="G28">
        <v>8</v>
      </c>
      <c r="H28">
        <f t="shared" si="1"/>
        <v>9.8348426531207392E-4</v>
      </c>
      <c r="I28">
        <f t="shared" si="0"/>
        <v>7.0248876093719566E-5</v>
      </c>
      <c r="J28">
        <f t="shared" si="2"/>
        <v>7.1428571428571425E-2</v>
      </c>
    </row>
    <row r="29" spans="1:11" x14ac:dyDescent="0.2">
      <c r="A29" t="s">
        <v>44</v>
      </c>
      <c r="B29" t="s">
        <v>30</v>
      </c>
      <c r="C29">
        <v>211.62</v>
      </c>
      <c r="D29">
        <v>499.85</v>
      </c>
      <c r="E29">
        <v>24</v>
      </c>
      <c r="F29">
        <v>114</v>
      </c>
      <c r="G29">
        <v>6</v>
      </c>
      <c r="H29">
        <f t="shared" si="1"/>
        <v>1.0777262098391354E-3</v>
      </c>
      <c r="I29">
        <f t="shared" si="0"/>
        <v>5.6722432096796599E-5</v>
      </c>
      <c r="J29">
        <f t="shared" si="2"/>
        <v>5.2631578947368418E-2</v>
      </c>
    </row>
    <row r="30" spans="1:11" s="1" customFormat="1" x14ac:dyDescent="0.2">
      <c r="A30" s="1" t="s">
        <v>44</v>
      </c>
      <c r="B30" s="1" t="s">
        <v>31</v>
      </c>
      <c r="C30" s="1">
        <v>237.56</v>
      </c>
      <c r="D30" s="1">
        <v>499.85</v>
      </c>
      <c r="E30" s="1">
        <v>24</v>
      </c>
      <c r="F30" s="1">
        <v>136</v>
      </c>
      <c r="G30" s="1">
        <v>5</v>
      </c>
      <c r="H30" s="1">
        <f t="shared" si="1"/>
        <v>1.1453174965791639E-3</v>
      </c>
      <c r="I30" s="1">
        <f t="shared" si="0"/>
        <v>4.2107260903645736E-5</v>
      </c>
      <c r="J30" s="1">
        <f t="shared" si="2"/>
        <v>3.6764705882352942E-2</v>
      </c>
    </row>
    <row r="31" spans="1:11" x14ac:dyDescent="0.2">
      <c r="A31" t="s">
        <v>44</v>
      </c>
      <c r="B31" s="3" t="s">
        <v>32</v>
      </c>
      <c r="C31">
        <v>244.86</v>
      </c>
      <c r="D31">
        <v>499.85</v>
      </c>
      <c r="E31">
        <v>24</v>
      </c>
      <c r="F31">
        <v>130</v>
      </c>
      <c r="G31">
        <v>1</v>
      </c>
      <c r="H31">
        <f t="shared" si="1"/>
        <v>1.0621498954791395E-3</v>
      </c>
      <c r="I31">
        <f t="shared" si="0"/>
        <v>8.1703838113779956E-6</v>
      </c>
      <c r="J31">
        <f t="shared" si="2"/>
        <v>7.6923076923076919E-3</v>
      </c>
      <c r="K31">
        <f>AVERAGE(J31:J35)</f>
        <v>1.7823856905071767E-2</v>
      </c>
    </row>
    <row r="32" spans="1:11" x14ac:dyDescent="0.2">
      <c r="A32" t="s">
        <v>44</v>
      </c>
      <c r="B32" t="s">
        <v>33</v>
      </c>
      <c r="C32">
        <v>277.29000000000002</v>
      </c>
      <c r="D32">
        <v>499.85</v>
      </c>
      <c r="E32">
        <v>24</v>
      </c>
      <c r="F32">
        <v>131</v>
      </c>
      <c r="G32">
        <v>3</v>
      </c>
      <c r="H32">
        <f t="shared" si="1"/>
        <v>9.4514271552193049E-4</v>
      </c>
      <c r="I32">
        <f t="shared" si="0"/>
        <v>2.1644489668441155E-5</v>
      </c>
      <c r="J32">
        <f t="shared" si="2"/>
        <v>2.2900763358778626E-2</v>
      </c>
    </row>
    <row r="33" spans="1:10" x14ac:dyDescent="0.2">
      <c r="A33" t="s">
        <v>44</v>
      </c>
      <c r="B33" t="s">
        <v>34</v>
      </c>
      <c r="C33">
        <v>229.86</v>
      </c>
      <c r="D33">
        <v>499.85</v>
      </c>
      <c r="E33">
        <v>24</v>
      </c>
      <c r="F33">
        <v>135</v>
      </c>
      <c r="G33">
        <v>3</v>
      </c>
      <c r="H33">
        <f t="shared" si="1"/>
        <v>1.17498052861434E-3</v>
      </c>
      <c r="I33">
        <f t="shared" si="0"/>
        <v>2.6110678413651996E-5</v>
      </c>
      <c r="J33">
        <f t="shared" si="2"/>
        <v>2.222222222222222E-2</v>
      </c>
    </row>
    <row r="34" spans="1:10" x14ac:dyDescent="0.2">
      <c r="A34" t="s">
        <v>44</v>
      </c>
      <c r="B34" t="s">
        <v>35</v>
      </c>
      <c r="C34">
        <v>240.4</v>
      </c>
      <c r="D34">
        <v>499.85</v>
      </c>
      <c r="E34">
        <v>24</v>
      </c>
      <c r="F34">
        <v>118</v>
      </c>
      <c r="G34">
        <v>2</v>
      </c>
      <c r="H34">
        <f t="shared" si="1"/>
        <v>9.8199176891170512E-4</v>
      </c>
      <c r="I34">
        <f t="shared" si="0"/>
        <v>1.6643928286639068E-5</v>
      </c>
      <c r="J34">
        <f t="shared" si="2"/>
        <v>1.6949152542372878E-2</v>
      </c>
    </row>
    <row r="35" spans="1:10" x14ac:dyDescent="0.2">
      <c r="A35" t="s">
        <v>44</v>
      </c>
      <c r="B35" t="s">
        <v>36</v>
      </c>
      <c r="C35">
        <v>272.83</v>
      </c>
      <c r="D35">
        <v>499.85</v>
      </c>
      <c r="E35">
        <v>24</v>
      </c>
      <c r="F35">
        <v>155</v>
      </c>
      <c r="G35">
        <v>3</v>
      </c>
      <c r="H35">
        <f t="shared" si="1"/>
        <v>1.1365796573264396E-3</v>
      </c>
      <c r="I35">
        <f t="shared" si="0"/>
        <v>2.1998315948253669E-5</v>
      </c>
      <c r="J35">
        <f t="shared" si="2"/>
        <v>1.935483870967742E-2</v>
      </c>
    </row>
    <row r="38" spans="1:10" x14ac:dyDescent="0.2">
      <c r="J38" s="3" t="s">
        <v>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26A9-6642-47BD-8B7A-A3598FAC46C5}">
  <dimension ref="A1:M22"/>
  <sheetViews>
    <sheetView workbookViewId="0">
      <selection activeCell="H14" sqref="H14"/>
    </sheetView>
  </sheetViews>
  <sheetFormatPr baseColWidth="10" defaultColWidth="8.83203125" defaultRowHeight="15" x14ac:dyDescent="0.2"/>
  <sheetData>
    <row r="1" spans="1:13" x14ac:dyDescent="0.2">
      <c r="A1" t="s">
        <v>56</v>
      </c>
    </row>
    <row r="2" spans="1:13" x14ac:dyDescent="0.2">
      <c r="A2">
        <v>0</v>
      </c>
      <c r="B2">
        <v>3</v>
      </c>
      <c r="C2">
        <v>4</v>
      </c>
      <c r="D2">
        <v>4.5</v>
      </c>
      <c r="E2">
        <v>5</v>
      </c>
      <c r="F2">
        <v>5.5</v>
      </c>
    </row>
    <row r="3" spans="1:13" x14ac:dyDescent="0.2">
      <c r="A3">
        <v>0.28676470588235292</v>
      </c>
      <c r="B3">
        <v>0.45555555555555555</v>
      </c>
      <c r="C3">
        <v>6.4000000000000001E-2</v>
      </c>
      <c r="D3">
        <v>7.1428571428571438E-2</v>
      </c>
      <c r="E3">
        <v>9.1503267973856217E-2</v>
      </c>
      <c r="F3">
        <v>7.6923076923076919E-3</v>
      </c>
    </row>
    <row r="4" spans="1:13" x14ac:dyDescent="0.2">
      <c r="A4">
        <v>0.28057553956834536</v>
      </c>
      <c r="B4">
        <v>0.27956989247311831</v>
      </c>
      <c r="C4">
        <v>3.968253968253968E-2</v>
      </c>
      <c r="D4">
        <v>4.4117647058823525E-2</v>
      </c>
      <c r="E4">
        <v>9.3023255813953487E-2</v>
      </c>
      <c r="F4">
        <v>2.2900763358778626E-2</v>
      </c>
    </row>
    <row r="5" spans="1:13" x14ac:dyDescent="0.2">
      <c r="A5">
        <v>0.27848101265822789</v>
      </c>
      <c r="B5">
        <v>0.28925619834710742</v>
      </c>
      <c r="C5">
        <v>7.5630252100840331E-2</v>
      </c>
      <c r="D5">
        <v>6.0240963855421686E-2</v>
      </c>
      <c r="E5">
        <v>0.10273972602739725</v>
      </c>
      <c r="F5">
        <v>2.222222222222222E-2</v>
      </c>
    </row>
    <row r="6" spans="1:13" x14ac:dyDescent="0.2">
      <c r="A6">
        <v>0.34693877551020408</v>
      </c>
      <c r="B6">
        <v>4.1379310344827579E-2</v>
      </c>
      <c r="C6">
        <v>8.1481481481481474E-2</v>
      </c>
      <c r="D6">
        <v>0.10619469026548672</v>
      </c>
      <c r="E6">
        <v>5.3030303030303039E-2</v>
      </c>
      <c r="F6">
        <v>1.6949152542372878E-2</v>
      </c>
    </row>
    <row r="7" spans="1:13" x14ac:dyDescent="0.2">
      <c r="A7">
        <v>0.21774193548387094</v>
      </c>
      <c r="C7">
        <v>8.771929824561403E-2</v>
      </c>
      <c r="D7">
        <v>7.0921985815602842E-2</v>
      </c>
      <c r="E7">
        <v>3.3057851239669422E-2</v>
      </c>
      <c r="F7">
        <v>1.935483870967742E-2</v>
      </c>
    </row>
    <row r="8" spans="1:13" x14ac:dyDescent="0.2">
      <c r="A8">
        <v>0.27480916030534353</v>
      </c>
      <c r="E8">
        <v>7.1428571428571425E-2</v>
      </c>
    </row>
    <row r="9" spans="1:13" x14ac:dyDescent="0.2">
      <c r="A9">
        <v>0.30088495575221241</v>
      </c>
      <c r="E9">
        <v>5.2631578947368418E-2</v>
      </c>
    </row>
    <row r="10" spans="1:13" x14ac:dyDescent="0.2">
      <c r="E10">
        <v>3.6764705882352942E-2</v>
      </c>
    </row>
    <row r="13" spans="1:13" x14ac:dyDescent="0.2">
      <c r="A13" s="2" t="s">
        <v>57</v>
      </c>
      <c r="B13" s="2"/>
      <c r="C13" s="2"/>
      <c r="D13" s="2"/>
      <c r="E13" s="2"/>
      <c r="F13" s="2"/>
      <c r="H13" t="s">
        <v>58</v>
      </c>
    </row>
    <row r="14" spans="1:13" x14ac:dyDescent="0.2">
      <c r="A14" s="2">
        <v>0</v>
      </c>
      <c r="B14" s="2">
        <v>3</v>
      </c>
      <c r="C14" s="2">
        <v>4</v>
      </c>
      <c r="D14" s="2">
        <v>4.5</v>
      </c>
      <c r="E14" s="2">
        <v>5</v>
      </c>
      <c r="F14" s="2">
        <v>5.5</v>
      </c>
      <c r="H14">
        <v>0</v>
      </c>
      <c r="I14">
        <v>3</v>
      </c>
      <c r="J14">
        <v>4</v>
      </c>
      <c r="K14">
        <v>4.5</v>
      </c>
      <c r="L14">
        <v>5</v>
      </c>
      <c r="M14">
        <v>5.5</v>
      </c>
    </row>
    <row r="15" spans="1:13" x14ac:dyDescent="0.2">
      <c r="A15" s="2">
        <v>1.7121660527124561E-4</v>
      </c>
      <c r="B15" s="2">
        <v>2.1317828152458523E-4</v>
      </c>
      <c r="C15" s="2">
        <v>6.7719393418093113E-5</v>
      </c>
      <c r="D15" s="2">
        <v>7.7561431744279771E-5</v>
      </c>
      <c r="E15" s="2">
        <v>6.8833626249093703E-5</v>
      </c>
      <c r="F15" s="2">
        <v>8.1703838113779956E-6</v>
      </c>
      <c r="H15">
        <v>5.9706303376639495E-4</v>
      </c>
      <c r="I15">
        <v>4.6795232529787002E-4</v>
      </c>
      <c r="J15">
        <v>1.058115522157705E-3</v>
      </c>
      <c r="K15">
        <v>1.0858600444199167E-3</v>
      </c>
      <c r="L15">
        <v>7.522532011508097E-4</v>
      </c>
      <c r="M15">
        <v>1.0621498954791395E-3</v>
      </c>
    </row>
    <row r="16" spans="1:13" x14ac:dyDescent="0.2">
      <c r="A16" s="2">
        <v>2.2246637494898101E-4</v>
      </c>
      <c r="B16" s="2">
        <v>1.3302883476485109E-4</v>
      </c>
      <c r="C16" s="2">
        <v>4.8098287735106418E-5</v>
      </c>
      <c r="D16" s="2">
        <v>4.7989449807396541E-5</v>
      </c>
      <c r="E16" s="2">
        <v>7.7196058267623363E-5</v>
      </c>
      <c r="F16" s="2">
        <v>2.1644489668441155E-5</v>
      </c>
      <c r="H16">
        <v>7.9289297738226563E-4</v>
      </c>
      <c r="I16">
        <v>4.7583390896658272E-4</v>
      </c>
      <c r="J16">
        <v>1.2120768509246817E-3</v>
      </c>
      <c r="K16">
        <v>1.0877608623009883E-3</v>
      </c>
      <c r="L16">
        <v>8.2985762637695121E-4</v>
      </c>
      <c r="M16">
        <v>9.4514271552193049E-4</v>
      </c>
    </row>
    <row r="17" spans="1:13" x14ac:dyDescent="0.2">
      <c r="A17" s="2">
        <v>2.0249455481212008E-4</v>
      </c>
      <c r="B17" s="2">
        <v>1.6539353340393651E-4</v>
      </c>
      <c r="C17" s="2">
        <v>8.865288833326512E-5</v>
      </c>
      <c r="D17" s="2">
        <v>9.4537386827994326E-5</v>
      </c>
      <c r="E17" s="2">
        <v>6.8585735477465464E-5</v>
      </c>
      <c r="F17" s="2">
        <v>2.6110678413651996E-5</v>
      </c>
      <c r="H17">
        <v>7.2713953773443111E-4</v>
      </c>
      <c r="I17">
        <v>5.7178907262503767E-4</v>
      </c>
      <c r="J17">
        <v>1.1721881901842833E-3</v>
      </c>
      <c r="K17">
        <v>1.5693206213447059E-3</v>
      </c>
      <c r="L17">
        <v>6.6756782531399725E-4</v>
      </c>
      <c r="M17">
        <v>1.17498052861434E-3</v>
      </c>
    </row>
    <row r="18" spans="1:13" x14ac:dyDescent="0.2">
      <c r="A18" s="2">
        <v>2.6400654431845891E-4</v>
      </c>
      <c r="B18" s="2">
        <v>3.0743779019373261E-5</v>
      </c>
      <c r="C18" s="2">
        <v>9.2162668483935744E-5</v>
      </c>
      <c r="D18" s="2">
        <v>1.0122787215655336E-4</v>
      </c>
      <c r="E18" s="2">
        <v>3.1718158317580437E-5</v>
      </c>
      <c r="F18" s="2">
        <v>1.6643928286639068E-5</v>
      </c>
      <c r="H18">
        <v>7.6096003950614627E-4</v>
      </c>
      <c r="I18">
        <v>7.4297465963485388E-4</v>
      </c>
      <c r="J18">
        <v>1.1310872950301206E-3</v>
      </c>
      <c r="K18">
        <v>9.5322912947421075E-4</v>
      </c>
      <c r="L18">
        <v>5.9811384256008816E-4</v>
      </c>
      <c r="M18">
        <v>9.8199176891170512E-4</v>
      </c>
    </row>
    <row r="19" spans="1:13" x14ac:dyDescent="0.2">
      <c r="A19" s="2">
        <v>2.3793588609575557E-4</v>
      </c>
      <c r="B19" s="2"/>
      <c r="C19" s="2">
        <v>1.0133212683249841E-4</v>
      </c>
      <c r="D19" s="2">
        <v>8.552862981719533E-5</v>
      </c>
      <c r="E19" s="2">
        <v>3.6219791437567053E-5</v>
      </c>
      <c r="F19" s="2">
        <v>2.1998315948253669E-5</v>
      </c>
      <c r="H19">
        <v>1.092742587995322E-3</v>
      </c>
      <c r="J19">
        <v>1.1551862458904819E-3</v>
      </c>
      <c r="K19">
        <v>1.2059536804224541E-3</v>
      </c>
      <c r="L19">
        <v>1.0956486909864034E-3</v>
      </c>
      <c r="M19">
        <v>1.1365796573264396E-3</v>
      </c>
    </row>
    <row r="20" spans="1:13" x14ac:dyDescent="0.2">
      <c r="A20" s="2">
        <v>3.057852778072627E-4</v>
      </c>
      <c r="B20" s="2"/>
      <c r="C20" s="2"/>
      <c r="D20" s="2"/>
      <c r="E20" s="2">
        <v>7.0248876093719566E-5</v>
      </c>
      <c r="F20" s="2"/>
      <c r="H20">
        <v>1.1127186497986504E-3</v>
      </c>
      <c r="L20">
        <v>9.8348426531207392E-4</v>
      </c>
    </row>
    <row r="21" spans="1:13" x14ac:dyDescent="0.2">
      <c r="A21" s="2">
        <v>3.2963608491318902E-4</v>
      </c>
      <c r="B21" s="2"/>
      <c r="C21" s="2"/>
      <c r="D21" s="2"/>
      <c r="E21" s="2">
        <v>5.6722432096796599E-5</v>
      </c>
      <c r="F21" s="2"/>
      <c r="H21">
        <v>1.0955552233879516E-3</v>
      </c>
      <c r="L21">
        <v>1.0777262098391354E-3</v>
      </c>
    </row>
    <row r="22" spans="1:13" x14ac:dyDescent="0.2">
      <c r="A22" s="2"/>
      <c r="B22" s="2"/>
      <c r="C22" s="2"/>
      <c r="D22" s="2"/>
      <c r="E22" s="2">
        <v>4.2107260903645736E-5</v>
      </c>
      <c r="F22" s="2"/>
      <c r="L22">
        <v>1.1453174965791639E-3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data</vt:lpstr>
      <vt:lpstr>data for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mccubbin</dc:creator>
  <cp:lastModifiedBy>Ricardo Zayas Ventura</cp:lastModifiedBy>
  <dcterms:created xsi:type="dcterms:W3CDTF">2021-09-10T17:43:18Z</dcterms:created>
  <dcterms:modified xsi:type="dcterms:W3CDTF">2025-05-14T23:36:01Z</dcterms:modified>
</cp:coreProperties>
</file>