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320" yWindow="0" windowWidth="25320" windowHeight="14680" tabRatio="622" activeTab="3"/>
  </bookViews>
  <sheets>
    <sheet name="events_per_tetrad" sheetId="3" r:id="rId1"/>
    <sheet name="NCO&amp;COs_within_20kb" sheetId="4" r:id="rId2"/>
    <sheet name="Events_per_chromosome" sheetId="6" r:id="rId3"/>
    <sheet name="NCO_COs_near_CEN_STATs" sheetId="1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E4" i="1"/>
  <c r="H6" i="6"/>
  <c r="H4" i="6"/>
  <c r="I41" i="6"/>
  <c r="H41" i="6"/>
  <c r="I40" i="6"/>
  <c r="H40" i="6"/>
  <c r="I39" i="6"/>
  <c r="H39" i="6"/>
  <c r="I38" i="6"/>
  <c r="H38" i="6"/>
  <c r="I37" i="6"/>
  <c r="H37" i="6"/>
  <c r="I36" i="6"/>
  <c r="H36" i="6"/>
  <c r="I35" i="6"/>
  <c r="H35" i="6"/>
  <c r="I34" i="6"/>
  <c r="H34" i="6"/>
  <c r="I33" i="6"/>
  <c r="H33" i="6"/>
  <c r="I32" i="6"/>
  <c r="H32" i="6"/>
  <c r="I31" i="6"/>
  <c r="H31" i="6"/>
  <c r="I30" i="6"/>
  <c r="H30" i="6"/>
  <c r="I29" i="6"/>
  <c r="H29" i="6"/>
  <c r="I28" i="6"/>
  <c r="H28" i="6"/>
  <c r="I27" i="6"/>
  <c r="H27" i="6"/>
  <c r="I26" i="6"/>
  <c r="H26" i="6"/>
  <c r="I19" i="6"/>
  <c r="H19" i="6"/>
  <c r="I18" i="6"/>
  <c r="H18" i="6"/>
  <c r="I17" i="6"/>
  <c r="H17" i="6"/>
  <c r="I16" i="6"/>
  <c r="H16" i="6"/>
  <c r="I15" i="6"/>
  <c r="H15" i="6"/>
  <c r="I14" i="6"/>
  <c r="H14" i="6"/>
  <c r="I13" i="6"/>
  <c r="H13" i="6"/>
  <c r="I12" i="6"/>
  <c r="H12" i="6"/>
  <c r="I11" i="6"/>
  <c r="H11" i="6"/>
  <c r="I10" i="6"/>
  <c r="H10" i="6"/>
  <c r="I9" i="6"/>
  <c r="H9" i="6"/>
  <c r="I8" i="6"/>
  <c r="H8" i="6"/>
  <c r="I7" i="6"/>
  <c r="H7" i="6"/>
  <c r="I6" i="6"/>
  <c r="I5" i="6"/>
  <c r="H5" i="6"/>
  <c r="I4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E42" i="6"/>
  <c r="D42" i="6"/>
  <c r="C42" i="6"/>
  <c r="B42" i="6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E20" i="6"/>
  <c r="D20" i="6"/>
  <c r="C20" i="6"/>
  <c r="B20" i="6"/>
  <c r="J28" i="4"/>
  <c r="I28" i="4"/>
  <c r="J27" i="4"/>
  <c r="I27" i="4"/>
  <c r="J5" i="4"/>
  <c r="I5" i="4"/>
  <c r="J4" i="4"/>
  <c r="I4" i="4"/>
  <c r="B42" i="4"/>
  <c r="G20" i="4"/>
  <c r="F20" i="4"/>
  <c r="E20" i="4"/>
  <c r="D20" i="4"/>
  <c r="C20" i="4"/>
  <c r="B20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E42" i="4"/>
  <c r="D42" i="4"/>
  <c r="C42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O33" i="3"/>
  <c r="O34" i="3"/>
  <c r="P34" i="3"/>
  <c r="P33" i="3"/>
  <c r="P25" i="3"/>
  <c r="P24" i="3"/>
  <c r="O25" i="3"/>
  <c r="O24" i="3"/>
  <c r="J16" i="1"/>
  <c r="E16" i="1"/>
  <c r="J20" i="1"/>
  <c r="F20" i="1"/>
  <c r="E20" i="1"/>
  <c r="J19" i="1"/>
  <c r="F19" i="1"/>
  <c r="E19" i="1"/>
  <c r="J18" i="1"/>
  <c r="F18" i="1"/>
  <c r="E18" i="1"/>
  <c r="F8" i="1"/>
  <c r="E8" i="1"/>
  <c r="F7" i="1"/>
  <c r="E7" i="1"/>
  <c r="F6" i="1"/>
  <c r="E6" i="1"/>
  <c r="J17" i="1"/>
  <c r="F17" i="1"/>
  <c r="E17" i="1"/>
  <c r="F16" i="1"/>
  <c r="F5" i="1"/>
  <c r="E5" i="1"/>
  <c r="F4" i="1"/>
</calcChain>
</file>

<file path=xl/sharedStrings.xml><?xml version="1.0" encoding="utf-8"?>
<sst xmlns="http://schemas.openxmlformats.org/spreadsheetml/2006/main" count="160" uniqueCount="91">
  <si>
    <t>Yates</t>
  </si>
  <si>
    <t>Pearson</t>
  </si>
  <si>
    <t>Chi Square</t>
  </si>
  <si>
    <t>iml3</t>
  </si>
  <si>
    <t>compared to WT</t>
  </si>
  <si>
    <t xml:space="preserve"> Within 20kb of Cen </t>
  </si>
  <si>
    <t>Outside 20kb of Cen</t>
  </si>
  <si>
    <t>WT</t>
  </si>
  <si>
    <t>zip3</t>
  </si>
  <si>
    <t>sgs1</t>
  </si>
  <si>
    <t>tel1</t>
  </si>
  <si>
    <t>Chi Squire</t>
  </si>
  <si>
    <t>2x2 Contingency Table for NCOs Close and Far Away from Cen</t>
  </si>
  <si>
    <t>2x2 Contingency Table for COs Close and Far Away from Cen</t>
  </si>
  <si>
    <t>iml3 P-value</t>
  </si>
  <si>
    <t>zip3  P-value</t>
  </si>
  <si>
    <t>sgs1  P-value</t>
  </si>
  <si>
    <t>tel1  P-value</t>
  </si>
  <si>
    <t>iml3 P value</t>
  </si>
  <si>
    <t>zip3 Pvalue</t>
  </si>
  <si>
    <t>sgs1 Pvalue</t>
  </si>
  <si>
    <t>tel1 Pvalue</t>
  </si>
  <si>
    <t>Number of NCOs</t>
  </si>
  <si>
    <t>Number of COs</t>
  </si>
  <si>
    <t>Total COs</t>
  </si>
  <si>
    <t>%COs</t>
  </si>
  <si>
    <t>within 20kb of Cen</t>
  </si>
  <si>
    <t>%NCOs</t>
  </si>
  <si>
    <t>wild type</t>
  </si>
  <si>
    <t>pCLB2-3HA-IML3</t>
  </si>
  <si>
    <t>Tetrad#</t>
  </si>
  <si>
    <t>E1</t>
  </si>
  <si>
    <t>E2</t>
  </si>
  <si>
    <t>E3</t>
  </si>
  <si>
    <t>E4</t>
  </si>
  <si>
    <t>E5</t>
  </si>
  <si>
    <t>E6</t>
  </si>
  <si>
    <t>E7</t>
  </si>
  <si>
    <t>total NCO</t>
  </si>
  <si>
    <t>total Simple CO</t>
  </si>
  <si>
    <t>total JM events</t>
  </si>
  <si>
    <t>Total Events</t>
  </si>
  <si>
    <t>Total</t>
  </si>
  <si>
    <t>Mean</t>
  </si>
  <si>
    <t>Median</t>
  </si>
  <si>
    <t>SD</t>
  </si>
  <si>
    <t>SE</t>
  </si>
  <si>
    <t>Wild type</t>
  </si>
  <si>
    <t>pCLB2-IML3</t>
  </si>
  <si>
    <t>avgCO/tetrad</t>
  </si>
  <si>
    <t>avgCO/tetrad_STD</t>
  </si>
  <si>
    <t>n</t>
  </si>
  <si>
    <t>avgNCO/tetrad</t>
  </si>
  <si>
    <t>avgNCO/tetrad_STD</t>
  </si>
  <si>
    <t>Crossovers per tetrad</t>
  </si>
  <si>
    <t>Non-crossovers per terad</t>
  </si>
  <si>
    <t>Unpaired t test</t>
  </si>
  <si>
    <t>two-tailed p value 0.9217</t>
  </si>
  <si>
    <t>two-tailed p value =0.8891</t>
  </si>
  <si>
    <t>Summary</t>
  </si>
  <si>
    <t>Chr</t>
  </si>
  <si>
    <t>wt_&lt;20kb</t>
  </si>
  <si>
    <t>wt_&gt;20kb</t>
  </si>
  <si>
    <t>iml3_&lt;20kb</t>
  </si>
  <si>
    <t>iml3_&gt;20kb</t>
  </si>
  <si>
    <t>WT total</t>
  </si>
  <si>
    <t>iml3 total</t>
  </si>
  <si>
    <t>Crossovers</t>
  </si>
  <si>
    <t>Non-Crossovers</t>
  </si>
  <si>
    <t>TOTALS</t>
  </si>
  <si>
    <t>NCOs</t>
  </si>
  <si>
    <t>wt</t>
  </si>
  <si>
    <t>%NCO&lt;20kb</t>
  </si>
  <si>
    <t>%NCO&gt;20kb</t>
  </si>
  <si>
    <t>COs</t>
  </si>
  <si>
    <t>NCOs on all chromosomes</t>
  </si>
  <si>
    <t>COs on all chromosomes</t>
  </si>
  <si>
    <t>%CO&lt;20kb</t>
  </si>
  <si>
    <t>%CO&gt;20kb</t>
  </si>
  <si>
    <t>Chi-Square with Yates correction</t>
  </si>
  <si>
    <t>p=0.0001</t>
  </si>
  <si>
    <t>p=0.0163</t>
  </si>
  <si>
    <t>CO WT</t>
  </si>
  <si>
    <t>NCO WT</t>
  </si>
  <si>
    <t>CO iml3mn</t>
  </si>
  <si>
    <t>NCO iml3mn</t>
  </si>
  <si>
    <t>NCO_WT</t>
  </si>
  <si>
    <t>NCO_iml3</t>
  </si>
  <si>
    <t>%of total events on that chromosome that are NCOs with 20kb of CEN</t>
  </si>
  <si>
    <t>&lt;0.0001</t>
  </si>
  <si>
    <t>Total NCOs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</si>
</sst>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</font>
    <font>
      <sz val="12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0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3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4" fillId="0" borderId="0" xfId="0" applyFont="1"/>
    <xf numFmtId="0" fontId="7" fillId="0" borderId="0" xfId="0" applyFont="1" applyFill="1"/>
    <xf numFmtId="0" fontId="0" fillId="0" borderId="1" xfId="0" applyBorder="1"/>
    <xf numFmtId="0" fontId="0" fillId="2" borderId="1" xfId="0" applyFill="1" applyBorder="1"/>
    <xf numFmtId="0" fontId="3" fillId="3" borderId="1" xfId="0" applyFont="1" applyFill="1" applyBorder="1"/>
    <xf numFmtId="0" fontId="0" fillId="0" borderId="1" xfId="0" applyFont="1" applyBorder="1"/>
    <xf numFmtId="0" fontId="5" fillId="4" borderId="1" xfId="0" applyFont="1" applyFill="1" applyBorder="1"/>
    <xf numFmtId="0" fontId="0" fillId="5" borderId="1" xfId="0" applyFill="1" applyBorder="1"/>
    <xf numFmtId="0" fontId="8" fillId="0" borderId="1" xfId="0" applyFont="1" applyFill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7" fillId="0" borderId="10" xfId="0" applyFont="1" applyFill="1" applyBorder="1"/>
    <xf numFmtId="0" fontId="7" fillId="0" borderId="11" xfId="0" applyFont="1" applyFill="1" applyBorder="1"/>
    <xf numFmtId="0" fontId="7" fillId="0" borderId="12" xfId="0" applyFont="1" applyFill="1" applyBorder="1"/>
    <xf numFmtId="0" fontId="4" fillId="0" borderId="10" xfId="0" applyFont="1" applyBorder="1"/>
    <xf numFmtId="0" fontId="0" fillId="0" borderId="0" xfId="0" applyFill="1" applyBorder="1"/>
    <xf numFmtId="0" fontId="0" fillId="0" borderId="0" xfId="0" applyFont="1" applyFill="1"/>
    <xf numFmtId="0" fontId="0" fillId="0" borderId="0" xfId="0" applyFont="1" applyFill="1" applyBorder="1"/>
    <xf numFmtId="0" fontId="0" fillId="0" borderId="6" xfId="0" applyFont="1" applyFill="1" applyBorder="1"/>
    <xf numFmtId="0" fontId="0" fillId="6" borderId="5" xfId="0" applyFill="1" applyBorder="1"/>
    <xf numFmtId="0" fontId="0" fillId="6" borderId="0" xfId="0" applyFill="1" applyBorder="1"/>
    <xf numFmtId="0" fontId="0" fillId="6" borderId="6" xfId="0" applyFill="1" applyBorder="1"/>
  </cellXfs>
  <cellStyles count="20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events_per_tetrad!$N$22</c:f>
              <c:strCache>
                <c:ptCount val="1"/>
                <c:pt idx="0">
                  <c:v>Crossovers per tetrad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0000FF"/>
              </a:solidFill>
              <a:ln>
                <a:solidFill>
                  <a:schemeClr val="tx1"/>
                </a:solidFill>
              </a:ln>
            </c:spPr>
          </c:dPt>
          <c:errBars>
            <c:errBarType val="both"/>
            <c:errValType val="cust"/>
            <c:noEndCap val="0"/>
            <c:plus>
              <c:numRef>
                <c:f>events_per_tetrad!$O$25:$P$25</c:f>
                <c:numCache>
                  <c:formatCode>General</c:formatCode>
                  <c:ptCount val="2"/>
                  <c:pt idx="0">
                    <c:v>10.3</c:v>
                  </c:pt>
                  <c:pt idx="1">
                    <c:v>13.0</c:v>
                  </c:pt>
                </c:numCache>
              </c:numRef>
            </c:plus>
            <c:minus>
              <c:numRef>
                <c:f>events_per_tetrad!$O$25:$P$25</c:f>
                <c:numCache>
                  <c:formatCode>General</c:formatCode>
                  <c:ptCount val="2"/>
                  <c:pt idx="0">
                    <c:v>10.3</c:v>
                  </c:pt>
                  <c:pt idx="1">
                    <c:v>13.0</c:v>
                  </c:pt>
                </c:numCache>
              </c:numRef>
            </c:minus>
          </c:errBars>
          <c:cat>
            <c:strRef>
              <c:f>events_per_tetrad!$O$23:$P$23</c:f>
              <c:strCache>
                <c:ptCount val="2"/>
                <c:pt idx="0">
                  <c:v>wild type</c:v>
                </c:pt>
                <c:pt idx="1">
                  <c:v>pCLB2-IML3</c:v>
                </c:pt>
              </c:strCache>
            </c:strRef>
          </c:cat>
          <c:val>
            <c:numRef>
              <c:f>events_per_tetrad!$O$24:$P$24</c:f>
              <c:numCache>
                <c:formatCode>General</c:formatCode>
                <c:ptCount val="2"/>
                <c:pt idx="0">
                  <c:v>94.5</c:v>
                </c:pt>
                <c:pt idx="1">
                  <c:v>94.9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-2141528120"/>
        <c:axId val="-2144157272"/>
      </c:barChart>
      <c:catAx>
        <c:axId val="-2141528120"/>
        <c:scaling>
          <c:orientation val="minMax"/>
        </c:scaling>
        <c:delete val="0"/>
        <c:axPos val="b"/>
        <c:majorTickMark val="out"/>
        <c:minorTickMark val="none"/>
        <c:tickLblPos val="nextTo"/>
        <c:crossAx val="-2144157272"/>
        <c:crosses val="autoZero"/>
        <c:auto val="1"/>
        <c:lblAlgn val="ctr"/>
        <c:lblOffset val="100"/>
        <c:noMultiLvlLbl val="0"/>
      </c:catAx>
      <c:valAx>
        <c:axId val="-2144157272"/>
        <c:scaling>
          <c:orientation val="minMax"/>
          <c:min val="0.0"/>
        </c:scaling>
        <c:delete val="0"/>
        <c:axPos val="l"/>
        <c:numFmt formatCode="General" sourceLinked="1"/>
        <c:majorTickMark val="out"/>
        <c:minorTickMark val="none"/>
        <c:tickLblPos val="nextTo"/>
        <c:crossAx val="-2141528120"/>
        <c:crosses val="autoZero"/>
        <c:crossBetween val="between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events_per_tetrad!$N$31</c:f>
              <c:strCache>
                <c:ptCount val="1"/>
                <c:pt idx="0">
                  <c:v>Non-crossovers per terad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dPt>
          <c:errBars>
            <c:errBarType val="both"/>
            <c:errValType val="cust"/>
            <c:noEndCap val="0"/>
            <c:plus>
              <c:numRef>
                <c:f>events_per_tetrad!$O$25:$P$25</c:f>
                <c:numCache>
                  <c:formatCode>General</c:formatCode>
                  <c:ptCount val="2"/>
                  <c:pt idx="0">
                    <c:v>10.3</c:v>
                  </c:pt>
                  <c:pt idx="1">
                    <c:v>13.0</c:v>
                  </c:pt>
                </c:numCache>
              </c:numRef>
            </c:plus>
            <c:minus>
              <c:numRef>
                <c:f>events_per_tetrad!$O$25:$P$25</c:f>
                <c:numCache>
                  <c:formatCode>General</c:formatCode>
                  <c:ptCount val="2"/>
                  <c:pt idx="0">
                    <c:v>10.3</c:v>
                  </c:pt>
                  <c:pt idx="1">
                    <c:v>13.0</c:v>
                  </c:pt>
                </c:numCache>
              </c:numRef>
            </c:minus>
          </c:errBars>
          <c:cat>
            <c:strRef>
              <c:f>events_per_tetrad!$O$32:$P$32</c:f>
              <c:strCache>
                <c:ptCount val="2"/>
                <c:pt idx="0">
                  <c:v>wild type</c:v>
                </c:pt>
                <c:pt idx="1">
                  <c:v>pCLB2-IML3</c:v>
                </c:pt>
              </c:strCache>
            </c:strRef>
          </c:cat>
          <c:val>
            <c:numRef>
              <c:f>events_per_tetrad!$O$33:$P$33</c:f>
              <c:numCache>
                <c:formatCode>General</c:formatCode>
                <c:ptCount val="2"/>
                <c:pt idx="0">
                  <c:v>36.4</c:v>
                </c:pt>
                <c:pt idx="1">
                  <c:v>36.0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-2143983320"/>
        <c:axId val="-2144065512"/>
      </c:barChart>
      <c:catAx>
        <c:axId val="-2143983320"/>
        <c:scaling>
          <c:orientation val="minMax"/>
        </c:scaling>
        <c:delete val="0"/>
        <c:axPos val="b"/>
        <c:majorTickMark val="out"/>
        <c:minorTickMark val="none"/>
        <c:tickLblPos val="nextTo"/>
        <c:crossAx val="-2144065512"/>
        <c:crosses val="autoZero"/>
        <c:auto val="1"/>
        <c:lblAlgn val="ctr"/>
        <c:lblOffset val="100"/>
        <c:noMultiLvlLbl val="0"/>
      </c:catAx>
      <c:valAx>
        <c:axId val="-2144065512"/>
        <c:scaling>
          <c:orientation val="minMax"/>
          <c:max val="50.0"/>
          <c:min val="0.0"/>
        </c:scaling>
        <c:delete val="0"/>
        <c:axPos val="l"/>
        <c:numFmt formatCode="General" sourceLinked="1"/>
        <c:majorTickMark val="out"/>
        <c:minorTickMark val="none"/>
        <c:tickLblPos val="nextTo"/>
        <c:crossAx val="-2143983320"/>
        <c:crosses val="autoZero"/>
        <c:crossBetween val="between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'NCO&amp;COs_within_20kb'!$I$3</c:f>
              <c:strCache>
                <c:ptCount val="1"/>
                <c:pt idx="0">
                  <c:v>%NCO&lt;20kb</c:v>
                </c:pt>
              </c:strCache>
            </c:strRef>
          </c:tx>
          <c:spPr>
            <a:solidFill>
              <a:srgbClr val="0000FF"/>
            </a:solid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dPt>
          <c:cat>
            <c:strRef>
              <c:f>'NCO&amp;COs_within_20kb'!$H$4:$H$5</c:f>
              <c:strCache>
                <c:ptCount val="2"/>
                <c:pt idx="0">
                  <c:v>wt</c:v>
                </c:pt>
                <c:pt idx="1">
                  <c:v>iml3</c:v>
                </c:pt>
              </c:strCache>
            </c:strRef>
          </c:cat>
          <c:val>
            <c:numRef>
              <c:f>'NCO&amp;COs_within_20kb'!$I$4:$I$5</c:f>
              <c:numCache>
                <c:formatCode>General</c:formatCode>
                <c:ptCount val="2"/>
                <c:pt idx="0">
                  <c:v>2.749867794817556</c:v>
                </c:pt>
                <c:pt idx="1">
                  <c:v>7.291666666666666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44058856"/>
        <c:axId val="-2146307336"/>
      </c:barChart>
      <c:catAx>
        <c:axId val="-2144058856"/>
        <c:scaling>
          <c:orientation val="minMax"/>
        </c:scaling>
        <c:delete val="0"/>
        <c:axPos val="b"/>
        <c:majorTickMark val="out"/>
        <c:minorTickMark val="none"/>
        <c:tickLblPos val="nextTo"/>
        <c:crossAx val="-2146307336"/>
        <c:crosses val="autoZero"/>
        <c:auto val="1"/>
        <c:lblAlgn val="ctr"/>
        <c:lblOffset val="100"/>
        <c:noMultiLvlLbl val="0"/>
      </c:catAx>
      <c:valAx>
        <c:axId val="-21463073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-2144058856"/>
        <c:crosses val="autoZero"/>
        <c:crossBetween val="between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%CO&lt;20kb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'NCO&amp;COs_within_20kb'!$I$26</c:f>
              <c:strCache>
                <c:ptCount val="1"/>
                <c:pt idx="0">
                  <c:v>%CO&lt;20kb</c:v>
                </c:pt>
              </c:strCache>
            </c:strRef>
          </c:tx>
          <c:spPr>
            <a:solidFill>
              <a:srgbClr val="0000FF"/>
            </a:solid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</c:dPt>
          <c:cat>
            <c:strRef>
              <c:f>'NCO&amp;COs_within_20kb'!$H$27:$H$28</c:f>
              <c:strCache>
                <c:ptCount val="2"/>
                <c:pt idx="0">
                  <c:v>wt</c:v>
                </c:pt>
                <c:pt idx="1">
                  <c:v>iml3</c:v>
                </c:pt>
              </c:strCache>
            </c:strRef>
          </c:cat>
          <c:val>
            <c:numRef>
              <c:f>'NCO&amp;COs_within_20kb'!$I$27:$I$28</c:f>
              <c:numCache>
                <c:formatCode>General</c:formatCode>
                <c:ptCount val="2"/>
                <c:pt idx="0">
                  <c:v>2.970498474059003</c:v>
                </c:pt>
                <c:pt idx="1">
                  <c:v>4.6875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0498376"/>
        <c:axId val="2134515544"/>
      </c:barChart>
      <c:catAx>
        <c:axId val="2130498376"/>
        <c:scaling>
          <c:orientation val="minMax"/>
        </c:scaling>
        <c:delete val="0"/>
        <c:axPos val="b"/>
        <c:majorTickMark val="out"/>
        <c:minorTickMark val="none"/>
        <c:tickLblPos val="nextTo"/>
        <c:crossAx val="2134515544"/>
        <c:crosses val="autoZero"/>
        <c:auto val="1"/>
        <c:lblAlgn val="ctr"/>
        <c:lblOffset val="100"/>
        <c:noMultiLvlLbl val="0"/>
      </c:catAx>
      <c:valAx>
        <c:axId val="21345155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130498376"/>
        <c:crosses val="autoZero"/>
        <c:crossBetween val="between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Events_per_chromosome!$M$4:$M$5</c:f>
              <c:strCache>
                <c:ptCount val="1"/>
                <c:pt idx="0">
                  <c:v>CO WT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Events_per_chromosome!$L$6:$L$52</c:f>
              <c:numCache>
                <c:formatCode>General</c:formatCode>
                <c:ptCount val="47"/>
                <c:pt idx="0">
                  <c:v>1.0</c:v>
                </c:pt>
                <c:pt idx="3">
                  <c:v>2.0</c:v>
                </c:pt>
                <c:pt idx="6">
                  <c:v>3.0</c:v>
                </c:pt>
                <c:pt idx="9">
                  <c:v>4.0</c:v>
                </c:pt>
                <c:pt idx="12">
                  <c:v>5.0</c:v>
                </c:pt>
                <c:pt idx="15">
                  <c:v>6.0</c:v>
                </c:pt>
                <c:pt idx="18">
                  <c:v>7.0</c:v>
                </c:pt>
                <c:pt idx="21">
                  <c:v>8.0</c:v>
                </c:pt>
                <c:pt idx="24">
                  <c:v>9.0</c:v>
                </c:pt>
                <c:pt idx="27">
                  <c:v>10.0</c:v>
                </c:pt>
                <c:pt idx="30">
                  <c:v>11.0</c:v>
                </c:pt>
                <c:pt idx="33">
                  <c:v>12.0</c:v>
                </c:pt>
                <c:pt idx="36">
                  <c:v>13.0</c:v>
                </c:pt>
                <c:pt idx="39">
                  <c:v>14.0</c:v>
                </c:pt>
                <c:pt idx="42">
                  <c:v>15.0</c:v>
                </c:pt>
                <c:pt idx="45">
                  <c:v>16.0</c:v>
                </c:pt>
              </c:numCache>
            </c:numRef>
          </c:cat>
          <c:val>
            <c:numRef>
              <c:f>Events_per_chromosome!$M$6:$M$52</c:f>
              <c:numCache>
                <c:formatCode>General</c:formatCode>
                <c:ptCount val="47"/>
                <c:pt idx="0">
                  <c:v>12.35294117647059</c:v>
                </c:pt>
                <c:pt idx="3">
                  <c:v>1.304347826086956</c:v>
                </c:pt>
                <c:pt idx="6">
                  <c:v>7.391304347826087</c:v>
                </c:pt>
                <c:pt idx="9">
                  <c:v>0.391134289439374</c:v>
                </c:pt>
                <c:pt idx="12">
                  <c:v>2.285714285714286</c:v>
                </c:pt>
                <c:pt idx="15">
                  <c:v>4.371584699453552</c:v>
                </c:pt>
                <c:pt idx="18">
                  <c:v>0.163132137030995</c:v>
                </c:pt>
                <c:pt idx="21">
                  <c:v>2.678571428571428</c:v>
                </c:pt>
                <c:pt idx="24">
                  <c:v>4.270462633451957</c:v>
                </c:pt>
                <c:pt idx="27">
                  <c:v>0.72992700729927</c:v>
                </c:pt>
                <c:pt idx="30">
                  <c:v>1.6</c:v>
                </c:pt>
                <c:pt idx="33">
                  <c:v>1.990049751243781</c:v>
                </c:pt>
                <c:pt idx="36">
                  <c:v>1.162790697674419</c:v>
                </c:pt>
                <c:pt idx="39">
                  <c:v>4.225352112676056</c:v>
                </c:pt>
                <c:pt idx="42">
                  <c:v>1.730103806228374</c:v>
                </c:pt>
                <c:pt idx="45">
                  <c:v>1.183431952662722</c:v>
                </c:pt>
              </c:numCache>
            </c:numRef>
          </c:val>
        </c:ser>
        <c:ser>
          <c:idx val="1"/>
          <c:order val="1"/>
          <c:tx>
            <c:strRef>
              <c:f>Events_per_chromosome!$N$4:$N$5</c:f>
              <c:strCache>
                <c:ptCount val="1"/>
                <c:pt idx="0">
                  <c:v>NCO WT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Events_per_chromosome!$L$6:$L$52</c:f>
              <c:numCache>
                <c:formatCode>General</c:formatCode>
                <c:ptCount val="47"/>
                <c:pt idx="0">
                  <c:v>1.0</c:v>
                </c:pt>
                <c:pt idx="3">
                  <c:v>2.0</c:v>
                </c:pt>
                <c:pt idx="6">
                  <c:v>3.0</c:v>
                </c:pt>
                <c:pt idx="9">
                  <c:v>4.0</c:v>
                </c:pt>
                <c:pt idx="12">
                  <c:v>5.0</c:v>
                </c:pt>
                <c:pt idx="15">
                  <c:v>6.0</c:v>
                </c:pt>
                <c:pt idx="18">
                  <c:v>7.0</c:v>
                </c:pt>
                <c:pt idx="21">
                  <c:v>8.0</c:v>
                </c:pt>
                <c:pt idx="24">
                  <c:v>9.0</c:v>
                </c:pt>
                <c:pt idx="27">
                  <c:v>10.0</c:v>
                </c:pt>
                <c:pt idx="30">
                  <c:v>11.0</c:v>
                </c:pt>
                <c:pt idx="33">
                  <c:v>12.0</c:v>
                </c:pt>
                <c:pt idx="36">
                  <c:v>13.0</c:v>
                </c:pt>
                <c:pt idx="39">
                  <c:v>14.0</c:v>
                </c:pt>
                <c:pt idx="42">
                  <c:v>15.0</c:v>
                </c:pt>
                <c:pt idx="45">
                  <c:v>16.0</c:v>
                </c:pt>
              </c:numCache>
            </c:numRef>
          </c:cat>
          <c:val>
            <c:numRef>
              <c:f>Events_per_chromosome!$N$6:$N$52</c:f>
              <c:numCache>
                <c:formatCode>General</c:formatCode>
                <c:ptCount val="47"/>
                <c:pt idx="0">
                  <c:v>2.941176470588235</c:v>
                </c:pt>
                <c:pt idx="3">
                  <c:v>0.652173913043478</c:v>
                </c:pt>
                <c:pt idx="6">
                  <c:v>2.608695652173913</c:v>
                </c:pt>
                <c:pt idx="9">
                  <c:v>0.391134289439374</c:v>
                </c:pt>
                <c:pt idx="12">
                  <c:v>1.428571428571429</c:v>
                </c:pt>
                <c:pt idx="15">
                  <c:v>1.092896174863388</c:v>
                </c:pt>
                <c:pt idx="18">
                  <c:v>0.32626427406199</c:v>
                </c:pt>
                <c:pt idx="21">
                  <c:v>0.892857142857143</c:v>
                </c:pt>
                <c:pt idx="24">
                  <c:v>1.779359430604982</c:v>
                </c:pt>
                <c:pt idx="27">
                  <c:v>0.0</c:v>
                </c:pt>
                <c:pt idx="30">
                  <c:v>1.066666666666667</c:v>
                </c:pt>
                <c:pt idx="33">
                  <c:v>0.33167495854063</c:v>
                </c:pt>
                <c:pt idx="36">
                  <c:v>0.387596899224806</c:v>
                </c:pt>
                <c:pt idx="39">
                  <c:v>1.643192488262911</c:v>
                </c:pt>
                <c:pt idx="42">
                  <c:v>0.519031141868512</c:v>
                </c:pt>
                <c:pt idx="45">
                  <c:v>0.0</c:v>
                </c:pt>
              </c:numCache>
            </c:numRef>
          </c:val>
        </c:ser>
        <c:ser>
          <c:idx val="2"/>
          <c:order val="2"/>
          <c:tx>
            <c:strRef>
              <c:f>Events_per_chromosome!$O$4:$O$5</c:f>
              <c:strCache>
                <c:ptCount val="1"/>
                <c:pt idx="0">
                  <c:v>CO iml3mn</c:v>
                </c:pt>
              </c:strCache>
            </c:strRef>
          </c:tx>
          <c:spPr>
            <a:solidFill>
              <a:srgbClr val="0000FF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Events_per_chromosome!$L$6:$L$52</c:f>
              <c:numCache>
                <c:formatCode>General</c:formatCode>
                <c:ptCount val="47"/>
                <c:pt idx="0">
                  <c:v>1.0</c:v>
                </c:pt>
                <c:pt idx="3">
                  <c:v>2.0</c:v>
                </c:pt>
                <c:pt idx="6">
                  <c:v>3.0</c:v>
                </c:pt>
                <c:pt idx="9">
                  <c:v>4.0</c:v>
                </c:pt>
                <c:pt idx="12">
                  <c:v>5.0</c:v>
                </c:pt>
                <c:pt idx="15">
                  <c:v>6.0</c:v>
                </c:pt>
                <c:pt idx="18">
                  <c:v>7.0</c:v>
                </c:pt>
                <c:pt idx="21">
                  <c:v>8.0</c:v>
                </c:pt>
                <c:pt idx="24">
                  <c:v>9.0</c:v>
                </c:pt>
                <c:pt idx="27">
                  <c:v>10.0</c:v>
                </c:pt>
                <c:pt idx="30">
                  <c:v>11.0</c:v>
                </c:pt>
                <c:pt idx="33">
                  <c:v>12.0</c:v>
                </c:pt>
                <c:pt idx="36">
                  <c:v>13.0</c:v>
                </c:pt>
                <c:pt idx="39">
                  <c:v>14.0</c:v>
                </c:pt>
                <c:pt idx="42">
                  <c:v>15.0</c:v>
                </c:pt>
                <c:pt idx="45">
                  <c:v>16.0</c:v>
                </c:pt>
              </c:numCache>
            </c:numRef>
          </c:cat>
          <c:val>
            <c:numRef>
              <c:f>Events_per_chromosome!$O$6:$O$52</c:f>
              <c:numCache>
                <c:formatCode>General</c:formatCode>
                <c:ptCount val="47"/>
                <c:pt idx="1">
                  <c:v>16.66666666666666</c:v>
                </c:pt>
                <c:pt idx="4">
                  <c:v>1.282051282051282</c:v>
                </c:pt>
                <c:pt idx="7">
                  <c:v>5.0</c:v>
                </c:pt>
                <c:pt idx="10">
                  <c:v>0.806451612903226</c:v>
                </c:pt>
                <c:pt idx="13">
                  <c:v>5.76923076923077</c:v>
                </c:pt>
                <c:pt idx="16">
                  <c:v>3.448275862068965</c:v>
                </c:pt>
                <c:pt idx="19">
                  <c:v>1.111111111111111</c:v>
                </c:pt>
                <c:pt idx="22">
                  <c:v>2.380952380952381</c:v>
                </c:pt>
                <c:pt idx="25">
                  <c:v>2.439024390243902</c:v>
                </c:pt>
                <c:pt idx="28">
                  <c:v>1.639344262295082</c:v>
                </c:pt>
                <c:pt idx="31">
                  <c:v>3.508771929824561</c:v>
                </c:pt>
                <c:pt idx="34">
                  <c:v>6.25</c:v>
                </c:pt>
                <c:pt idx="37">
                  <c:v>3.260869565217391</c:v>
                </c:pt>
                <c:pt idx="40">
                  <c:v>4.477611940298507</c:v>
                </c:pt>
                <c:pt idx="43">
                  <c:v>3.529411764705882</c:v>
                </c:pt>
                <c:pt idx="46">
                  <c:v>1.515151515151515</c:v>
                </c:pt>
              </c:numCache>
            </c:numRef>
          </c:val>
        </c:ser>
        <c:ser>
          <c:idx val="3"/>
          <c:order val="3"/>
          <c:tx>
            <c:strRef>
              <c:f>Events_per_chromosome!$P$4:$P$5</c:f>
              <c:strCache>
                <c:ptCount val="1"/>
                <c:pt idx="0">
                  <c:v>NCO iml3mn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Events_per_chromosome!$L$6:$L$52</c:f>
              <c:numCache>
                <c:formatCode>General</c:formatCode>
                <c:ptCount val="47"/>
                <c:pt idx="0">
                  <c:v>1.0</c:v>
                </c:pt>
                <c:pt idx="3">
                  <c:v>2.0</c:v>
                </c:pt>
                <c:pt idx="6">
                  <c:v>3.0</c:v>
                </c:pt>
                <c:pt idx="9">
                  <c:v>4.0</c:v>
                </c:pt>
                <c:pt idx="12">
                  <c:v>5.0</c:v>
                </c:pt>
                <c:pt idx="15">
                  <c:v>6.0</c:v>
                </c:pt>
                <c:pt idx="18">
                  <c:v>7.0</c:v>
                </c:pt>
                <c:pt idx="21">
                  <c:v>8.0</c:v>
                </c:pt>
                <c:pt idx="24">
                  <c:v>9.0</c:v>
                </c:pt>
                <c:pt idx="27">
                  <c:v>10.0</c:v>
                </c:pt>
                <c:pt idx="30">
                  <c:v>11.0</c:v>
                </c:pt>
                <c:pt idx="33">
                  <c:v>12.0</c:v>
                </c:pt>
                <c:pt idx="36">
                  <c:v>13.0</c:v>
                </c:pt>
                <c:pt idx="39">
                  <c:v>14.0</c:v>
                </c:pt>
                <c:pt idx="42">
                  <c:v>15.0</c:v>
                </c:pt>
                <c:pt idx="45">
                  <c:v>16.0</c:v>
                </c:pt>
              </c:numCache>
            </c:numRef>
          </c:cat>
          <c:val>
            <c:numRef>
              <c:f>Events_per_chromosome!$P$6:$P$52</c:f>
              <c:numCache>
                <c:formatCode>General</c:formatCode>
                <c:ptCount val="47"/>
                <c:pt idx="1">
                  <c:v>0.0</c:v>
                </c:pt>
                <c:pt idx="4">
                  <c:v>0.0</c:v>
                </c:pt>
                <c:pt idx="7">
                  <c:v>5.0</c:v>
                </c:pt>
                <c:pt idx="10">
                  <c:v>0.806451612903226</c:v>
                </c:pt>
                <c:pt idx="13">
                  <c:v>1.923076923076923</c:v>
                </c:pt>
                <c:pt idx="16">
                  <c:v>3.448275862068965</c:v>
                </c:pt>
                <c:pt idx="19">
                  <c:v>0.0</c:v>
                </c:pt>
                <c:pt idx="22">
                  <c:v>0.0</c:v>
                </c:pt>
                <c:pt idx="25">
                  <c:v>4.878048780487804</c:v>
                </c:pt>
                <c:pt idx="28">
                  <c:v>3.278688524590164</c:v>
                </c:pt>
                <c:pt idx="31">
                  <c:v>7.017543859649122</c:v>
                </c:pt>
                <c:pt idx="34">
                  <c:v>0.0</c:v>
                </c:pt>
                <c:pt idx="37">
                  <c:v>0.0</c:v>
                </c:pt>
                <c:pt idx="40">
                  <c:v>8.955223880597014</c:v>
                </c:pt>
                <c:pt idx="43">
                  <c:v>2.352941176470588</c:v>
                </c:pt>
                <c:pt idx="46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143834040"/>
        <c:axId val="2143839576"/>
      </c:barChart>
      <c:catAx>
        <c:axId val="2143834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Chromosome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43839576"/>
        <c:crosses val="autoZero"/>
        <c:auto val="1"/>
        <c:lblAlgn val="ctr"/>
        <c:lblOffset val="100"/>
        <c:noMultiLvlLbl val="0"/>
      </c:catAx>
      <c:valAx>
        <c:axId val="2143839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% events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438340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NCO_COs_near_CEN_STATs!$E$14</c:f>
              <c:strCache>
                <c:ptCount val="1"/>
                <c:pt idx="0">
                  <c:v>%COs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0000FF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solidFill>
                  <a:schemeClr val="tx1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</c:dPt>
          <c:dPt>
            <c:idx val="4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</c:spPr>
          </c:dPt>
          <c:cat>
            <c:strRef>
              <c:f>NCO_COs_near_CEN_STATs!$I$16:$I$20</c:f>
              <c:strCache>
                <c:ptCount val="5"/>
                <c:pt idx="0">
                  <c:v>WT</c:v>
                </c:pt>
                <c:pt idx="1">
                  <c:v>iml3</c:v>
                </c:pt>
                <c:pt idx="2">
                  <c:v>zip3</c:v>
                </c:pt>
                <c:pt idx="3">
                  <c:v>sgs1</c:v>
                </c:pt>
                <c:pt idx="4">
                  <c:v>tel1</c:v>
                </c:pt>
              </c:strCache>
            </c:strRef>
          </c:cat>
          <c:val>
            <c:numRef>
              <c:f>NCO_COs_near_CEN_STATs!$E$16:$E$20</c:f>
              <c:numCache>
                <c:formatCode>General</c:formatCode>
                <c:ptCount val="5"/>
                <c:pt idx="0">
                  <c:v>2.970498474059003</c:v>
                </c:pt>
                <c:pt idx="1">
                  <c:v>4.6875</c:v>
                </c:pt>
                <c:pt idx="2">
                  <c:v>3.067484662576687</c:v>
                </c:pt>
                <c:pt idx="3">
                  <c:v>3.487490523123578</c:v>
                </c:pt>
                <c:pt idx="4">
                  <c:v>2.494802494802495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143775048"/>
        <c:axId val="2143778024"/>
      </c:barChart>
      <c:catAx>
        <c:axId val="2143775048"/>
        <c:scaling>
          <c:orientation val="minMax"/>
        </c:scaling>
        <c:delete val="0"/>
        <c:axPos val="b"/>
        <c:majorTickMark val="out"/>
        <c:minorTickMark val="none"/>
        <c:tickLblPos val="nextTo"/>
        <c:crossAx val="2143778024"/>
        <c:crosses val="autoZero"/>
        <c:auto val="1"/>
        <c:lblAlgn val="ctr"/>
        <c:lblOffset val="100"/>
        <c:noMultiLvlLbl val="0"/>
      </c:catAx>
      <c:valAx>
        <c:axId val="21437780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%</a:t>
                </a:r>
                <a:r>
                  <a:rPr lang="en-US" baseline="0"/>
                  <a:t> COs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2143775048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NCO_COs_near_CEN_STATs!$E$2</c:f>
              <c:strCache>
                <c:ptCount val="1"/>
                <c:pt idx="0">
                  <c:v>%NCOs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  <a:ln>
                <a:solidFill>
                  <a:schemeClr val="tx1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dPt>
          <c:dPt>
            <c:idx val="4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</c:dPt>
          <c:cat>
            <c:strRef>
              <c:f>NCO_COs_near_CEN_STATs!$I$4:$I$8</c:f>
              <c:strCache>
                <c:ptCount val="5"/>
                <c:pt idx="0">
                  <c:v>WT</c:v>
                </c:pt>
                <c:pt idx="1">
                  <c:v>iml3</c:v>
                </c:pt>
                <c:pt idx="2">
                  <c:v>zip3</c:v>
                </c:pt>
                <c:pt idx="3">
                  <c:v>sgs1</c:v>
                </c:pt>
                <c:pt idx="4">
                  <c:v>tel1</c:v>
                </c:pt>
              </c:strCache>
            </c:strRef>
          </c:cat>
          <c:val>
            <c:numRef>
              <c:f>NCO_COs_near_CEN_STATs!$E$4:$E$8</c:f>
              <c:numCache>
                <c:formatCode>General</c:formatCode>
                <c:ptCount val="5"/>
                <c:pt idx="0">
                  <c:v>2.749867794817556</c:v>
                </c:pt>
                <c:pt idx="1">
                  <c:v>7.291666666666666</c:v>
                </c:pt>
                <c:pt idx="2">
                  <c:v>2.81995661605206</c:v>
                </c:pt>
                <c:pt idx="3">
                  <c:v>4.53020134228188</c:v>
                </c:pt>
                <c:pt idx="4">
                  <c:v>2.976190476190476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138337944"/>
        <c:axId val="-2144001784"/>
      </c:barChart>
      <c:catAx>
        <c:axId val="2138337944"/>
        <c:scaling>
          <c:orientation val="minMax"/>
        </c:scaling>
        <c:delete val="0"/>
        <c:axPos val="b"/>
        <c:majorTickMark val="out"/>
        <c:minorTickMark val="none"/>
        <c:tickLblPos val="nextTo"/>
        <c:crossAx val="-2144001784"/>
        <c:crosses val="autoZero"/>
        <c:auto val="1"/>
        <c:lblAlgn val="ctr"/>
        <c:lblOffset val="100"/>
        <c:noMultiLvlLbl val="0"/>
      </c:catAx>
      <c:valAx>
        <c:axId val="-21440017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%NCOs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2138337944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717550</xdr:colOff>
      <xdr:row>17</xdr:row>
      <xdr:rowOff>165100</xdr:rowOff>
    </xdr:from>
    <xdr:to>
      <xdr:col>18</xdr:col>
      <xdr:colOff>635000</xdr:colOff>
      <xdr:row>33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482600</xdr:colOff>
      <xdr:row>17</xdr:row>
      <xdr:rowOff>88900</xdr:rowOff>
    </xdr:from>
    <xdr:to>
      <xdr:col>21</xdr:col>
      <xdr:colOff>400050</xdr:colOff>
      <xdr:row>33</xdr:row>
      <xdr:rowOff>38100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107950</xdr:colOff>
      <xdr:row>2</xdr:row>
      <xdr:rowOff>101600</xdr:rowOff>
    </xdr:from>
    <xdr:to>
      <xdr:col>12</xdr:col>
      <xdr:colOff>762000</xdr:colOff>
      <xdr:row>17</xdr:row>
      <xdr:rowOff>63500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234950</xdr:colOff>
      <xdr:row>24</xdr:row>
      <xdr:rowOff>63500</xdr:rowOff>
    </xdr:from>
    <xdr:to>
      <xdr:col>12</xdr:col>
      <xdr:colOff>749300</xdr:colOff>
      <xdr:row>40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438150</xdr:colOff>
      <xdr:row>3</xdr:row>
      <xdr:rowOff>38100</xdr:rowOff>
    </xdr:from>
    <xdr:to>
      <xdr:col>22</xdr:col>
      <xdr:colOff>57150</xdr:colOff>
      <xdr:row>17</xdr:row>
      <xdr:rowOff>114300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495300</xdr:colOff>
      <xdr:row>19</xdr:row>
      <xdr:rowOff>50800</xdr:rowOff>
    </xdr:from>
    <xdr:to>
      <xdr:col>14</xdr:col>
      <xdr:colOff>609600</xdr:colOff>
      <xdr:row>35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495300</xdr:colOff>
      <xdr:row>0</xdr:row>
      <xdr:rowOff>127000</xdr:rowOff>
    </xdr:from>
    <xdr:to>
      <xdr:col>14</xdr:col>
      <xdr:colOff>571500</xdr:colOff>
      <xdr:row>18</xdr:row>
      <xdr:rowOff>25400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9"/>
  <sheetViews>
    <sheetView topLeftCell="K1" workbookViewId="0">
      <selection activeCell="N21" sqref="N21"/>
    </sheetView>
  </sheetViews>
  <sheetFormatPr baseColWidth="10" defaultRowHeight="15" x14ac:dyDescent="0"/>
  <cols>
    <col min="14" max="14" width="16.6640625" customWidth="1"/>
    <col min="23" max="23" width="15.1640625" customWidth="1"/>
    <col min="24" max="24" width="14" customWidth="1"/>
  </cols>
  <sheetData>
    <row r="1" spans="1:25">
      <c r="A1" s="10" t="s">
        <v>47</v>
      </c>
      <c r="N1" s="10" t="s">
        <v>29</v>
      </c>
    </row>
    <row r="2" spans="1:25">
      <c r="A2" s="1" t="s">
        <v>30</v>
      </c>
      <c r="B2" s="2" t="s">
        <v>31</v>
      </c>
      <c r="C2" s="2" t="s">
        <v>32</v>
      </c>
      <c r="D2" s="2" t="s">
        <v>33</v>
      </c>
      <c r="E2" s="2" t="s">
        <v>34</v>
      </c>
      <c r="F2" s="2" t="s">
        <v>35</v>
      </c>
      <c r="G2" s="2" t="s">
        <v>36</v>
      </c>
      <c r="H2" s="2" t="s">
        <v>37</v>
      </c>
      <c r="I2" s="2" t="s">
        <v>38</v>
      </c>
      <c r="J2" s="2" t="s">
        <v>39</v>
      </c>
      <c r="K2" s="2" t="s">
        <v>40</v>
      </c>
      <c r="L2" s="3" t="s">
        <v>41</v>
      </c>
      <c r="N2" s="1" t="s">
        <v>30</v>
      </c>
      <c r="O2" s="2" t="s">
        <v>31</v>
      </c>
      <c r="P2" s="2" t="s">
        <v>32</v>
      </c>
      <c r="Q2" s="2" t="s">
        <v>33</v>
      </c>
      <c r="R2" s="2" t="s">
        <v>34</v>
      </c>
      <c r="S2" s="2" t="s">
        <v>35</v>
      </c>
      <c r="T2" s="2" t="s">
        <v>36</v>
      </c>
      <c r="U2" s="2" t="s">
        <v>37</v>
      </c>
      <c r="V2" s="2" t="s">
        <v>38</v>
      </c>
      <c r="W2" s="2" t="s">
        <v>39</v>
      </c>
      <c r="X2" s="2" t="s">
        <v>40</v>
      </c>
      <c r="Y2" s="3" t="s">
        <v>41</v>
      </c>
    </row>
    <row r="3" spans="1:25">
      <c r="A3" s="4">
        <v>1</v>
      </c>
      <c r="B3" s="5">
        <v>51</v>
      </c>
      <c r="C3" s="5">
        <v>77</v>
      </c>
      <c r="D3" s="5">
        <v>9</v>
      </c>
      <c r="E3" s="5">
        <v>1</v>
      </c>
      <c r="F3" s="5">
        <v>6</v>
      </c>
      <c r="G3" s="5">
        <v>8</v>
      </c>
      <c r="H3" s="5">
        <v>2</v>
      </c>
      <c r="I3" s="5">
        <v>52</v>
      </c>
      <c r="J3" s="5">
        <v>86</v>
      </c>
      <c r="K3" s="5">
        <v>102</v>
      </c>
      <c r="L3" s="6">
        <v>154</v>
      </c>
      <c r="N3" s="4">
        <v>1</v>
      </c>
      <c r="O3" s="5">
        <v>31</v>
      </c>
      <c r="P3" s="5">
        <v>98</v>
      </c>
      <c r="Q3" s="5">
        <v>8</v>
      </c>
      <c r="R3" s="5">
        <v>3</v>
      </c>
      <c r="S3" s="5">
        <v>2</v>
      </c>
      <c r="T3" s="5">
        <v>3</v>
      </c>
      <c r="U3" s="5">
        <v>0</v>
      </c>
      <c r="V3" s="5">
        <v>34</v>
      </c>
      <c r="W3" s="5">
        <v>106</v>
      </c>
      <c r="X3" s="5">
        <v>111</v>
      </c>
      <c r="Y3" s="6">
        <v>145</v>
      </c>
    </row>
    <row r="4" spans="1:25">
      <c r="A4" s="4">
        <v>2</v>
      </c>
      <c r="B4" s="5">
        <v>35</v>
      </c>
      <c r="C4" s="5">
        <v>83</v>
      </c>
      <c r="D4" s="5">
        <v>8</v>
      </c>
      <c r="E4" s="5">
        <v>2</v>
      </c>
      <c r="F4" s="5">
        <v>3</v>
      </c>
      <c r="G4" s="5">
        <v>11</v>
      </c>
      <c r="H4" s="5">
        <v>1</v>
      </c>
      <c r="I4" s="5">
        <v>37</v>
      </c>
      <c r="J4" s="5">
        <v>91</v>
      </c>
      <c r="K4" s="5">
        <v>106</v>
      </c>
      <c r="L4" s="6">
        <v>143</v>
      </c>
      <c r="N4" s="4">
        <v>2</v>
      </c>
      <c r="O4" s="5">
        <v>45</v>
      </c>
      <c r="P4" s="5">
        <v>71</v>
      </c>
      <c r="Q4" s="5">
        <v>3</v>
      </c>
      <c r="R4" s="5">
        <v>2</v>
      </c>
      <c r="S4" s="5">
        <v>4</v>
      </c>
      <c r="T4" s="5">
        <v>7</v>
      </c>
      <c r="U4" s="5">
        <v>1</v>
      </c>
      <c r="V4" s="5">
        <v>47</v>
      </c>
      <c r="W4" s="5">
        <v>74</v>
      </c>
      <c r="X4" s="5">
        <v>86</v>
      </c>
      <c r="Y4" s="6">
        <v>133</v>
      </c>
    </row>
    <row r="5" spans="1:25">
      <c r="A5" s="4">
        <v>3</v>
      </c>
      <c r="B5" s="5">
        <v>40</v>
      </c>
      <c r="C5" s="5">
        <v>79</v>
      </c>
      <c r="D5" s="5">
        <v>13</v>
      </c>
      <c r="E5" s="5">
        <v>2</v>
      </c>
      <c r="F5" s="5">
        <v>4</v>
      </c>
      <c r="G5" s="5">
        <v>6</v>
      </c>
      <c r="H5" s="5">
        <v>0</v>
      </c>
      <c r="I5" s="5">
        <v>42</v>
      </c>
      <c r="J5" s="5">
        <v>92</v>
      </c>
      <c r="K5" s="5">
        <v>102</v>
      </c>
      <c r="L5" s="6">
        <v>144</v>
      </c>
      <c r="N5" s="4">
        <v>3</v>
      </c>
      <c r="O5" s="5">
        <v>42</v>
      </c>
      <c r="P5" s="5">
        <v>74</v>
      </c>
      <c r="Q5" s="5">
        <v>12</v>
      </c>
      <c r="R5" s="5">
        <v>2</v>
      </c>
      <c r="S5" s="5">
        <v>3</v>
      </c>
      <c r="T5" s="5">
        <v>3</v>
      </c>
      <c r="U5" s="5">
        <v>1</v>
      </c>
      <c r="V5" s="5">
        <v>44</v>
      </c>
      <c r="W5" s="5">
        <v>86</v>
      </c>
      <c r="X5" s="5">
        <v>93</v>
      </c>
      <c r="Y5" s="6">
        <v>137</v>
      </c>
    </row>
    <row r="6" spans="1:25">
      <c r="A6" s="4">
        <v>4</v>
      </c>
      <c r="B6" s="5">
        <v>33</v>
      </c>
      <c r="C6" s="5">
        <v>94</v>
      </c>
      <c r="D6" s="5">
        <v>8</v>
      </c>
      <c r="E6" s="5">
        <v>0</v>
      </c>
      <c r="F6" s="5">
        <v>2</v>
      </c>
      <c r="G6" s="5">
        <v>6</v>
      </c>
      <c r="H6" s="5">
        <v>0</v>
      </c>
      <c r="I6" s="5">
        <v>33</v>
      </c>
      <c r="J6" s="5">
        <v>102</v>
      </c>
      <c r="K6" s="5">
        <v>110</v>
      </c>
      <c r="L6" s="6">
        <v>143</v>
      </c>
      <c r="N6" s="4">
        <v>4</v>
      </c>
      <c r="O6" s="5">
        <v>36</v>
      </c>
      <c r="P6" s="5">
        <v>91</v>
      </c>
      <c r="Q6" s="5">
        <v>14</v>
      </c>
      <c r="R6" s="5">
        <v>1</v>
      </c>
      <c r="S6" s="5">
        <v>4</v>
      </c>
      <c r="T6" s="5">
        <v>7</v>
      </c>
      <c r="U6" s="5">
        <v>0</v>
      </c>
      <c r="V6" s="5">
        <v>37</v>
      </c>
      <c r="W6" s="5">
        <v>105</v>
      </c>
      <c r="X6" s="5">
        <v>116</v>
      </c>
      <c r="Y6" s="6">
        <v>153</v>
      </c>
    </row>
    <row r="7" spans="1:25">
      <c r="A7" s="4">
        <v>5</v>
      </c>
      <c r="B7" s="5">
        <v>47</v>
      </c>
      <c r="C7" s="5">
        <v>86</v>
      </c>
      <c r="D7" s="5">
        <v>12</v>
      </c>
      <c r="E7" s="5">
        <v>2</v>
      </c>
      <c r="F7" s="5">
        <v>8</v>
      </c>
      <c r="G7" s="5">
        <v>7</v>
      </c>
      <c r="H7" s="5">
        <v>1</v>
      </c>
      <c r="I7" s="5">
        <v>49</v>
      </c>
      <c r="J7" s="5">
        <v>98</v>
      </c>
      <c r="K7" s="5">
        <v>114</v>
      </c>
      <c r="L7" s="6">
        <v>163</v>
      </c>
      <c r="N7" s="4">
        <v>5</v>
      </c>
      <c r="O7" s="5">
        <v>28</v>
      </c>
      <c r="P7" s="5">
        <v>73</v>
      </c>
      <c r="Q7" s="5">
        <v>5</v>
      </c>
      <c r="R7" s="5">
        <v>3</v>
      </c>
      <c r="S7" s="5">
        <v>5</v>
      </c>
      <c r="T7" s="5">
        <v>5</v>
      </c>
      <c r="U7" s="5">
        <v>0</v>
      </c>
      <c r="V7" s="5">
        <v>31</v>
      </c>
      <c r="W7" s="5">
        <v>78</v>
      </c>
      <c r="X7" s="5">
        <v>88</v>
      </c>
      <c r="Y7" s="6">
        <v>119</v>
      </c>
    </row>
    <row r="8" spans="1:25">
      <c r="A8" s="4">
        <v>6</v>
      </c>
      <c r="B8" s="5">
        <v>35</v>
      </c>
      <c r="C8" s="5">
        <v>95</v>
      </c>
      <c r="D8" s="5">
        <v>9</v>
      </c>
      <c r="E8" s="5">
        <v>0</v>
      </c>
      <c r="F8" s="5">
        <v>8</v>
      </c>
      <c r="G8" s="5">
        <v>10</v>
      </c>
      <c r="H8" s="5">
        <v>0</v>
      </c>
      <c r="I8" s="5">
        <v>35</v>
      </c>
      <c r="J8" s="5">
        <v>104</v>
      </c>
      <c r="K8" s="5">
        <v>122</v>
      </c>
      <c r="L8" s="6">
        <v>157</v>
      </c>
      <c r="N8" s="4">
        <v>6</v>
      </c>
      <c r="O8" s="5">
        <v>24</v>
      </c>
      <c r="P8" s="5">
        <v>69</v>
      </c>
      <c r="Q8" s="5">
        <v>4</v>
      </c>
      <c r="R8" s="5">
        <v>2</v>
      </c>
      <c r="S8" s="5">
        <v>2</v>
      </c>
      <c r="T8" s="5">
        <v>3</v>
      </c>
      <c r="U8" s="5">
        <v>0</v>
      </c>
      <c r="V8" s="5">
        <v>26</v>
      </c>
      <c r="W8" s="5">
        <v>73</v>
      </c>
      <c r="X8" s="5">
        <v>78</v>
      </c>
      <c r="Y8" s="6">
        <v>104</v>
      </c>
    </row>
    <row r="9" spans="1:25">
      <c r="A9" s="4">
        <v>7</v>
      </c>
      <c r="B9" s="5">
        <v>39</v>
      </c>
      <c r="C9" s="5">
        <v>63</v>
      </c>
      <c r="D9" s="5">
        <v>2</v>
      </c>
      <c r="E9" s="5">
        <v>0</v>
      </c>
      <c r="F9" s="5">
        <v>3</v>
      </c>
      <c r="G9" s="5">
        <v>9</v>
      </c>
      <c r="H9" s="5">
        <v>1</v>
      </c>
      <c r="I9" s="5">
        <v>39</v>
      </c>
      <c r="J9" s="5">
        <v>65</v>
      </c>
      <c r="K9" s="5">
        <v>78</v>
      </c>
      <c r="L9" s="6">
        <v>117</v>
      </c>
      <c r="N9" s="4">
        <v>7</v>
      </c>
      <c r="O9" s="5">
        <v>30</v>
      </c>
      <c r="P9" s="5">
        <v>77</v>
      </c>
      <c r="Q9" s="5">
        <v>12</v>
      </c>
      <c r="R9" s="5">
        <v>2</v>
      </c>
      <c r="S9" s="5">
        <v>2</v>
      </c>
      <c r="T9" s="5">
        <v>7</v>
      </c>
      <c r="U9" s="5">
        <v>1</v>
      </c>
      <c r="V9" s="5">
        <v>32</v>
      </c>
      <c r="W9" s="5">
        <v>89</v>
      </c>
      <c r="X9" s="5">
        <v>99</v>
      </c>
      <c r="Y9" s="6">
        <v>131</v>
      </c>
    </row>
    <row r="10" spans="1:25">
      <c r="A10" s="4">
        <v>8</v>
      </c>
      <c r="B10" s="5">
        <v>37</v>
      </c>
      <c r="C10" s="5">
        <v>79</v>
      </c>
      <c r="D10" s="5">
        <v>9</v>
      </c>
      <c r="E10" s="5">
        <v>1</v>
      </c>
      <c r="F10" s="5">
        <v>2</v>
      </c>
      <c r="G10" s="5">
        <v>9</v>
      </c>
      <c r="H10" s="5">
        <v>1</v>
      </c>
      <c r="I10" s="5">
        <v>38</v>
      </c>
      <c r="J10" s="5">
        <v>88</v>
      </c>
      <c r="K10" s="5">
        <v>100</v>
      </c>
      <c r="L10" s="6">
        <v>138</v>
      </c>
      <c r="N10" s="7">
        <v>8</v>
      </c>
      <c r="O10" s="8">
        <v>37</v>
      </c>
      <c r="P10" s="8">
        <v>73</v>
      </c>
      <c r="Q10" s="8">
        <v>4</v>
      </c>
      <c r="R10" s="8">
        <v>0</v>
      </c>
      <c r="S10" s="8">
        <v>0</v>
      </c>
      <c r="T10" s="8">
        <v>9</v>
      </c>
      <c r="U10" s="8">
        <v>2</v>
      </c>
      <c r="V10" s="8">
        <v>37</v>
      </c>
      <c r="W10" s="8">
        <v>77</v>
      </c>
      <c r="X10" s="8">
        <v>88</v>
      </c>
      <c r="Y10" s="9">
        <v>125</v>
      </c>
    </row>
    <row r="11" spans="1:25">
      <c r="A11" s="4">
        <v>9</v>
      </c>
      <c r="B11" s="5">
        <v>35</v>
      </c>
      <c r="C11" s="5">
        <v>76</v>
      </c>
      <c r="D11" s="5">
        <v>12</v>
      </c>
      <c r="E11" s="5">
        <v>3</v>
      </c>
      <c r="F11" s="5">
        <v>3</v>
      </c>
      <c r="G11" s="5">
        <v>10</v>
      </c>
      <c r="H11" s="5">
        <v>0</v>
      </c>
      <c r="I11" s="5">
        <v>38</v>
      </c>
      <c r="J11" s="5">
        <v>88</v>
      </c>
      <c r="K11" s="5">
        <v>101</v>
      </c>
      <c r="L11" s="6">
        <v>139</v>
      </c>
      <c r="N11" s="12" t="s">
        <v>42</v>
      </c>
      <c r="O11" s="12">
        <v>273</v>
      </c>
      <c r="P11" s="12">
        <v>626</v>
      </c>
      <c r="Q11" s="12">
        <v>62</v>
      </c>
      <c r="R11" s="12">
        <v>15</v>
      </c>
      <c r="S11" s="12">
        <v>22</v>
      </c>
      <c r="T11" s="12">
        <v>44</v>
      </c>
      <c r="U11" s="12">
        <v>5</v>
      </c>
      <c r="V11" s="17">
        <v>288</v>
      </c>
      <c r="W11" s="18">
        <v>688</v>
      </c>
      <c r="X11" s="16">
        <v>759</v>
      </c>
      <c r="Y11" s="15">
        <v>1047</v>
      </c>
    </row>
    <row r="12" spans="1:25">
      <c r="A12" s="4">
        <v>10</v>
      </c>
      <c r="B12" s="5">
        <v>29</v>
      </c>
      <c r="C12" s="5">
        <v>85</v>
      </c>
      <c r="D12" s="5">
        <v>12</v>
      </c>
      <c r="E12" s="5">
        <v>0</v>
      </c>
      <c r="F12" s="5">
        <v>1</v>
      </c>
      <c r="G12" s="5">
        <v>11</v>
      </c>
      <c r="H12" s="5">
        <v>0</v>
      </c>
      <c r="I12" s="5">
        <v>29</v>
      </c>
      <c r="J12" s="5">
        <v>97</v>
      </c>
      <c r="K12" s="5">
        <v>109</v>
      </c>
      <c r="L12" s="6">
        <v>138</v>
      </c>
      <c r="N12" s="12" t="s">
        <v>43</v>
      </c>
      <c r="O12" s="12">
        <v>34.1</v>
      </c>
      <c r="P12" s="12">
        <v>78.2</v>
      </c>
      <c r="Q12" s="12">
        <v>7.8</v>
      </c>
      <c r="R12" s="12">
        <v>1.9</v>
      </c>
      <c r="S12" s="12">
        <v>2.8</v>
      </c>
      <c r="T12" s="12">
        <v>5.5</v>
      </c>
      <c r="U12" s="12">
        <v>0.6</v>
      </c>
      <c r="V12" s="12">
        <v>36</v>
      </c>
      <c r="W12" s="12">
        <v>86</v>
      </c>
      <c r="X12" s="12">
        <v>94.9</v>
      </c>
      <c r="Y12" s="12">
        <v>130.9</v>
      </c>
    </row>
    <row r="13" spans="1:25">
      <c r="A13" s="4">
        <v>11</v>
      </c>
      <c r="B13" s="5">
        <v>40</v>
      </c>
      <c r="C13" s="5">
        <v>82</v>
      </c>
      <c r="D13" s="5">
        <v>10</v>
      </c>
      <c r="E13" s="5">
        <v>1</v>
      </c>
      <c r="F13" s="5">
        <v>3</v>
      </c>
      <c r="G13" s="5">
        <v>10</v>
      </c>
      <c r="H13" s="5">
        <v>1</v>
      </c>
      <c r="I13" s="5">
        <v>41</v>
      </c>
      <c r="J13" s="5">
        <v>92</v>
      </c>
      <c r="K13" s="5">
        <v>106</v>
      </c>
      <c r="L13" s="6">
        <v>147</v>
      </c>
      <c r="N13" s="12" t="s">
        <v>44</v>
      </c>
      <c r="O13" s="12">
        <v>33.5</v>
      </c>
      <c r="P13" s="12">
        <v>73.5</v>
      </c>
      <c r="Q13" s="12">
        <v>6.5</v>
      </c>
      <c r="R13" s="12">
        <v>2</v>
      </c>
      <c r="S13" s="12">
        <v>2.5</v>
      </c>
      <c r="T13" s="12">
        <v>6</v>
      </c>
      <c r="U13" s="12">
        <v>0.5</v>
      </c>
      <c r="V13" s="12">
        <v>35.5</v>
      </c>
      <c r="W13" s="12">
        <v>82</v>
      </c>
      <c r="X13" s="12">
        <v>90.5</v>
      </c>
      <c r="Y13" s="12">
        <v>132</v>
      </c>
    </row>
    <row r="14" spans="1:25">
      <c r="A14" s="4">
        <v>12</v>
      </c>
      <c r="B14" s="5">
        <v>34</v>
      </c>
      <c r="C14" s="5">
        <v>85</v>
      </c>
      <c r="D14" s="5">
        <v>9</v>
      </c>
      <c r="E14" s="5">
        <v>1</v>
      </c>
      <c r="F14" s="5">
        <v>3</v>
      </c>
      <c r="G14" s="5">
        <v>12</v>
      </c>
      <c r="H14" s="5">
        <v>0</v>
      </c>
      <c r="I14" s="5">
        <v>35</v>
      </c>
      <c r="J14" s="5">
        <v>94</v>
      </c>
      <c r="K14" s="5">
        <v>109</v>
      </c>
      <c r="L14" s="6">
        <v>144</v>
      </c>
      <c r="N14" s="12" t="s">
        <v>45</v>
      </c>
      <c r="O14" s="12">
        <v>7.2</v>
      </c>
      <c r="P14" s="12">
        <v>10.5</v>
      </c>
      <c r="Q14" s="12">
        <v>4.4000000000000004</v>
      </c>
      <c r="R14" s="12">
        <v>1</v>
      </c>
      <c r="S14" s="12">
        <v>1.6</v>
      </c>
      <c r="T14" s="12">
        <v>2.2999999999999998</v>
      </c>
      <c r="U14" s="12">
        <v>0.7</v>
      </c>
      <c r="V14" s="12">
        <v>6.9</v>
      </c>
      <c r="W14" s="12">
        <v>13.2</v>
      </c>
      <c r="X14" s="12">
        <v>13</v>
      </c>
      <c r="Y14" s="12">
        <v>15.3</v>
      </c>
    </row>
    <row r="15" spans="1:25">
      <c r="A15" s="4">
        <v>13</v>
      </c>
      <c r="B15" s="5">
        <v>38</v>
      </c>
      <c r="C15" s="5">
        <v>76</v>
      </c>
      <c r="D15" s="5">
        <v>14</v>
      </c>
      <c r="E15" s="5">
        <v>0</v>
      </c>
      <c r="F15" s="5">
        <v>2</v>
      </c>
      <c r="G15" s="5">
        <v>8</v>
      </c>
      <c r="H15" s="5">
        <v>0</v>
      </c>
      <c r="I15" s="5">
        <v>38</v>
      </c>
      <c r="J15" s="5">
        <v>90</v>
      </c>
      <c r="K15" s="5">
        <v>100</v>
      </c>
      <c r="L15" s="6">
        <v>138</v>
      </c>
      <c r="N15" s="12" t="s">
        <v>46</v>
      </c>
      <c r="O15" s="12">
        <v>2.5</v>
      </c>
      <c r="P15" s="12">
        <v>3.7</v>
      </c>
      <c r="Q15" s="12">
        <v>1.5</v>
      </c>
      <c r="R15" s="12">
        <v>0.4</v>
      </c>
      <c r="S15" s="12">
        <v>0.6</v>
      </c>
      <c r="T15" s="12">
        <v>0.8</v>
      </c>
      <c r="U15" s="12">
        <v>0.3</v>
      </c>
      <c r="V15" s="12">
        <v>2.4</v>
      </c>
      <c r="W15" s="12">
        <v>4.7</v>
      </c>
      <c r="X15" s="12">
        <v>4.5999999999999996</v>
      </c>
      <c r="Y15" s="12">
        <v>5.4</v>
      </c>
    </row>
    <row r="16" spans="1:25">
      <c r="A16" s="4">
        <v>14</v>
      </c>
      <c r="B16" s="5">
        <v>30</v>
      </c>
      <c r="C16" s="5">
        <v>76</v>
      </c>
      <c r="D16" s="5">
        <v>7</v>
      </c>
      <c r="E16" s="5">
        <v>0</v>
      </c>
      <c r="F16" s="5">
        <v>1</v>
      </c>
      <c r="G16" s="5">
        <v>9</v>
      </c>
      <c r="H16" s="5">
        <v>1</v>
      </c>
      <c r="I16" s="5">
        <v>30</v>
      </c>
      <c r="J16" s="5">
        <v>83</v>
      </c>
      <c r="K16" s="5">
        <v>94</v>
      </c>
      <c r="L16" s="6">
        <v>124</v>
      </c>
    </row>
    <row r="17" spans="1:16">
      <c r="A17" s="4">
        <v>15</v>
      </c>
      <c r="B17" s="5">
        <v>38</v>
      </c>
      <c r="C17" s="5">
        <v>83</v>
      </c>
      <c r="D17" s="5">
        <v>8</v>
      </c>
      <c r="E17" s="5">
        <v>1</v>
      </c>
      <c r="F17" s="5">
        <v>3</v>
      </c>
      <c r="G17" s="5">
        <v>12</v>
      </c>
      <c r="H17" s="5">
        <v>1</v>
      </c>
      <c r="I17" s="5">
        <v>39</v>
      </c>
      <c r="J17" s="5">
        <v>91</v>
      </c>
      <c r="K17" s="5">
        <v>107</v>
      </c>
      <c r="L17" s="6">
        <v>146</v>
      </c>
    </row>
    <row r="18" spans="1:16">
      <c r="A18" s="4">
        <v>16</v>
      </c>
      <c r="B18" s="5">
        <v>25</v>
      </c>
      <c r="C18" s="5">
        <v>73</v>
      </c>
      <c r="D18" s="5">
        <v>3</v>
      </c>
      <c r="E18" s="5">
        <v>3</v>
      </c>
      <c r="F18" s="5">
        <v>7</v>
      </c>
      <c r="G18" s="5">
        <v>7</v>
      </c>
      <c r="H18" s="5">
        <v>0</v>
      </c>
      <c r="I18" s="5">
        <v>28</v>
      </c>
      <c r="J18" s="5">
        <v>76</v>
      </c>
      <c r="K18" s="5">
        <v>90</v>
      </c>
      <c r="L18" s="6">
        <v>118</v>
      </c>
    </row>
    <row r="19" spans="1:16">
      <c r="A19" s="4">
        <v>17</v>
      </c>
      <c r="B19" s="5">
        <v>37</v>
      </c>
      <c r="C19" s="5">
        <v>77</v>
      </c>
      <c r="D19" s="5">
        <v>6</v>
      </c>
      <c r="E19" s="5">
        <v>1</v>
      </c>
      <c r="F19" s="5">
        <v>4</v>
      </c>
      <c r="G19" s="5">
        <v>1</v>
      </c>
      <c r="H19" s="5">
        <v>0</v>
      </c>
      <c r="I19" s="5">
        <v>38</v>
      </c>
      <c r="J19" s="5">
        <v>83</v>
      </c>
      <c r="K19" s="5">
        <v>88</v>
      </c>
      <c r="L19" s="6">
        <v>126</v>
      </c>
    </row>
    <row r="20" spans="1:16">
      <c r="A20" s="4">
        <v>18</v>
      </c>
      <c r="B20" s="5">
        <v>33</v>
      </c>
      <c r="C20" s="5">
        <v>70</v>
      </c>
      <c r="D20" s="5">
        <v>5</v>
      </c>
      <c r="E20" s="5">
        <v>3</v>
      </c>
      <c r="F20" s="5">
        <v>1</v>
      </c>
      <c r="G20" s="5">
        <v>2</v>
      </c>
      <c r="H20" s="5">
        <v>0</v>
      </c>
      <c r="I20" s="5">
        <v>36</v>
      </c>
      <c r="J20" s="5">
        <v>75</v>
      </c>
      <c r="K20" s="5">
        <v>78</v>
      </c>
      <c r="L20" s="6">
        <v>114</v>
      </c>
      <c r="N20" t="s">
        <v>59</v>
      </c>
    </row>
    <row r="21" spans="1:16">
      <c r="A21" s="4">
        <v>19</v>
      </c>
      <c r="B21" s="5">
        <v>31</v>
      </c>
      <c r="C21" s="5">
        <v>66</v>
      </c>
      <c r="D21" s="5">
        <v>8</v>
      </c>
      <c r="E21" s="5">
        <v>2</v>
      </c>
      <c r="F21" s="5">
        <v>9</v>
      </c>
      <c r="G21" s="5">
        <v>2</v>
      </c>
      <c r="H21" s="5">
        <v>1</v>
      </c>
      <c r="I21" s="5">
        <v>33</v>
      </c>
      <c r="J21" s="5">
        <v>74</v>
      </c>
      <c r="K21" s="5">
        <v>86</v>
      </c>
      <c r="L21" s="6">
        <v>119</v>
      </c>
    </row>
    <row r="22" spans="1:16">
      <c r="A22" s="4">
        <v>20</v>
      </c>
      <c r="B22" s="5">
        <v>33</v>
      </c>
      <c r="C22" s="5">
        <v>84</v>
      </c>
      <c r="D22" s="5">
        <v>3</v>
      </c>
      <c r="E22" s="5">
        <v>0</v>
      </c>
      <c r="F22" s="5">
        <v>2</v>
      </c>
      <c r="G22" s="5">
        <v>0</v>
      </c>
      <c r="H22" s="5">
        <v>1</v>
      </c>
      <c r="I22" s="5">
        <v>33</v>
      </c>
      <c r="J22" s="5">
        <v>87</v>
      </c>
      <c r="K22" s="5">
        <v>90</v>
      </c>
      <c r="L22" s="6">
        <v>123</v>
      </c>
      <c r="N22" s="10" t="s">
        <v>54</v>
      </c>
    </row>
    <row r="23" spans="1:16">
      <c r="A23" s="4">
        <v>21</v>
      </c>
      <c r="B23" s="5">
        <v>26</v>
      </c>
      <c r="C23" s="5">
        <v>81</v>
      </c>
      <c r="D23" s="5">
        <v>3</v>
      </c>
      <c r="E23" s="5">
        <v>0</v>
      </c>
      <c r="F23" s="5">
        <v>3</v>
      </c>
      <c r="G23" s="5">
        <v>8</v>
      </c>
      <c r="H23" s="5">
        <v>0</v>
      </c>
      <c r="I23" s="5">
        <v>26</v>
      </c>
      <c r="J23" s="5">
        <v>84</v>
      </c>
      <c r="K23" s="5">
        <v>95</v>
      </c>
      <c r="L23" s="6">
        <v>121</v>
      </c>
      <c r="O23" t="s">
        <v>28</v>
      </c>
      <c r="P23" t="s">
        <v>48</v>
      </c>
    </row>
    <row r="24" spans="1:16">
      <c r="A24" s="4">
        <v>22</v>
      </c>
      <c r="B24" s="5">
        <v>40</v>
      </c>
      <c r="C24" s="5">
        <v>71</v>
      </c>
      <c r="D24" s="5">
        <v>7</v>
      </c>
      <c r="E24" s="5">
        <v>2</v>
      </c>
      <c r="F24" s="5">
        <v>4</v>
      </c>
      <c r="G24" s="5">
        <v>4</v>
      </c>
      <c r="H24" s="5">
        <v>2</v>
      </c>
      <c r="I24" s="5">
        <v>42</v>
      </c>
      <c r="J24" s="5">
        <v>78</v>
      </c>
      <c r="K24" s="5">
        <v>88</v>
      </c>
      <c r="L24" s="6">
        <v>130</v>
      </c>
      <c r="N24" t="s">
        <v>49</v>
      </c>
      <c r="O24">
        <f>K56</f>
        <v>94.5</v>
      </c>
      <c r="P24">
        <f>X12</f>
        <v>94.9</v>
      </c>
    </row>
    <row r="25" spans="1:16">
      <c r="A25" s="4">
        <v>23</v>
      </c>
      <c r="B25" s="5">
        <v>31</v>
      </c>
      <c r="C25" s="5">
        <v>55</v>
      </c>
      <c r="D25" s="5">
        <v>13</v>
      </c>
      <c r="E25" s="5">
        <v>1</v>
      </c>
      <c r="F25" s="5">
        <v>5</v>
      </c>
      <c r="G25" s="5">
        <v>4</v>
      </c>
      <c r="H25" s="5">
        <v>1</v>
      </c>
      <c r="I25" s="5">
        <v>32</v>
      </c>
      <c r="J25" s="5">
        <v>68</v>
      </c>
      <c r="K25" s="5">
        <v>78</v>
      </c>
      <c r="L25" s="6">
        <v>110</v>
      </c>
      <c r="N25" t="s">
        <v>50</v>
      </c>
      <c r="O25">
        <f>K58</f>
        <v>10.3</v>
      </c>
      <c r="P25">
        <f>X14</f>
        <v>13</v>
      </c>
    </row>
    <row r="26" spans="1:16">
      <c r="A26" s="4">
        <v>24</v>
      </c>
      <c r="B26" s="5">
        <v>39</v>
      </c>
      <c r="C26" s="5">
        <v>82</v>
      </c>
      <c r="D26" s="5">
        <v>11</v>
      </c>
      <c r="E26" s="5">
        <v>0</v>
      </c>
      <c r="F26" s="5">
        <v>1</v>
      </c>
      <c r="G26" s="5">
        <v>3</v>
      </c>
      <c r="H26" s="5">
        <v>0</v>
      </c>
      <c r="I26" s="5">
        <v>39</v>
      </c>
      <c r="J26" s="5">
        <v>93</v>
      </c>
      <c r="K26" s="5">
        <v>97</v>
      </c>
      <c r="L26" s="6">
        <v>136</v>
      </c>
      <c r="N26" t="s">
        <v>51</v>
      </c>
      <c r="O26">
        <v>52</v>
      </c>
      <c r="P26">
        <v>8</v>
      </c>
    </row>
    <row r="27" spans="1:16">
      <c r="A27" s="4">
        <v>25</v>
      </c>
      <c r="B27" s="5">
        <v>29</v>
      </c>
      <c r="C27" s="5">
        <v>77</v>
      </c>
      <c r="D27" s="5">
        <v>7</v>
      </c>
      <c r="E27" s="5">
        <v>2</v>
      </c>
      <c r="F27" s="5">
        <v>5</v>
      </c>
      <c r="G27" s="5">
        <v>5</v>
      </c>
      <c r="H27" s="5">
        <v>1</v>
      </c>
      <c r="I27" s="5">
        <v>31</v>
      </c>
      <c r="J27" s="5">
        <v>84</v>
      </c>
      <c r="K27" s="5">
        <v>95</v>
      </c>
      <c r="L27" s="6">
        <v>126</v>
      </c>
    </row>
    <row r="28" spans="1:16">
      <c r="A28" s="4">
        <v>26</v>
      </c>
      <c r="B28" s="5">
        <v>31</v>
      </c>
      <c r="C28" s="5">
        <v>76</v>
      </c>
      <c r="D28" s="5">
        <v>11</v>
      </c>
      <c r="E28" s="5">
        <v>1</v>
      </c>
      <c r="F28" s="5">
        <v>3</v>
      </c>
      <c r="G28" s="5">
        <v>1</v>
      </c>
      <c r="H28" s="5">
        <v>0</v>
      </c>
      <c r="I28" s="5">
        <v>32</v>
      </c>
      <c r="J28" s="5">
        <v>87</v>
      </c>
      <c r="K28" s="5">
        <v>91</v>
      </c>
      <c r="L28" s="6">
        <v>123</v>
      </c>
      <c r="N28" t="s">
        <v>57</v>
      </c>
    </row>
    <row r="29" spans="1:16">
      <c r="A29" s="4">
        <v>27</v>
      </c>
      <c r="B29" s="5">
        <v>30</v>
      </c>
      <c r="C29" s="5">
        <v>79</v>
      </c>
      <c r="D29" s="5">
        <v>4</v>
      </c>
      <c r="E29" s="5">
        <v>0</v>
      </c>
      <c r="F29" s="5">
        <v>1</v>
      </c>
      <c r="G29" s="5">
        <v>5</v>
      </c>
      <c r="H29" s="5">
        <v>1</v>
      </c>
      <c r="I29" s="5">
        <v>30</v>
      </c>
      <c r="J29" s="5">
        <v>83</v>
      </c>
      <c r="K29" s="5">
        <v>90</v>
      </c>
      <c r="L29" s="6">
        <v>120</v>
      </c>
    </row>
    <row r="30" spans="1:16">
      <c r="A30" s="4">
        <v>28</v>
      </c>
      <c r="B30" s="5">
        <v>36</v>
      </c>
      <c r="C30" s="5">
        <v>73</v>
      </c>
      <c r="D30" s="5">
        <v>5</v>
      </c>
      <c r="E30" s="5">
        <v>0</v>
      </c>
      <c r="F30" s="5">
        <v>4</v>
      </c>
      <c r="G30" s="5">
        <v>2</v>
      </c>
      <c r="H30" s="5">
        <v>2</v>
      </c>
      <c r="I30" s="5">
        <v>36</v>
      </c>
      <c r="J30" s="5">
        <v>78</v>
      </c>
      <c r="K30" s="5">
        <v>86</v>
      </c>
      <c r="L30" s="6">
        <v>122</v>
      </c>
    </row>
    <row r="31" spans="1:16">
      <c r="A31" s="4">
        <v>29</v>
      </c>
      <c r="B31" s="5">
        <v>24</v>
      </c>
      <c r="C31" s="5">
        <v>77</v>
      </c>
      <c r="D31" s="5">
        <v>11</v>
      </c>
      <c r="E31" s="5">
        <v>1</v>
      </c>
      <c r="F31" s="5">
        <v>2</v>
      </c>
      <c r="G31" s="5">
        <v>2</v>
      </c>
      <c r="H31" s="5">
        <v>0</v>
      </c>
      <c r="I31" s="5">
        <v>25</v>
      </c>
      <c r="J31" s="5">
        <v>88</v>
      </c>
      <c r="K31" s="5">
        <v>92</v>
      </c>
      <c r="L31" s="6">
        <v>117</v>
      </c>
      <c r="N31" s="10" t="s">
        <v>55</v>
      </c>
    </row>
    <row r="32" spans="1:16">
      <c r="A32" s="4">
        <v>30</v>
      </c>
      <c r="B32" s="5">
        <v>40</v>
      </c>
      <c r="C32" s="5">
        <v>84</v>
      </c>
      <c r="D32" s="5">
        <v>12</v>
      </c>
      <c r="E32" s="5">
        <v>2</v>
      </c>
      <c r="F32" s="5">
        <v>1</v>
      </c>
      <c r="G32" s="5">
        <v>3</v>
      </c>
      <c r="H32" s="5">
        <v>0</v>
      </c>
      <c r="I32" s="5">
        <v>42</v>
      </c>
      <c r="J32" s="5">
        <v>96</v>
      </c>
      <c r="K32" s="5">
        <v>100</v>
      </c>
      <c r="L32" s="6">
        <v>142</v>
      </c>
      <c r="O32" t="s">
        <v>28</v>
      </c>
      <c r="P32" t="s">
        <v>48</v>
      </c>
    </row>
    <row r="33" spans="1:16">
      <c r="A33" s="4">
        <v>31</v>
      </c>
      <c r="B33" s="5">
        <v>27</v>
      </c>
      <c r="C33" s="5">
        <v>81</v>
      </c>
      <c r="D33" s="5">
        <v>11</v>
      </c>
      <c r="E33" s="5">
        <v>0</v>
      </c>
      <c r="F33" s="5">
        <v>5</v>
      </c>
      <c r="G33" s="5">
        <v>3</v>
      </c>
      <c r="H33" s="5">
        <v>1</v>
      </c>
      <c r="I33" s="5">
        <v>27</v>
      </c>
      <c r="J33" s="5">
        <v>92</v>
      </c>
      <c r="K33" s="5">
        <v>101</v>
      </c>
      <c r="L33" s="6">
        <v>128</v>
      </c>
      <c r="N33" t="s">
        <v>52</v>
      </c>
      <c r="O33">
        <f>I56</f>
        <v>36.4</v>
      </c>
      <c r="P33">
        <f>V12</f>
        <v>36</v>
      </c>
    </row>
    <row r="34" spans="1:16">
      <c r="A34" s="4">
        <v>32</v>
      </c>
      <c r="B34" s="5">
        <v>46</v>
      </c>
      <c r="C34" s="5">
        <v>65</v>
      </c>
      <c r="D34" s="5">
        <v>9</v>
      </c>
      <c r="E34" s="5">
        <v>4</v>
      </c>
      <c r="F34" s="5">
        <v>1</v>
      </c>
      <c r="G34" s="5">
        <v>3</v>
      </c>
      <c r="H34" s="5">
        <v>2</v>
      </c>
      <c r="I34" s="5">
        <v>50</v>
      </c>
      <c r="J34" s="5">
        <v>74</v>
      </c>
      <c r="K34" s="5">
        <v>80</v>
      </c>
      <c r="L34" s="6">
        <v>130</v>
      </c>
      <c r="N34" t="s">
        <v>53</v>
      </c>
      <c r="O34">
        <f>I58</f>
        <v>7.6</v>
      </c>
      <c r="P34">
        <f>V14</f>
        <v>6.9</v>
      </c>
    </row>
    <row r="35" spans="1:16">
      <c r="A35" s="4">
        <v>33</v>
      </c>
      <c r="B35" s="5">
        <v>46</v>
      </c>
      <c r="C35" s="5">
        <v>71</v>
      </c>
      <c r="D35" s="5">
        <v>4</v>
      </c>
      <c r="E35" s="5">
        <v>0</v>
      </c>
      <c r="F35" s="5">
        <v>0</v>
      </c>
      <c r="G35" s="5">
        <v>5</v>
      </c>
      <c r="H35" s="5">
        <v>1</v>
      </c>
      <c r="I35" s="5">
        <v>46</v>
      </c>
      <c r="J35" s="5">
        <v>75</v>
      </c>
      <c r="K35" s="5">
        <v>81</v>
      </c>
      <c r="L35" s="6">
        <v>127</v>
      </c>
      <c r="N35" t="s">
        <v>51</v>
      </c>
      <c r="O35">
        <v>52</v>
      </c>
      <c r="P35">
        <v>8</v>
      </c>
    </row>
    <row r="36" spans="1:16">
      <c r="A36" s="4">
        <v>34</v>
      </c>
      <c r="B36" s="5">
        <v>47</v>
      </c>
      <c r="C36" s="5">
        <v>86</v>
      </c>
      <c r="D36" s="5">
        <v>10</v>
      </c>
      <c r="E36" s="5">
        <v>0</v>
      </c>
      <c r="F36" s="5">
        <v>3</v>
      </c>
      <c r="G36" s="5">
        <v>6</v>
      </c>
      <c r="H36" s="5">
        <v>1</v>
      </c>
      <c r="I36" s="5">
        <v>47</v>
      </c>
      <c r="J36" s="5">
        <v>96</v>
      </c>
      <c r="K36" s="5">
        <v>106</v>
      </c>
      <c r="L36" s="6">
        <v>153</v>
      </c>
    </row>
    <row r="37" spans="1:16">
      <c r="A37" s="4">
        <v>35</v>
      </c>
      <c r="B37" s="5">
        <v>33</v>
      </c>
      <c r="C37" s="5">
        <v>74</v>
      </c>
      <c r="D37" s="5">
        <v>8</v>
      </c>
      <c r="E37" s="5">
        <v>0</v>
      </c>
      <c r="F37" s="5">
        <v>2</v>
      </c>
      <c r="G37" s="5">
        <v>2</v>
      </c>
      <c r="H37" s="5">
        <v>0</v>
      </c>
      <c r="I37" s="5">
        <v>33</v>
      </c>
      <c r="J37" s="5">
        <v>82</v>
      </c>
      <c r="K37" s="5">
        <v>86</v>
      </c>
      <c r="L37" s="6">
        <v>119</v>
      </c>
      <c r="N37" t="s">
        <v>58</v>
      </c>
    </row>
    <row r="38" spans="1:16">
      <c r="A38" s="4">
        <v>36</v>
      </c>
      <c r="B38" s="5">
        <v>38</v>
      </c>
      <c r="C38" s="5">
        <v>73</v>
      </c>
      <c r="D38" s="5">
        <v>6</v>
      </c>
      <c r="E38" s="5">
        <v>1</v>
      </c>
      <c r="F38" s="5">
        <v>1</v>
      </c>
      <c r="G38" s="5">
        <v>0</v>
      </c>
      <c r="H38" s="5">
        <v>0</v>
      </c>
      <c r="I38" s="5">
        <v>39</v>
      </c>
      <c r="J38" s="5">
        <v>79</v>
      </c>
      <c r="K38" s="5">
        <v>80</v>
      </c>
      <c r="L38" s="6">
        <v>119</v>
      </c>
    </row>
    <row r="39" spans="1:16">
      <c r="A39" s="4">
        <v>37</v>
      </c>
      <c r="B39" s="5">
        <v>39</v>
      </c>
      <c r="C39" s="5">
        <v>82</v>
      </c>
      <c r="D39" s="5">
        <v>12</v>
      </c>
      <c r="E39" s="5">
        <v>2</v>
      </c>
      <c r="F39" s="5">
        <v>2</v>
      </c>
      <c r="G39" s="5">
        <v>5</v>
      </c>
      <c r="H39" s="5">
        <v>1</v>
      </c>
      <c r="I39" s="5">
        <v>41</v>
      </c>
      <c r="J39" s="5">
        <v>94</v>
      </c>
      <c r="K39" s="5">
        <v>102</v>
      </c>
      <c r="L39" s="6">
        <v>143</v>
      </c>
      <c r="N39" t="s">
        <v>56</v>
      </c>
    </row>
    <row r="40" spans="1:16">
      <c r="A40" s="4">
        <v>38</v>
      </c>
      <c r="B40" s="5">
        <v>22</v>
      </c>
      <c r="C40" s="5">
        <v>80</v>
      </c>
      <c r="D40" s="5">
        <v>10</v>
      </c>
      <c r="E40" s="5">
        <v>1</v>
      </c>
      <c r="F40" s="5">
        <v>4</v>
      </c>
      <c r="G40" s="5">
        <v>1</v>
      </c>
      <c r="H40" s="5">
        <v>0</v>
      </c>
      <c r="I40" s="5">
        <v>23</v>
      </c>
      <c r="J40" s="5">
        <v>90</v>
      </c>
      <c r="K40" s="5">
        <v>95</v>
      </c>
      <c r="L40" s="6">
        <v>118</v>
      </c>
    </row>
    <row r="41" spans="1:16">
      <c r="A41" s="4">
        <v>39</v>
      </c>
      <c r="B41" s="5">
        <v>28</v>
      </c>
      <c r="C41" s="5">
        <v>82</v>
      </c>
      <c r="D41" s="5">
        <v>5</v>
      </c>
      <c r="E41" s="5">
        <v>0</v>
      </c>
      <c r="F41" s="5">
        <v>4</v>
      </c>
      <c r="G41" s="5">
        <v>3</v>
      </c>
      <c r="H41" s="5">
        <v>0</v>
      </c>
      <c r="I41" s="5">
        <v>28</v>
      </c>
      <c r="J41" s="5">
        <v>87</v>
      </c>
      <c r="K41" s="5">
        <v>94</v>
      </c>
      <c r="L41" s="6">
        <v>122</v>
      </c>
    </row>
    <row r="42" spans="1:16">
      <c r="A42" s="4">
        <v>40</v>
      </c>
      <c r="B42" s="5">
        <v>26</v>
      </c>
      <c r="C42" s="5">
        <v>78</v>
      </c>
      <c r="D42" s="5">
        <v>8</v>
      </c>
      <c r="E42" s="5">
        <v>0</v>
      </c>
      <c r="F42" s="5">
        <v>2</v>
      </c>
      <c r="G42" s="5">
        <v>1</v>
      </c>
      <c r="H42" s="5">
        <v>0</v>
      </c>
      <c r="I42" s="5">
        <v>26</v>
      </c>
      <c r="J42" s="5">
        <v>86</v>
      </c>
      <c r="K42" s="5">
        <v>89</v>
      </c>
      <c r="L42" s="6">
        <v>115</v>
      </c>
    </row>
    <row r="43" spans="1:16">
      <c r="A43" s="4">
        <v>41</v>
      </c>
      <c r="B43" s="5">
        <v>34</v>
      </c>
      <c r="C43" s="5">
        <v>68</v>
      </c>
      <c r="D43" s="5">
        <v>5</v>
      </c>
      <c r="E43" s="5">
        <v>1</v>
      </c>
      <c r="F43" s="5">
        <v>6</v>
      </c>
      <c r="G43" s="5">
        <v>1</v>
      </c>
      <c r="H43" s="5">
        <v>0</v>
      </c>
      <c r="I43" s="5">
        <v>35</v>
      </c>
      <c r="J43" s="5">
        <v>73</v>
      </c>
      <c r="K43" s="5">
        <v>80</v>
      </c>
      <c r="L43" s="6">
        <v>115</v>
      </c>
    </row>
    <row r="44" spans="1:16">
      <c r="A44" s="4">
        <v>42</v>
      </c>
      <c r="B44" s="5">
        <v>35</v>
      </c>
      <c r="C44" s="5">
        <v>55</v>
      </c>
      <c r="D44" s="5">
        <v>10</v>
      </c>
      <c r="E44" s="5">
        <v>1</v>
      </c>
      <c r="F44" s="5">
        <v>4</v>
      </c>
      <c r="G44" s="5">
        <v>2</v>
      </c>
      <c r="H44" s="5">
        <v>2</v>
      </c>
      <c r="I44" s="5">
        <v>36</v>
      </c>
      <c r="J44" s="5">
        <v>65</v>
      </c>
      <c r="K44" s="5">
        <v>73</v>
      </c>
      <c r="L44" s="6">
        <v>109</v>
      </c>
    </row>
    <row r="45" spans="1:16">
      <c r="A45" s="4">
        <v>43</v>
      </c>
      <c r="B45" s="5">
        <v>35</v>
      </c>
      <c r="C45" s="5">
        <v>69</v>
      </c>
      <c r="D45" s="5">
        <v>5</v>
      </c>
      <c r="E45" s="5">
        <v>2</v>
      </c>
      <c r="F45" s="5">
        <v>4</v>
      </c>
      <c r="G45" s="5">
        <v>8</v>
      </c>
      <c r="H45" s="5">
        <v>2</v>
      </c>
      <c r="I45" s="5">
        <v>37</v>
      </c>
      <c r="J45" s="5">
        <v>74</v>
      </c>
      <c r="K45" s="5">
        <v>88</v>
      </c>
      <c r="L45" s="6">
        <v>125</v>
      </c>
    </row>
    <row r="46" spans="1:16">
      <c r="A46" s="4">
        <v>44</v>
      </c>
      <c r="B46" s="5">
        <v>24</v>
      </c>
      <c r="C46" s="5">
        <v>83</v>
      </c>
      <c r="D46" s="5">
        <v>7</v>
      </c>
      <c r="E46" s="5">
        <v>1</v>
      </c>
      <c r="F46" s="5">
        <v>1</v>
      </c>
      <c r="G46" s="5">
        <v>3</v>
      </c>
      <c r="H46" s="5">
        <v>0</v>
      </c>
      <c r="I46" s="5">
        <v>25</v>
      </c>
      <c r="J46" s="5">
        <v>90</v>
      </c>
      <c r="K46" s="5">
        <v>94</v>
      </c>
      <c r="L46" s="6">
        <v>119</v>
      </c>
    </row>
    <row r="47" spans="1:16">
      <c r="A47" s="4">
        <v>45</v>
      </c>
      <c r="B47" s="5">
        <v>45</v>
      </c>
      <c r="C47" s="5">
        <v>68</v>
      </c>
      <c r="D47" s="5">
        <v>12</v>
      </c>
      <c r="E47" s="5">
        <v>0</v>
      </c>
      <c r="F47" s="5">
        <v>1</v>
      </c>
      <c r="G47" s="5">
        <v>3</v>
      </c>
      <c r="H47" s="5">
        <v>4</v>
      </c>
      <c r="I47" s="5">
        <v>45</v>
      </c>
      <c r="J47" s="5">
        <v>80</v>
      </c>
      <c r="K47" s="5">
        <v>88</v>
      </c>
      <c r="L47" s="6">
        <v>133</v>
      </c>
    </row>
    <row r="48" spans="1:16">
      <c r="A48" s="4">
        <v>46</v>
      </c>
      <c r="B48" s="5">
        <v>31</v>
      </c>
      <c r="C48" s="5">
        <v>80</v>
      </c>
      <c r="D48" s="5">
        <v>3</v>
      </c>
      <c r="E48" s="5">
        <v>0</v>
      </c>
      <c r="F48" s="5">
        <v>1</v>
      </c>
      <c r="G48" s="5">
        <v>4</v>
      </c>
      <c r="H48" s="5">
        <v>2</v>
      </c>
      <c r="I48" s="5">
        <v>31</v>
      </c>
      <c r="J48" s="5">
        <v>83</v>
      </c>
      <c r="K48" s="5">
        <v>90</v>
      </c>
      <c r="L48" s="6">
        <v>121</v>
      </c>
    </row>
    <row r="49" spans="1:12">
      <c r="A49" s="4">
        <v>47</v>
      </c>
      <c r="B49" s="5">
        <v>33</v>
      </c>
      <c r="C49" s="5">
        <v>82</v>
      </c>
      <c r="D49" s="5">
        <v>9</v>
      </c>
      <c r="E49" s="5">
        <v>1</v>
      </c>
      <c r="F49" s="5">
        <v>3</v>
      </c>
      <c r="G49" s="5">
        <v>3</v>
      </c>
      <c r="H49" s="5">
        <v>0</v>
      </c>
      <c r="I49" s="5">
        <v>34</v>
      </c>
      <c r="J49" s="5">
        <v>91</v>
      </c>
      <c r="K49" s="5">
        <v>97</v>
      </c>
      <c r="L49" s="6">
        <v>131</v>
      </c>
    </row>
    <row r="50" spans="1:12">
      <c r="A50" s="4">
        <v>48</v>
      </c>
      <c r="B50" s="5">
        <v>60</v>
      </c>
      <c r="C50" s="5">
        <v>76</v>
      </c>
      <c r="D50" s="5">
        <v>8</v>
      </c>
      <c r="E50" s="5">
        <v>0</v>
      </c>
      <c r="F50" s="5">
        <v>4</v>
      </c>
      <c r="G50" s="5">
        <v>9</v>
      </c>
      <c r="H50" s="5">
        <v>1</v>
      </c>
      <c r="I50" s="5">
        <v>60</v>
      </c>
      <c r="J50" s="5">
        <v>84</v>
      </c>
      <c r="K50" s="5">
        <v>98</v>
      </c>
      <c r="L50" s="6">
        <v>158</v>
      </c>
    </row>
    <row r="51" spans="1:12">
      <c r="A51" s="4">
        <v>49</v>
      </c>
      <c r="B51" s="5">
        <v>34</v>
      </c>
      <c r="C51" s="5">
        <v>68</v>
      </c>
      <c r="D51" s="5">
        <v>21</v>
      </c>
      <c r="E51" s="5">
        <v>0</v>
      </c>
      <c r="F51" s="5">
        <v>5</v>
      </c>
      <c r="G51" s="5">
        <v>4</v>
      </c>
      <c r="H51" s="5">
        <v>1</v>
      </c>
      <c r="I51" s="5">
        <v>34</v>
      </c>
      <c r="J51" s="5">
        <v>89</v>
      </c>
      <c r="K51" s="5">
        <v>99</v>
      </c>
      <c r="L51" s="6">
        <v>133</v>
      </c>
    </row>
    <row r="52" spans="1:12">
      <c r="A52" s="4">
        <v>50</v>
      </c>
      <c r="B52" s="5">
        <v>33</v>
      </c>
      <c r="C52" s="5">
        <v>75</v>
      </c>
      <c r="D52" s="5">
        <v>9</v>
      </c>
      <c r="E52" s="5">
        <v>0</v>
      </c>
      <c r="F52" s="5">
        <v>3</v>
      </c>
      <c r="G52" s="5">
        <v>4</v>
      </c>
      <c r="H52" s="5">
        <v>0</v>
      </c>
      <c r="I52" s="5">
        <v>33</v>
      </c>
      <c r="J52" s="5">
        <v>84</v>
      </c>
      <c r="K52" s="5">
        <v>91</v>
      </c>
      <c r="L52" s="6">
        <v>124</v>
      </c>
    </row>
    <row r="53" spans="1:12">
      <c r="A53" s="4">
        <v>51</v>
      </c>
      <c r="B53" s="5">
        <v>35</v>
      </c>
      <c r="C53" s="5">
        <v>81</v>
      </c>
      <c r="D53" s="5">
        <v>8</v>
      </c>
      <c r="E53" s="5">
        <v>0</v>
      </c>
      <c r="F53" s="5">
        <v>3</v>
      </c>
      <c r="G53" s="5">
        <v>5</v>
      </c>
      <c r="H53" s="5">
        <v>0</v>
      </c>
      <c r="I53" s="5">
        <v>35</v>
      </c>
      <c r="J53" s="5">
        <v>89</v>
      </c>
      <c r="K53" s="5">
        <v>97</v>
      </c>
      <c r="L53" s="6">
        <v>132</v>
      </c>
    </row>
    <row r="54" spans="1:12">
      <c r="A54" s="7">
        <v>52</v>
      </c>
      <c r="B54" s="8">
        <v>47</v>
      </c>
      <c r="C54" s="8">
        <v>87</v>
      </c>
      <c r="D54" s="8">
        <v>6</v>
      </c>
      <c r="E54" s="8">
        <v>1</v>
      </c>
      <c r="F54" s="8">
        <v>2</v>
      </c>
      <c r="G54" s="8">
        <v>4</v>
      </c>
      <c r="H54" s="8">
        <v>0</v>
      </c>
      <c r="I54" s="8">
        <v>48</v>
      </c>
      <c r="J54" s="8">
        <v>93</v>
      </c>
      <c r="K54" s="8">
        <v>99</v>
      </c>
      <c r="L54" s="9">
        <v>147</v>
      </c>
    </row>
    <row r="55" spans="1:12">
      <c r="A55" s="12" t="s">
        <v>42</v>
      </c>
      <c r="B55" s="12">
        <v>1844</v>
      </c>
      <c r="C55" s="12">
        <v>4008</v>
      </c>
      <c r="D55" s="12">
        <v>437</v>
      </c>
      <c r="E55" s="12">
        <v>47</v>
      </c>
      <c r="F55" s="12">
        <v>165</v>
      </c>
      <c r="G55" s="12">
        <v>266</v>
      </c>
      <c r="H55" s="12">
        <v>36</v>
      </c>
      <c r="I55" s="13">
        <v>1891</v>
      </c>
      <c r="J55" s="12">
        <v>4445</v>
      </c>
      <c r="K55" s="14">
        <v>4912</v>
      </c>
      <c r="L55" s="12">
        <v>6803</v>
      </c>
    </row>
    <row r="56" spans="1:12">
      <c r="A56" s="12" t="s">
        <v>43</v>
      </c>
      <c r="B56" s="12">
        <v>35.5</v>
      </c>
      <c r="C56" s="12">
        <v>77.099999999999994</v>
      </c>
      <c r="D56" s="12">
        <v>8.4</v>
      </c>
      <c r="E56" s="12">
        <v>0.9</v>
      </c>
      <c r="F56" s="12">
        <v>3.2</v>
      </c>
      <c r="G56" s="12">
        <v>5.0999999999999996</v>
      </c>
      <c r="H56" s="12">
        <v>0.7</v>
      </c>
      <c r="I56" s="12">
        <v>36.4</v>
      </c>
      <c r="J56" s="12">
        <v>85.5</v>
      </c>
      <c r="K56" s="12">
        <v>94.5</v>
      </c>
      <c r="L56" s="12">
        <v>130.80000000000001</v>
      </c>
    </row>
    <row r="57" spans="1:12">
      <c r="A57" s="12" t="s">
        <v>44</v>
      </c>
      <c r="B57" s="12">
        <v>35</v>
      </c>
      <c r="C57" s="12">
        <v>77.5</v>
      </c>
      <c r="D57" s="12">
        <v>8</v>
      </c>
      <c r="E57" s="12">
        <v>1</v>
      </c>
      <c r="F57" s="12">
        <v>3</v>
      </c>
      <c r="G57" s="12">
        <v>4</v>
      </c>
      <c r="H57" s="12">
        <v>0.5</v>
      </c>
      <c r="I57" s="12">
        <v>35.5</v>
      </c>
      <c r="J57" s="12">
        <v>87</v>
      </c>
      <c r="K57" s="12">
        <v>94.5</v>
      </c>
      <c r="L57" s="12">
        <v>127.5</v>
      </c>
    </row>
    <row r="58" spans="1:12">
      <c r="A58" s="12" t="s">
        <v>45</v>
      </c>
      <c r="B58" s="12">
        <v>7.4</v>
      </c>
      <c r="C58" s="12">
        <v>8.1</v>
      </c>
      <c r="D58" s="12">
        <v>3.5</v>
      </c>
      <c r="E58" s="12">
        <v>1</v>
      </c>
      <c r="F58" s="12">
        <v>2</v>
      </c>
      <c r="G58" s="12">
        <v>3.4</v>
      </c>
      <c r="H58" s="12">
        <v>0.9</v>
      </c>
      <c r="I58" s="12">
        <v>7.6</v>
      </c>
      <c r="J58" s="12">
        <v>8.8000000000000007</v>
      </c>
      <c r="K58" s="12">
        <v>10.3</v>
      </c>
      <c r="L58" s="12">
        <v>13.4</v>
      </c>
    </row>
    <row r="59" spans="1:12">
      <c r="A59" s="12" t="s">
        <v>46</v>
      </c>
      <c r="B59" s="12">
        <v>1</v>
      </c>
      <c r="C59" s="12">
        <v>1.1000000000000001</v>
      </c>
      <c r="D59" s="12">
        <v>0.5</v>
      </c>
      <c r="E59" s="12">
        <v>0.1</v>
      </c>
      <c r="F59" s="12">
        <v>0.3</v>
      </c>
      <c r="G59" s="12">
        <v>0.5</v>
      </c>
      <c r="H59" s="12">
        <v>0.1</v>
      </c>
      <c r="I59" s="12">
        <v>1.1000000000000001</v>
      </c>
      <c r="J59" s="12">
        <v>1.2</v>
      </c>
      <c r="K59" s="12">
        <v>1.4</v>
      </c>
      <c r="L59" s="12">
        <v>1.9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selection activeCell="F20" sqref="F20"/>
    </sheetView>
  </sheetViews>
  <sheetFormatPr baseColWidth="10" defaultRowHeight="15" x14ac:dyDescent="0"/>
  <sheetData>
    <row r="1" spans="1:10">
      <c r="H1" t="s">
        <v>75</v>
      </c>
    </row>
    <row r="2" spans="1:10">
      <c r="A2" s="10" t="s">
        <v>68</v>
      </c>
      <c r="H2" s="1"/>
      <c r="I2" s="2" t="s">
        <v>70</v>
      </c>
      <c r="J2" s="3"/>
    </row>
    <row r="3" spans="1:10">
      <c r="A3" s="19" t="s">
        <v>60</v>
      </c>
      <c r="B3" s="20" t="s">
        <v>61</v>
      </c>
      <c r="C3" s="20" t="s">
        <v>62</v>
      </c>
      <c r="D3" s="20" t="s">
        <v>63</v>
      </c>
      <c r="E3" s="20" t="s">
        <v>64</v>
      </c>
      <c r="F3" s="20" t="s">
        <v>65</v>
      </c>
      <c r="G3" s="21" t="s">
        <v>66</v>
      </c>
      <c r="H3" s="4"/>
      <c r="I3" s="5" t="s">
        <v>72</v>
      </c>
      <c r="J3" s="6" t="s">
        <v>73</v>
      </c>
    </row>
    <row r="4" spans="1:10">
      <c r="A4">
        <v>1</v>
      </c>
      <c r="B4">
        <v>5</v>
      </c>
      <c r="C4">
        <v>45</v>
      </c>
      <c r="D4">
        <v>0</v>
      </c>
      <c r="E4">
        <v>13</v>
      </c>
      <c r="F4">
        <f>B4+C4</f>
        <v>50</v>
      </c>
      <c r="G4">
        <f>D4+E4</f>
        <v>13</v>
      </c>
      <c r="H4" s="4" t="s">
        <v>71</v>
      </c>
      <c r="I4" s="5">
        <f>(B20/F20)*100</f>
        <v>2.7498677948175567</v>
      </c>
      <c r="J4" s="6">
        <f>(C20/F20)*100</f>
        <v>97.250132205182439</v>
      </c>
    </row>
    <row r="5" spans="1:10">
      <c r="A5">
        <v>2</v>
      </c>
      <c r="B5">
        <v>3</v>
      </c>
      <c r="C5">
        <v>129</v>
      </c>
      <c r="D5">
        <v>0</v>
      </c>
      <c r="E5">
        <v>22</v>
      </c>
      <c r="F5">
        <f>B5+C5</f>
        <v>132</v>
      </c>
      <c r="G5">
        <f t="shared" ref="G5:G19" si="0">D5+E5</f>
        <v>22</v>
      </c>
      <c r="H5" s="7" t="s">
        <v>3</v>
      </c>
      <c r="I5" s="8">
        <f>(D20/G20)*100</f>
        <v>7.291666666666667</v>
      </c>
      <c r="J5" s="9">
        <f>(E20/G20)*100</f>
        <v>92.708333333333343</v>
      </c>
    </row>
    <row r="6" spans="1:10">
      <c r="A6">
        <v>3</v>
      </c>
      <c r="B6">
        <v>6</v>
      </c>
      <c r="C6">
        <v>51</v>
      </c>
      <c r="D6">
        <v>2</v>
      </c>
      <c r="E6">
        <v>12</v>
      </c>
      <c r="F6">
        <f t="shared" ref="F6:F19" si="1">B6+C6</f>
        <v>57</v>
      </c>
      <c r="G6">
        <f t="shared" si="0"/>
        <v>14</v>
      </c>
    </row>
    <row r="7" spans="1:10">
      <c r="A7">
        <v>4</v>
      </c>
      <c r="B7">
        <v>3</v>
      </c>
      <c r="C7">
        <v>228</v>
      </c>
      <c r="D7">
        <v>1</v>
      </c>
      <c r="E7">
        <v>30</v>
      </c>
      <c r="F7">
        <f t="shared" si="1"/>
        <v>231</v>
      </c>
      <c r="G7">
        <f t="shared" si="0"/>
        <v>31</v>
      </c>
    </row>
    <row r="8" spans="1:10">
      <c r="A8">
        <v>5</v>
      </c>
      <c r="B8">
        <v>5</v>
      </c>
      <c r="C8">
        <v>99</v>
      </c>
      <c r="D8">
        <v>1</v>
      </c>
      <c r="E8">
        <v>14</v>
      </c>
      <c r="F8">
        <f t="shared" si="1"/>
        <v>104</v>
      </c>
      <c r="G8">
        <f t="shared" si="0"/>
        <v>15</v>
      </c>
    </row>
    <row r="9" spans="1:10">
      <c r="A9">
        <v>6</v>
      </c>
      <c r="B9">
        <v>2</v>
      </c>
      <c r="C9">
        <v>42</v>
      </c>
      <c r="D9">
        <v>1</v>
      </c>
      <c r="E9">
        <v>5</v>
      </c>
      <c r="F9">
        <f t="shared" si="1"/>
        <v>44</v>
      </c>
      <c r="G9">
        <f t="shared" si="0"/>
        <v>6</v>
      </c>
    </row>
    <row r="10" spans="1:10">
      <c r="A10">
        <v>7</v>
      </c>
      <c r="B10">
        <v>2</v>
      </c>
      <c r="C10">
        <v>175</v>
      </c>
      <c r="D10">
        <v>0</v>
      </c>
      <c r="E10">
        <v>28</v>
      </c>
      <c r="F10">
        <f t="shared" si="1"/>
        <v>177</v>
      </c>
      <c r="G10">
        <f t="shared" si="0"/>
        <v>28</v>
      </c>
      <c r="H10" t="s">
        <v>79</v>
      </c>
    </row>
    <row r="11" spans="1:10">
      <c r="A11">
        <v>8</v>
      </c>
      <c r="B11">
        <v>3</v>
      </c>
      <c r="C11">
        <v>88</v>
      </c>
      <c r="D11">
        <v>0</v>
      </c>
      <c r="E11">
        <v>8</v>
      </c>
      <c r="F11">
        <f t="shared" si="1"/>
        <v>91</v>
      </c>
      <c r="G11">
        <f t="shared" si="0"/>
        <v>8</v>
      </c>
      <c r="H11" t="s">
        <v>80</v>
      </c>
    </row>
    <row r="12" spans="1:10">
      <c r="A12">
        <v>9</v>
      </c>
      <c r="B12">
        <v>5</v>
      </c>
      <c r="C12">
        <v>72</v>
      </c>
      <c r="D12">
        <v>2</v>
      </c>
      <c r="E12">
        <v>7</v>
      </c>
      <c r="F12">
        <f t="shared" si="1"/>
        <v>77</v>
      </c>
      <c r="G12">
        <f t="shared" si="0"/>
        <v>9</v>
      </c>
    </row>
    <row r="13" spans="1:10">
      <c r="A13">
        <v>10</v>
      </c>
      <c r="B13">
        <v>0</v>
      </c>
      <c r="C13">
        <v>106</v>
      </c>
      <c r="D13">
        <v>2</v>
      </c>
      <c r="E13">
        <v>11</v>
      </c>
      <c r="F13">
        <f t="shared" si="1"/>
        <v>106</v>
      </c>
      <c r="G13">
        <f t="shared" si="0"/>
        <v>13</v>
      </c>
    </row>
    <row r="14" spans="1:10">
      <c r="A14">
        <v>11</v>
      </c>
      <c r="B14">
        <v>4</v>
      </c>
      <c r="C14">
        <v>99</v>
      </c>
      <c r="D14">
        <v>4</v>
      </c>
      <c r="E14">
        <v>10</v>
      </c>
      <c r="F14">
        <f t="shared" si="1"/>
        <v>103</v>
      </c>
      <c r="G14">
        <f t="shared" si="0"/>
        <v>14</v>
      </c>
    </row>
    <row r="15" spans="1:10">
      <c r="A15">
        <v>12</v>
      </c>
      <c r="B15">
        <v>2</v>
      </c>
      <c r="C15">
        <v>153</v>
      </c>
      <c r="D15">
        <v>0</v>
      </c>
      <c r="E15">
        <v>29</v>
      </c>
      <c r="F15">
        <f t="shared" si="1"/>
        <v>155</v>
      </c>
      <c r="G15">
        <f t="shared" si="0"/>
        <v>29</v>
      </c>
    </row>
    <row r="16" spans="1:10">
      <c r="A16">
        <v>13</v>
      </c>
      <c r="B16">
        <v>2</v>
      </c>
      <c r="C16">
        <v>158</v>
      </c>
      <c r="D16">
        <v>0</v>
      </c>
      <c r="E16">
        <v>32</v>
      </c>
      <c r="F16">
        <f t="shared" si="1"/>
        <v>160</v>
      </c>
      <c r="G16">
        <f t="shared" si="0"/>
        <v>32</v>
      </c>
    </row>
    <row r="17" spans="1:10">
      <c r="A17">
        <v>14</v>
      </c>
      <c r="B17">
        <v>7</v>
      </c>
      <c r="C17">
        <v>112</v>
      </c>
      <c r="D17">
        <v>6</v>
      </c>
      <c r="E17">
        <v>14</v>
      </c>
      <c r="F17">
        <f t="shared" si="1"/>
        <v>119</v>
      </c>
      <c r="G17">
        <f t="shared" si="0"/>
        <v>20</v>
      </c>
    </row>
    <row r="18" spans="1:10">
      <c r="A18">
        <v>15</v>
      </c>
      <c r="B18">
        <v>3</v>
      </c>
      <c r="C18">
        <v>153</v>
      </c>
      <c r="D18">
        <v>2</v>
      </c>
      <c r="E18">
        <v>21</v>
      </c>
      <c r="F18">
        <f t="shared" si="1"/>
        <v>156</v>
      </c>
      <c r="G18">
        <f t="shared" si="0"/>
        <v>23</v>
      </c>
    </row>
    <row r="19" spans="1:10">
      <c r="A19">
        <v>16</v>
      </c>
      <c r="B19">
        <v>0</v>
      </c>
      <c r="C19">
        <v>129</v>
      </c>
      <c r="D19">
        <v>0</v>
      </c>
      <c r="E19">
        <v>11</v>
      </c>
      <c r="F19">
        <f t="shared" si="1"/>
        <v>129</v>
      </c>
      <c r="G19">
        <f t="shared" si="0"/>
        <v>11</v>
      </c>
    </row>
    <row r="20" spans="1:10">
      <c r="A20" s="25" t="s">
        <v>69</v>
      </c>
      <c r="B20" s="20">
        <f t="shared" ref="B20:G20" si="2">SUM(B4:B19)</f>
        <v>52</v>
      </c>
      <c r="C20" s="20">
        <f t="shared" si="2"/>
        <v>1839</v>
      </c>
      <c r="D20" s="20">
        <f t="shared" si="2"/>
        <v>21</v>
      </c>
      <c r="E20" s="20">
        <f t="shared" si="2"/>
        <v>267</v>
      </c>
      <c r="F20" s="20">
        <f t="shared" si="2"/>
        <v>1891</v>
      </c>
      <c r="G20" s="21">
        <f t="shared" si="2"/>
        <v>288</v>
      </c>
    </row>
    <row r="24" spans="1:10">
      <c r="A24" s="10" t="s">
        <v>67</v>
      </c>
      <c r="H24" t="s">
        <v>76</v>
      </c>
    </row>
    <row r="25" spans="1:10">
      <c r="A25" s="22" t="s">
        <v>60</v>
      </c>
      <c r="B25" s="23" t="s">
        <v>61</v>
      </c>
      <c r="C25" s="23" t="s">
        <v>62</v>
      </c>
      <c r="D25" s="23" t="s">
        <v>63</v>
      </c>
      <c r="E25" s="23" t="s">
        <v>64</v>
      </c>
      <c r="F25" s="23" t="s">
        <v>65</v>
      </c>
      <c r="G25" s="24" t="s">
        <v>66</v>
      </c>
      <c r="I25" t="s">
        <v>74</v>
      </c>
    </row>
    <row r="26" spans="1:10">
      <c r="A26" s="11">
        <v>1</v>
      </c>
      <c r="B26" s="11">
        <v>21</v>
      </c>
      <c r="C26" s="11">
        <v>99</v>
      </c>
      <c r="D26" s="11">
        <v>6</v>
      </c>
      <c r="E26" s="11">
        <v>17</v>
      </c>
      <c r="F26" s="11">
        <f>B26+C26</f>
        <v>120</v>
      </c>
      <c r="G26" s="11">
        <f>D26+E26</f>
        <v>23</v>
      </c>
      <c r="I26" t="s">
        <v>77</v>
      </c>
      <c r="J26" t="s">
        <v>78</v>
      </c>
    </row>
    <row r="27" spans="1:10">
      <c r="A27" s="11">
        <v>2</v>
      </c>
      <c r="B27" s="11">
        <v>6</v>
      </c>
      <c r="C27" s="11">
        <v>322</v>
      </c>
      <c r="D27" s="11">
        <v>1</v>
      </c>
      <c r="E27" s="11">
        <v>55</v>
      </c>
      <c r="F27" s="11">
        <f>B27+C27</f>
        <v>328</v>
      </c>
      <c r="G27" s="11">
        <f t="shared" ref="G27:G41" si="3">D27+E27</f>
        <v>56</v>
      </c>
      <c r="H27" t="s">
        <v>71</v>
      </c>
      <c r="I27">
        <f>(B42/F42)*100</f>
        <v>2.9704984740590032</v>
      </c>
      <c r="J27">
        <f>(C42/F42)*100</f>
        <v>97.029501525941001</v>
      </c>
    </row>
    <row r="28" spans="1:10">
      <c r="A28" s="11">
        <v>3</v>
      </c>
      <c r="B28" s="11">
        <v>17</v>
      </c>
      <c r="C28" s="11">
        <v>156</v>
      </c>
      <c r="D28" s="11">
        <v>2</v>
      </c>
      <c r="E28" s="11">
        <v>24</v>
      </c>
      <c r="F28" s="11">
        <f t="shared" ref="F28:F41" si="4">B28+C28</f>
        <v>173</v>
      </c>
      <c r="G28" s="11">
        <f t="shared" si="3"/>
        <v>26</v>
      </c>
      <c r="H28" t="s">
        <v>3</v>
      </c>
      <c r="I28">
        <f>(D42/G42)*100</f>
        <v>4.6875</v>
      </c>
      <c r="J28">
        <f>(E42/G42)*100</f>
        <v>95.3125</v>
      </c>
    </row>
    <row r="29" spans="1:10">
      <c r="A29" s="11">
        <v>4</v>
      </c>
      <c r="B29" s="11">
        <v>3</v>
      </c>
      <c r="C29" s="11">
        <v>533</v>
      </c>
      <c r="D29" s="11">
        <v>1</v>
      </c>
      <c r="E29" s="11">
        <v>92</v>
      </c>
      <c r="F29" s="11">
        <f t="shared" si="4"/>
        <v>536</v>
      </c>
      <c r="G29" s="11">
        <f t="shared" si="3"/>
        <v>93</v>
      </c>
    </row>
    <row r="30" spans="1:10">
      <c r="A30" s="11">
        <v>5</v>
      </c>
      <c r="B30" s="11">
        <v>8</v>
      </c>
      <c r="C30" s="11">
        <v>238</v>
      </c>
      <c r="D30" s="11">
        <v>3</v>
      </c>
      <c r="E30" s="11">
        <v>34</v>
      </c>
      <c r="F30" s="11">
        <f t="shared" si="4"/>
        <v>246</v>
      </c>
      <c r="G30" s="11">
        <f t="shared" si="3"/>
        <v>37</v>
      </c>
    </row>
    <row r="31" spans="1:10">
      <c r="A31" s="11">
        <v>6</v>
      </c>
      <c r="B31" s="11">
        <v>8</v>
      </c>
      <c r="C31" s="11">
        <v>131</v>
      </c>
      <c r="D31" s="11">
        <v>1</v>
      </c>
      <c r="E31" s="11">
        <v>22</v>
      </c>
      <c r="F31" s="11">
        <f t="shared" si="4"/>
        <v>139</v>
      </c>
      <c r="G31" s="11">
        <f t="shared" si="3"/>
        <v>23</v>
      </c>
    </row>
    <row r="32" spans="1:10">
      <c r="A32" s="11">
        <v>7</v>
      </c>
      <c r="B32" s="11">
        <v>1</v>
      </c>
      <c r="C32" s="11">
        <v>435</v>
      </c>
      <c r="D32" s="11">
        <v>1</v>
      </c>
      <c r="E32" s="11">
        <v>61</v>
      </c>
      <c r="F32" s="11">
        <f t="shared" si="4"/>
        <v>436</v>
      </c>
      <c r="G32" s="11">
        <f t="shared" si="3"/>
        <v>62</v>
      </c>
      <c r="H32" t="s">
        <v>79</v>
      </c>
    </row>
    <row r="33" spans="1:8">
      <c r="A33" s="11">
        <v>8</v>
      </c>
      <c r="B33" s="11">
        <v>9</v>
      </c>
      <c r="C33" s="11">
        <v>236</v>
      </c>
      <c r="D33" s="11">
        <v>1</v>
      </c>
      <c r="E33" s="11">
        <v>33</v>
      </c>
      <c r="F33" s="11">
        <f t="shared" si="4"/>
        <v>245</v>
      </c>
      <c r="G33" s="11">
        <f t="shared" si="3"/>
        <v>34</v>
      </c>
      <c r="H33" t="s">
        <v>81</v>
      </c>
    </row>
    <row r="34" spans="1:8">
      <c r="A34" s="11">
        <v>9</v>
      </c>
      <c r="B34" s="11">
        <v>12</v>
      </c>
      <c r="C34" s="11">
        <v>192</v>
      </c>
      <c r="D34" s="11">
        <v>1</v>
      </c>
      <c r="E34" s="11">
        <v>31</v>
      </c>
      <c r="F34" s="11">
        <f t="shared" si="4"/>
        <v>204</v>
      </c>
      <c r="G34" s="11">
        <f t="shared" si="3"/>
        <v>32</v>
      </c>
    </row>
    <row r="35" spans="1:8">
      <c r="A35" s="11">
        <v>10</v>
      </c>
      <c r="B35" s="11">
        <v>3</v>
      </c>
      <c r="C35" s="11">
        <v>302</v>
      </c>
      <c r="D35" s="11">
        <v>1</v>
      </c>
      <c r="E35" s="11">
        <v>47</v>
      </c>
      <c r="F35" s="11">
        <f t="shared" si="4"/>
        <v>305</v>
      </c>
      <c r="G35" s="11">
        <f t="shared" si="3"/>
        <v>48</v>
      </c>
    </row>
    <row r="36" spans="1:8">
      <c r="A36" s="11">
        <v>11</v>
      </c>
      <c r="B36" s="11">
        <v>6</v>
      </c>
      <c r="C36" s="11">
        <v>266</v>
      </c>
      <c r="D36" s="11">
        <v>2</v>
      </c>
      <c r="E36" s="11">
        <v>41</v>
      </c>
      <c r="F36" s="11">
        <f t="shared" si="4"/>
        <v>272</v>
      </c>
      <c r="G36" s="11">
        <f t="shared" si="3"/>
        <v>43</v>
      </c>
    </row>
    <row r="37" spans="1:8">
      <c r="A37" s="11">
        <v>12</v>
      </c>
      <c r="B37" s="11">
        <v>12</v>
      </c>
      <c r="C37" s="11">
        <v>436</v>
      </c>
      <c r="D37" s="11">
        <v>6</v>
      </c>
      <c r="E37" s="11">
        <v>61</v>
      </c>
      <c r="F37" s="11">
        <f t="shared" si="4"/>
        <v>448</v>
      </c>
      <c r="G37" s="11">
        <f t="shared" si="3"/>
        <v>67</v>
      </c>
    </row>
    <row r="38" spans="1:8">
      <c r="A38" s="11">
        <v>13</v>
      </c>
      <c r="B38" s="11">
        <v>6</v>
      </c>
      <c r="C38" s="11">
        <v>350</v>
      </c>
      <c r="D38" s="11">
        <v>3</v>
      </c>
      <c r="E38" s="11">
        <v>57</v>
      </c>
      <c r="F38" s="11">
        <f t="shared" si="4"/>
        <v>356</v>
      </c>
      <c r="G38" s="11">
        <f t="shared" si="3"/>
        <v>60</v>
      </c>
    </row>
    <row r="39" spans="1:8">
      <c r="A39" s="11">
        <v>14</v>
      </c>
      <c r="B39" s="11">
        <v>18</v>
      </c>
      <c r="C39" s="11">
        <v>289</v>
      </c>
      <c r="D39" s="11">
        <v>3</v>
      </c>
      <c r="E39" s="11">
        <v>44</v>
      </c>
      <c r="F39" s="11">
        <f t="shared" si="4"/>
        <v>307</v>
      </c>
      <c r="G39" s="11">
        <f t="shared" si="3"/>
        <v>47</v>
      </c>
    </row>
    <row r="40" spans="1:8">
      <c r="A40" s="11">
        <v>15</v>
      </c>
      <c r="B40" s="11">
        <v>10</v>
      </c>
      <c r="C40" s="11">
        <v>412</v>
      </c>
      <c r="D40" s="11">
        <v>3</v>
      </c>
      <c r="E40" s="11">
        <v>59</v>
      </c>
      <c r="F40" s="11">
        <f t="shared" si="4"/>
        <v>422</v>
      </c>
      <c r="G40" s="11">
        <f t="shared" si="3"/>
        <v>62</v>
      </c>
    </row>
    <row r="41" spans="1:8">
      <c r="A41" s="11">
        <v>16</v>
      </c>
      <c r="B41" s="11">
        <v>6</v>
      </c>
      <c r="C41" s="11">
        <v>372</v>
      </c>
      <c r="D41" s="11">
        <v>1</v>
      </c>
      <c r="E41" s="11">
        <v>54</v>
      </c>
      <c r="F41" s="11">
        <f t="shared" si="4"/>
        <v>378</v>
      </c>
      <c r="G41" s="11">
        <f t="shared" si="3"/>
        <v>55</v>
      </c>
    </row>
    <row r="42" spans="1:8">
      <c r="A42" s="22" t="s">
        <v>42</v>
      </c>
      <c r="B42" s="23">
        <f>SUM(B26:B41)</f>
        <v>146</v>
      </c>
      <c r="C42" s="23">
        <f t="shared" ref="C42:G42" si="5">SUM(C26:C41)</f>
        <v>4769</v>
      </c>
      <c r="D42" s="23">
        <f t="shared" si="5"/>
        <v>36</v>
      </c>
      <c r="E42" s="23">
        <f t="shared" si="5"/>
        <v>732</v>
      </c>
      <c r="F42" s="23">
        <f t="shared" si="5"/>
        <v>4915</v>
      </c>
      <c r="G42" s="24">
        <f t="shared" si="5"/>
        <v>768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2"/>
  <sheetViews>
    <sheetView workbookViewId="0">
      <selection activeCell="K10" sqref="K10"/>
    </sheetView>
  </sheetViews>
  <sheetFormatPr baseColWidth="10" defaultRowHeight="15" x14ac:dyDescent="0"/>
  <sheetData>
    <row r="2" spans="1:16">
      <c r="A2" s="10" t="s">
        <v>68</v>
      </c>
      <c r="H2" t="s">
        <v>88</v>
      </c>
    </row>
    <row r="3" spans="1:16">
      <c r="A3" s="19" t="s">
        <v>60</v>
      </c>
      <c r="B3" s="20" t="s">
        <v>61</v>
      </c>
      <c r="C3" s="20" t="s">
        <v>62</v>
      </c>
      <c r="D3" s="20" t="s">
        <v>63</v>
      </c>
      <c r="E3" s="20" t="s">
        <v>64</v>
      </c>
      <c r="F3" s="20" t="s">
        <v>65</v>
      </c>
      <c r="G3" s="21" t="s">
        <v>66</v>
      </c>
      <c r="H3" s="26" t="s">
        <v>86</v>
      </c>
      <c r="I3" s="26" t="s">
        <v>87</v>
      </c>
    </row>
    <row r="4" spans="1:16">
      <c r="A4">
        <v>1</v>
      </c>
      <c r="B4">
        <v>5</v>
      </c>
      <c r="C4">
        <v>45</v>
      </c>
      <c r="D4">
        <v>0</v>
      </c>
      <c r="E4">
        <v>13</v>
      </c>
      <c r="F4">
        <f>B4+C4</f>
        <v>50</v>
      </c>
      <c r="G4">
        <f>D4+E4</f>
        <v>13</v>
      </c>
      <c r="H4">
        <f>(B4/(F4+F26))*100</f>
        <v>2.9411764705882351</v>
      </c>
      <c r="I4">
        <f>(D4/(G4+G26))*100</f>
        <v>0</v>
      </c>
      <c r="M4" t="s">
        <v>82</v>
      </c>
      <c r="N4" t="s">
        <v>83</v>
      </c>
      <c r="O4" t="s">
        <v>84</v>
      </c>
      <c r="P4" t="s">
        <v>85</v>
      </c>
    </row>
    <row r="5" spans="1:16">
      <c r="A5">
        <v>2</v>
      </c>
      <c r="B5">
        <v>3</v>
      </c>
      <c r="C5">
        <v>129</v>
      </c>
      <c r="D5">
        <v>0</v>
      </c>
      <c r="E5">
        <v>22</v>
      </c>
      <c r="F5">
        <f>B5+C5</f>
        <v>132</v>
      </c>
      <c r="G5">
        <f t="shared" ref="G5:G19" si="0">D5+E5</f>
        <v>22</v>
      </c>
      <c r="H5">
        <f t="shared" ref="H5:H19" si="1">(B5/(F5+F27))*100</f>
        <v>0.65217391304347827</v>
      </c>
      <c r="I5">
        <f t="shared" ref="I5:I19" si="2">(D5/(G5+G27))*100</f>
        <v>0</v>
      </c>
    </row>
    <row r="6" spans="1:16">
      <c r="A6">
        <v>3</v>
      </c>
      <c r="B6">
        <v>6</v>
      </c>
      <c r="C6">
        <v>51</v>
      </c>
      <c r="D6">
        <v>2</v>
      </c>
      <c r="E6">
        <v>12</v>
      </c>
      <c r="F6">
        <f t="shared" ref="F6:F19" si="3">B6+C6</f>
        <v>57</v>
      </c>
      <c r="G6">
        <f t="shared" si="0"/>
        <v>14</v>
      </c>
      <c r="H6">
        <f t="shared" si="1"/>
        <v>2.6086956521739131</v>
      </c>
      <c r="I6">
        <f t="shared" si="2"/>
        <v>5</v>
      </c>
      <c r="L6">
        <v>1</v>
      </c>
      <c r="M6">
        <v>12.352941176470589</v>
      </c>
      <c r="N6">
        <v>2.9411764705882351</v>
      </c>
    </row>
    <row r="7" spans="1:16">
      <c r="A7">
        <v>4</v>
      </c>
      <c r="B7">
        <v>3</v>
      </c>
      <c r="C7">
        <v>228</v>
      </c>
      <c r="D7">
        <v>1</v>
      </c>
      <c r="E7">
        <v>30</v>
      </c>
      <c r="F7">
        <f t="shared" si="3"/>
        <v>231</v>
      </c>
      <c r="G7">
        <f t="shared" si="0"/>
        <v>31</v>
      </c>
      <c r="H7">
        <f t="shared" si="1"/>
        <v>0.39113428943937423</v>
      </c>
      <c r="I7">
        <f t="shared" si="2"/>
        <v>0.80645161290322576</v>
      </c>
      <c r="O7">
        <v>16.666666666666664</v>
      </c>
      <c r="P7">
        <v>0</v>
      </c>
    </row>
    <row r="8" spans="1:16">
      <c r="A8">
        <v>5</v>
      </c>
      <c r="B8">
        <v>5</v>
      </c>
      <c r="C8">
        <v>99</v>
      </c>
      <c r="D8">
        <v>1</v>
      </c>
      <c r="E8">
        <v>14</v>
      </c>
      <c r="F8">
        <f t="shared" si="3"/>
        <v>104</v>
      </c>
      <c r="G8">
        <f t="shared" si="0"/>
        <v>15</v>
      </c>
      <c r="H8">
        <f t="shared" si="1"/>
        <v>1.4285714285714286</v>
      </c>
      <c r="I8">
        <f t="shared" si="2"/>
        <v>1.9230769230769231</v>
      </c>
    </row>
    <row r="9" spans="1:16">
      <c r="A9">
        <v>6</v>
      </c>
      <c r="B9">
        <v>2</v>
      </c>
      <c r="C9">
        <v>42</v>
      </c>
      <c r="D9">
        <v>1</v>
      </c>
      <c r="E9">
        <v>5</v>
      </c>
      <c r="F9">
        <f t="shared" si="3"/>
        <v>44</v>
      </c>
      <c r="G9">
        <f t="shared" si="0"/>
        <v>6</v>
      </c>
      <c r="H9">
        <f t="shared" si="1"/>
        <v>1.0928961748633881</v>
      </c>
      <c r="I9">
        <f t="shared" si="2"/>
        <v>3.4482758620689653</v>
      </c>
      <c r="L9">
        <v>2</v>
      </c>
      <c r="M9">
        <v>1.3043478260869565</v>
      </c>
      <c r="N9">
        <v>0.65217391304347827</v>
      </c>
    </row>
    <row r="10" spans="1:16">
      <c r="A10">
        <v>7</v>
      </c>
      <c r="B10">
        <v>2</v>
      </c>
      <c r="C10">
        <v>175</v>
      </c>
      <c r="D10">
        <v>0</v>
      </c>
      <c r="E10">
        <v>28</v>
      </c>
      <c r="F10">
        <f t="shared" si="3"/>
        <v>177</v>
      </c>
      <c r="G10">
        <f t="shared" si="0"/>
        <v>28</v>
      </c>
      <c r="H10">
        <f t="shared" si="1"/>
        <v>0.32626427406199021</v>
      </c>
      <c r="I10">
        <f t="shared" si="2"/>
        <v>0</v>
      </c>
      <c r="O10">
        <v>1.2820512820512819</v>
      </c>
      <c r="P10">
        <v>0</v>
      </c>
    </row>
    <row r="11" spans="1:16">
      <c r="A11">
        <v>8</v>
      </c>
      <c r="B11">
        <v>3</v>
      </c>
      <c r="C11">
        <v>88</v>
      </c>
      <c r="D11">
        <v>0</v>
      </c>
      <c r="E11">
        <v>8</v>
      </c>
      <c r="F11">
        <f t="shared" si="3"/>
        <v>91</v>
      </c>
      <c r="G11">
        <f t="shared" si="0"/>
        <v>8</v>
      </c>
      <c r="H11">
        <f t="shared" si="1"/>
        <v>0.89285714285714279</v>
      </c>
      <c r="I11">
        <f t="shared" si="2"/>
        <v>0</v>
      </c>
    </row>
    <row r="12" spans="1:16">
      <c r="A12">
        <v>9</v>
      </c>
      <c r="B12">
        <v>5</v>
      </c>
      <c r="C12">
        <v>72</v>
      </c>
      <c r="D12">
        <v>2</v>
      </c>
      <c r="E12">
        <v>7</v>
      </c>
      <c r="F12">
        <f t="shared" si="3"/>
        <v>77</v>
      </c>
      <c r="G12">
        <f t="shared" si="0"/>
        <v>9</v>
      </c>
      <c r="H12">
        <f t="shared" si="1"/>
        <v>1.7793594306049825</v>
      </c>
      <c r="I12">
        <f t="shared" si="2"/>
        <v>4.8780487804878048</v>
      </c>
      <c r="L12">
        <v>3</v>
      </c>
      <c r="M12">
        <v>7.3913043478260869</v>
      </c>
      <c r="N12">
        <v>2.6086956521739131</v>
      </c>
    </row>
    <row r="13" spans="1:16">
      <c r="A13">
        <v>10</v>
      </c>
      <c r="B13">
        <v>0</v>
      </c>
      <c r="C13">
        <v>106</v>
      </c>
      <c r="D13">
        <v>2</v>
      </c>
      <c r="E13">
        <v>11</v>
      </c>
      <c r="F13">
        <f t="shared" si="3"/>
        <v>106</v>
      </c>
      <c r="G13">
        <f t="shared" si="0"/>
        <v>13</v>
      </c>
      <c r="H13">
        <f t="shared" si="1"/>
        <v>0</v>
      </c>
      <c r="I13">
        <f t="shared" si="2"/>
        <v>3.278688524590164</v>
      </c>
      <c r="O13">
        <v>5</v>
      </c>
      <c r="P13">
        <v>5</v>
      </c>
    </row>
    <row r="14" spans="1:16">
      <c r="A14">
        <v>11</v>
      </c>
      <c r="B14">
        <v>4</v>
      </c>
      <c r="C14">
        <v>99</v>
      </c>
      <c r="D14">
        <v>4</v>
      </c>
      <c r="E14">
        <v>10</v>
      </c>
      <c r="F14">
        <f t="shared" si="3"/>
        <v>103</v>
      </c>
      <c r="G14">
        <f t="shared" si="0"/>
        <v>14</v>
      </c>
      <c r="H14">
        <f t="shared" si="1"/>
        <v>1.0666666666666667</v>
      </c>
      <c r="I14">
        <f t="shared" si="2"/>
        <v>7.0175438596491224</v>
      </c>
    </row>
    <row r="15" spans="1:16">
      <c r="A15">
        <v>12</v>
      </c>
      <c r="B15">
        <v>2</v>
      </c>
      <c r="C15">
        <v>153</v>
      </c>
      <c r="D15">
        <v>0</v>
      </c>
      <c r="E15">
        <v>29</v>
      </c>
      <c r="F15">
        <f t="shared" si="3"/>
        <v>155</v>
      </c>
      <c r="G15">
        <f t="shared" si="0"/>
        <v>29</v>
      </c>
      <c r="H15">
        <f t="shared" si="1"/>
        <v>0.33167495854063017</v>
      </c>
      <c r="I15">
        <f t="shared" si="2"/>
        <v>0</v>
      </c>
      <c r="L15">
        <v>4</v>
      </c>
      <c r="M15">
        <v>0.39113428943937423</v>
      </c>
      <c r="N15">
        <v>0.39113428943937423</v>
      </c>
    </row>
    <row r="16" spans="1:16">
      <c r="A16">
        <v>13</v>
      </c>
      <c r="B16">
        <v>2</v>
      </c>
      <c r="C16">
        <v>158</v>
      </c>
      <c r="D16">
        <v>0</v>
      </c>
      <c r="E16">
        <v>32</v>
      </c>
      <c r="F16">
        <f t="shared" si="3"/>
        <v>160</v>
      </c>
      <c r="G16">
        <f t="shared" si="0"/>
        <v>32</v>
      </c>
      <c r="H16">
        <f t="shared" si="1"/>
        <v>0.38759689922480622</v>
      </c>
      <c r="I16">
        <f t="shared" si="2"/>
        <v>0</v>
      </c>
      <c r="O16">
        <v>0.80645161290322576</v>
      </c>
      <c r="P16">
        <v>0.80645161290322576</v>
      </c>
    </row>
    <row r="17" spans="1:16">
      <c r="A17">
        <v>14</v>
      </c>
      <c r="B17">
        <v>7</v>
      </c>
      <c r="C17">
        <v>112</v>
      </c>
      <c r="D17">
        <v>6</v>
      </c>
      <c r="E17">
        <v>14</v>
      </c>
      <c r="F17">
        <f t="shared" si="3"/>
        <v>119</v>
      </c>
      <c r="G17">
        <f t="shared" si="0"/>
        <v>20</v>
      </c>
      <c r="H17">
        <f t="shared" si="1"/>
        <v>1.643192488262911</v>
      </c>
      <c r="I17">
        <f t="shared" si="2"/>
        <v>8.9552238805970141</v>
      </c>
    </row>
    <row r="18" spans="1:16">
      <c r="A18">
        <v>15</v>
      </c>
      <c r="B18">
        <v>3</v>
      </c>
      <c r="C18">
        <v>153</v>
      </c>
      <c r="D18">
        <v>2</v>
      </c>
      <c r="E18">
        <v>21</v>
      </c>
      <c r="F18">
        <f t="shared" si="3"/>
        <v>156</v>
      </c>
      <c r="G18">
        <f t="shared" si="0"/>
        <v>23</v>
      </c>
      <c r="H18">
        <f t="shared" si="1"/>
        <v>0.51903114186851207</v>
      </c>
      <c r="I18">
        <f t="shared" si="2"/>
        <v>2.3529411764705883</v>
      </c>
      <c r="L18">
        <v>5</v>
      </c>
      <c r="M18">
        <v>2.2857142857142856</v>
      </c>
      <c r="N18">
        <v>1.4285714285714286</v>
      </c>
    </row>
    <row r="19" spans="1:16">
      <c r="A19">
        <v>16</v>
      </c>
      <c r="B19">
        <v>0</v>
      </c>
      <c r="C19">
        <v>129</v>
      </c>
      <c r="D19">
        <v>0</v>
      </c>
      <c r="E19">
        <v>11</v>
      </c>
      <c r="F19">
        <f t="shared" si="3"/>
        <v>129</v>
      </c>
      <c r="G19">
        <f t="shared" si="0"/>
        <v>11</v>
      </c>
      <c r="H19">
        <f t="shared" si="1"/>
        <v>0</v>
      </c>
      <c r="I19">
        <f t="shared" si="2"/>
        <v>0</v>
      </c>
      <c r="O19">
        <v>5.7692307692307692</v>
      </c>
      <c r="P19">
        <v>1.9230769230769231</v>
      </c>
    </row>
    <row r="20" spans="1:16">
      <c r="A20" s="25" t="s">
        <v>69</v>
      </c>
      <c r="B20" s="20">
        <f t="shared" ref="B20:G20" si="4">SUM(B4:B19)</f>
        <v>52</v>
      </c>
      <c r="C20" s="20">
        <f t="shared" si="4"/>
        <v>1839</v>
      </c>
      <c r="D20" s="20">
        <f t="shared" si="4"/>
        <v>21</v>
      </c>
      <c r="E20" s="20">
        <f t="shared" si="4"/>
        <v>267</v>
      </c>
      <c r="F20" s="20">
        <f t="shared" si="4"/>
        <v>1891</v>
      </c>
      <c r="G20" s="21">
        <f t="shared" si="4"/>
        <v>288</v>
      </c>
    </row>
    <row r="21" spans="1:16">
      <c r="L21">
        <v>6</v>
      </c>
      <c r="M21">
        <v>4.3715846994535523</v>
      </c>
      <c r="N21">
        <v>1.0928961748633881</v>
      </c>
    </row>
    <row r="22" spans="1:16">
      <c r="O22">
        <v>3.4482758620689653</v>
      </c>
      <c r="P22">
        <v>3.4482758620689653</v>
      </c>
    </row>
    <row r="24" spans="1:16">
      <c r="A24" s="10" t="s">
        <v>67</v>
      </c>
      <c r="L24">
        <v>7</v>
      </c>
      <c r="M24">
        <v>0.16313213703099511</v>
      </c>
      <c r="N24">
        <v>0.32626427406199021</v>
      </c>
    </row>
    <row r="25" spans="1:16">
      <c r="A25" s="22" t="s">
        <v>60</v>
      </c>
      <c r="B25" s="23" t="s">
        <v>61</v>
      </c>
      <c r="C25" s="23" t="s">
        <v>62</v>
      </c>
      <c r="D25" s="23" t="s">
        <v>63</v>
      </c>
      <c r="E25" s="23" t="s">
        <v>64</v>
      </c>
      <c r="F25" s="23" t="s">
        <v>65</v>
      </c>
      <c r="G25" s="24" t="s">
        <v>66</v>
      </c>
      <c r="O25">
        <v>1.1111111111111112</v>
      </c>
      <c r="P25">
        <v>0</v>
      </c>
    </row>
    <row r="26" spans="1:16">
      <c r="A26" s="11">
        <v>1</v>
      </c>
      <c r="B26" s="11">
        <v>21</v>
      </c>
      <c r="C26" s="11">
        <v>99</v>
      </c>
      <c r="D26" s="11">
        <v>6</v>
      </c>
      <c r="E26" s="11">
        <v>17</v>
      </c>
      <c r="F26" s="11">
        <f>B26+C26</f>
        <v>120</v>
      </c>
      <c r="G26" s="11">
        <f>D26+E26</f>
        <v>23</v>
      </c>
      <c r="H26">
        <f>(B26/(F26+F4))*100</f>
        <v>12.352941176470589</v>
      </c>
      <c r="I26">
        <f>(D26/(G26+G4))*100</f>
        <v>16.666666666666664</v>
      </c>
    </row>
    <row r="27" spans="1:16">
      <c r="A27" s="11">
        <v>2</v>
      </c>
      <c r="B27" s="11">
        <v>6</v>
      </c>
      <c r="C27" s="11">
        <v>322</v>
      </c>
      <c r="D27" s="11">
        <v>1</v>
      </c>
      <c r="E27" s="11">
        <v>55</v>
      </c>
      <c r="F27" s="11">
        <f>B27+C27</f>
        <v>328</v>
      </c>
      <c r="G27" s="11">
        <f t="shared" ref="G27:G41" si="5">D27+E27</f>
        <v>56</v>
      </c>
      <c r="H27">
        <f t="shared" ref="H27:H41" si="6">(B27/(F27+F5))*100</f>
        <v>1.3043478260869565</v>
      </c>
      <c r="I27">
        <f t="shared" ref="I27:I41" si="7">(D27/(G27+G5))*100</f>
        <v>1.2820512820512819</v>
      </c>
      <c r="L27">
        <v>8</v>
      </c>
      <c r="M27">
        <v>2.6785714285714284</v>
      </c>
      <c r="N27">
        <v>0.89285714285714279</v>
      </c>
    </row>
    <row r="28" spans="1:16">
      <c r="A28" s="11">
        <v>3</v>
      </c>
      <c r="B28" s="11">
        <v>17</v>
      </c>
      <c r="C28" s="11">
        <v>156</v>
      </c>
      <c r="D28" s="11">
        <v>2</v>
      </c>
      <c r="E28" s="11">
        <v>24</v>
      </c>
      <c r="F28" s="11">
        <f t="shared" ref="F28:F41" si="8">B28+C28</f>
        <v>173</v>
      </c>
      <c r="G28" s="11">
        <f t="shared" si="5"/>
        <v>26</v>
      </c>
      <c r="H28">
        <f t="shared" si="6"/>
        <v>7.3913043478260869</v>
      </c>
      <c r="I28">
        <f t="shared" si="7"/>
        <v>5</v>
      </c>
      <c r="O28">
        <v>2.3809523809523809</v>
      </c>
      <c r="P28">
        <v>0</v>
      </c>
    </row>
    <row r="29" spans="1:16">
      <c r="A29" s="11">
        <v>4</v>
      </c>
      <c r="B29" s="11">
        <v>3</v>
      </c>
      <c r="C29" s="11">
        <v>533</v>
      </c>
      <c r="D29" s="11">
        <v>1</v>
      </c>
      <c r="E29" s="11">
        <v>92</v>
      </c>
      <c r="F29" s="11">
        <f t="shared" si="8"/>
        <v>536</v>
      </c>
      <c r="G29" s="11">
        <f t="shared" si="5"/>
        <v>93</v>
      </c>
      <c r="H29">
        <f t="shared" si="6"/>
        <v>0.39113428943937423</v>
      </c>
      <c r="I29">
        <f t="shared" si="7"/>
        <v>0.80645161290322576</v>
      </c>
    </row>
    <row r="30" spans="1:16">
      <c r="A30" s="11">
        <v>5</v>
      </c>
      <c r="B30" s="11">
        <v>8</v>
      </c>
      <c r="C30" s="11">
        <v>238</v>
      </c>
      <c r="D30" s="11">
        <v>3</v>
      </c>
      <c r="E30" s="11">
        <v>34</v>
      </c>
      <c r="F30" s="11">
        <f t="shared" si="8"/>
        <v>246</v>
      </c>
      <c r="G30" s="11">
        <f t="shared" si="5"/>
        <v>37</v>
      </c>
      <c r="H30">
        <f t="shared" si="6"/>
        <v>2.2857142857142856</v>
      </c>
      <c r="I30">
        <f t="shared" si="7"/>
        <v>5.7692307692307692</v>
      </c>
      <c r="L30">
        <v>9</v>
      </c>
      <c r="M30">
        <v>4.2704626334519578</v>
      </c>
      <c r="N30">
        <v>1.7793594306049825</v>
      </c>
    </row>
    <row r="31" spans="1:16">
      <c r="A31" s="11">
        <v>6</v>
      </c>
      <c r="B31" s="11">
        <v>8</v>
      </c>
      <c r="C31" s="11">
        <v>131</v>
      </c>
      <c r="D31" s="11">
        <v>1</v>
      </c>
      <c r="E31" s="11">
        <v>22</v>
      </c>
      <c r="F31" s="11">
        <f t="shared" si="8"/>
        <v>139</v>
      </c>
      <c r="G31" s="11">
        <f t="shared" si="5"/>
        <v>23</v>
      </c>
      <c r="H31">
        <f t="shared" si="6"/>
        <v>4.3715846994535523</v>
      </c>
      <c r="I31">
        <f t="shared" si="7"/>
        <v>3.4482758620689653</v>
      </c>
      <c r="O31">
        <v>2.4390243902439024</v>
      </c>
      <c r="P31">
        <v>4.8780487804878048</v>
      </c>
    </row>
    <row r="32" spans="1:16">
      <c r="A32" s="11">
        <v>7</v>
      </c>
      <c r="B32" s="11">
        <v>1</v>
      </c>
      <c r="C32" s="11">
        <v>435</v>
      </c>
      <c r="D32" s="11">
        <v>1</v>
      </c>
      <c r="E32" s="11">
        <v>61</v>
      </c>
      <c r="F32" s="11">
        <f t="shared" si="8"/>
        <v>436</v>
      </c>
      <c r="G32" s="11">
        <f t="shared" si="5"/>
        <v>62</v>
      </c>
      <c r="H32">
        <f t="shared" si="6"/>
        <v>0.16313213703099511</v>
      </c>
      <c r="I32">
        <f t="shared" si="7"/>
        <v>1.1111111111111112</v>
      </c>
    </row>
    <row r="33" spans="1:16">
      <c r="A33" s="11">
        <v>8</v>
      </c>
      <c r="B33" s="11">
        <v>9</v>
      </c>
      <c r="C33" s="11">
        <v>236</v>
      </c>
      <c r="D33" s="11">
        <v>1</v>
      </c>
      <c r="E33" s="11">
        <v>33</v>
      </c>
      <c r="F33" s="11">
        <f t="shared" si="8"/>
        <v>245</v>
      </c>
      <c r="G33" s="11">
        <f t="shared" si="5"/>
        <v>34</v>
      </c>
      <c r="H33">
        <f t="shared" si="6"/>
        <v>2.6785714285714284</v>
      </c>
      <c r="I33">
        <f t="shared" si="7"/>
        <v>2.3809523809523809</v>
      </c>
      <c r="L33">
        <v>10</v>
      </c>
      <c r="M33">
        <v>0.72992700729927007</v>
      </c>
      <c r="N33">
        <v>0</v>
      </c>
    </row>
    <row r="34" spans="1:16">
      <c r="A34" s="11">
        <v>9</v>
      </c>
      <c r="B34" s="11">
        <v>12</v>
      </c>
      <c r="C34" s="11">
        <v>192</v>
      </c>
      <c r="D34" s="11">
        <v>1</v>
      </c>
      <c r="E34" s="11">
        <v>31</v>
      </c>
      <c r="F34" s="11">
        <f t="shared" si="8"/>
        <v>204</v>
      </c>
      <c r="G34" s="11">
        <f t="shared" si="5"/>
        <v>32</v>
      </c>
      <c r="H34">
        <f t="shared" si="6"/>
        <v>4.2704626334519578</v>
      </c>
      <c r="I34">
        <f t="shared" si="7"/>
        <v>2.4390243902439024</v>
      </c>
      <c r="O34">
        <v>1.639344262295082</v>
      </c>
      <c r="P34">
        <v>3.278688524590164</v>
      </c>
    </row>
    <row r="35" spans="1:16">
      <c r="A35" s="11">
        <v>10</v>
      </c>
      <c r="B35" s="11">
        <v>3</v>
      </c>
      <c r="C35" s="11">
        <v>302</v>
      </c>
      <c r="D35" s="11">
        <v>1</v>
      </c>
      <c r="E35" s="11">
        <v>47</v>
      </c>
      <c r="F35" s="11">
        <f t="shared" si="8"/>
        <v>305</v>
      </c>
      <c r="G35" s="11">
        <f t="shared" si="5"/>
        <v>48</v>
      </c>
      <c r="H35">
        <f t="shared" si="6"/>
        <v>0.72992700729927007</v>
      </c>
      <c r="I35">
        <f t="shared" si="7"/>
        <v>1.639344262295082</v>
      </c>
    </row>
    <row r="36" spans="1:16">
      <c r="A36" s="11">
        <v>11</v>
      </c>
      <c r="B36" s="11">
        <v>6</v>
      </c>
      <c r="C36" s="11">
        <v>266</v>
      </c>
      <c r="D36" s="11">
        <v>2</v>
      </c>
      <c r="E36" s="11">
        <v>41</v>
      </c>
      <c r="F36" s="11">
        <f t="shared" si="8"/>
        <v>272</v>
      </c>
      <c r="G36" s="11">
        <f t="shared" si="5"/>
        <v>43</v>
      </c>
      <c r="H36">
        <f t="shared" si="6"/>
        <v>1.6</v>
      </c>
      <c r="I36">
        <f t="shared" si="7"/>
        <v>3.5087719298245612</v>
      </c>
      <c r="L36">
        <v>11</v>
      </c>
      <c r="M36">
        <v>1.6</v>
      </c>
      <c r="N36">
        <v>1.0666666666666667</v>
      </c>
    </row>
    <row r="37" spans="1:16">
      <c r="A37" s="11">
        <v>12</v>
      </c>
      <c r="B37" s="11">
        <v>12</v>
      </c>
      <c r="C37" s="11">
        <v>436</v>
      </c>
      <c r="D37" s="11">
        <v>6</v>
      </c>
      <c r="E37" s="11">
        <v>61</v>
      </c>
      <c r="F37" s="11">
        <f t="shared" si="8"/>
        <v>448</v>
      </c>
      <c r="G37" s="11">
        <f t="shared" si="5"/>
        <v>67</v>
      </c>
      <c r="H37">
        <f t="shared" si="6"/>
        <v>1.9900497512437811</v>
      </c>
      <c r="I37">
        <f t="shared" si="7"/>
        <v>6.25</v>
      </c>
      <c r="O37">
        <v>3.5087719298245612</v>
      </c>
      <c r="P37">
        <v>7.0175438596491224</v>
      </c>
    </row>
    <row r="38" spans="1:16">
      <c r="A38" s="11">
        <v>13</v>
      </c>
      <c r="B38" s="11">
        <v>6</v>
      </c>
      <c r="C38" s="11">
        <v>350</v>
      </c>
      <c r="D38" s="11">
        <v>3</v>
      </c>
      <c r="E38" s="11">
        <v>57</v>
      </c>
      <c r="F38" s="11">
        <f t="shared" si="8"/>
        <v>356</v>
      </c>
      <c r="G38" s="11">
        <f t="shared" si="5"/>
        <v>60</v>
      </c>
      <c r="H38">
        <f t="shared" si="6"/>
        <v>1.1627906976744187</v>
      </c>
      <c r="I38">
        <f t="shared" si="7"/>
        <v>3.2608695652173911</v>
      </c>
    </row>
    <row r="39" spans="1:16">
      <c r="A39" s="11">
        <v>14</v>
      </c>
      <c r="B39" s="11">
        <v>18</v>
      </c>
      <c r="C39" s="11">
        <v>289</v>
      </c>
      <c r="D39" s="11">
        <v>3</v>
      </c>
      <c r="E39" s="11">
        <v>44</v>
      </c>
      <c r="F39" s="11">
        <f t="shared" si="8"/>
        <v>307</v>
      </c>
      <c r="G39" s="11">
        <f t="shared" si="5"/>
        <v>47</v>
      </c>
      <c r="H39">
        <f t="shared" si="6"/>
        <v>4.225352112676056</v>
      </c>
      <c r="I39">
        <f t="shared" si="7"/>
        <v>4.4776119402985071</v>
      </c>
      <c r="L39">
        <v>12</v>
      </c>
      <c r="M39">
        <v>1.9900497512437811</v>
      </c>
      <c r="N39">
        <v>0.33167495854063017</v>
      </c>
    </row>
    <row r="40" spans="1:16">
      <c r="A40" s="11">
        <v>15</v>
      </c>
      <c r="B40" s="11">
        <v>10</v>
      </c>
      <c r="C40" s="11">
        <v>412</v>
      </c>
      <c r="D40" s="11">
        <v>3</v>
      </c>
      <c r="E40" s="11">
        <v>59</v>
      </c>
      <c r="F40" s="11">
        <f t="shared" si="8"/>
        <v>422</v>
      </c>
      <c r="G40" s="11">
        <f t="shared" si="5"/>
        <v>62</v>
      </c>
      <c r="H40">
        <f t="shared" si="6"/>
        <v>1.7301038062283738</v>
      </c>
      <c r="I40">
        <f t="shared" si="7"/>
        <v>3.5294117647058822</v>
      </c>
      <c r="O40">
        <v>6.25</v>
      </c>
      <c r="P40">
        <v>0</v>
      </c>
    </row>
    <row r="41" spans="1:16">
      <c r="A41" s="11">
        <v>16</v>
      </c>
      <c r="B41" s="11">
        <v>6</v>
      </c>
      <c r="C41" s="11">
        <v>372</v>
      </c>
      <c r="D41" s="11">
        <v>1</v>
      </c>
      <c r="E41" s="11">
        <v>54</v>
      </c>
      <c r="F41" s="11">
        <f t="shared" si="8"/>
        <v>378</v>
      </c>
      <c r="G41" s="11">
        <f t="shared" si="5"/>
        <v>55</v>
      </c>
      <c r="H41">
        <f t="shared" si="6"/>
        <v>1.1834319526627219</v>
      </c>
      <c r="I41">
        <f t="shared" si="7"/>
        <v>1.5151515151515151</v>
      </c>
    </row>
    <row r="42" spans="1:16">
      <c r="A42" s="22" t="s">
        <v>42</v>
      </c>
      <c r="B42" s="23">
        <f>SUM(B26:B41)</f>
        <v>146</v>
      </c>
      <c r="C42" s="23">
        <f t="shared" ref="C42:G42" si="9">SUM(C26:C41)</f>
        <v>4769</v>
      </c>
      <c r="D42" s="23">
        <f t="shared" si="9"/>
        <v>36</v>
      </c>
      <c r="E42" s="23">
        <f t="shared" si="9"/>
        <v>732</v>
      </c>
      <c r="F42" s="23">
        <f t="shared" si="9"/>
        <v>4915</v>
      </c>
      <c r="G42" s="24">
        <f t="shared" si="9"/>
        <v>768</v>
      </c>
      <c r="L42">
        <v>13</v>
      </c>
      <c r="M42">
        <v>1.1627906976744187</v>
      </c>
      <c r="N42">
        <v>0.38759689922480622</v>
      </c>
    </row>
    <row r="43" spans="1:16">
      <c r="O43">
        <v>3.2608695652173911</v>
      </c>
      <c r="P43">
        <v>0</v>
      </c>
    </row>
    <row r="45" spans="1:16">
      <c r="L45">
        <v>14</v>
      </c>
      <c r="M45">
        <v>4.225352112676056</v>
      </c>
      <c r="N45">
        <v>1.643192488262911</v>
      </c>
    </row>
    <row r="46" spans="1:16">
      <c r="O46">
        <v>4.4776119402985071</v>
      </c>
      <c r="P46">
        <v>8.9552238805970141</v>
      </c>
    </row>
    <row r="48" spans="1:16">
      <c r="L48">
        <v>15</v>
      </c>
      <c r="M48">
        <v>1.7301038062283738</v>
      </c>
      <c r="N48">
        <v>0.51903114186851207</v>
      </c>
    </row>
    <row r="49" spans="12:16">
      <c r="O49">
        <v>3.5294117647058822</v>
      </c>
      <c r="P49">
        <v>2.3529411764705883</v>
      </c>
    </row>
    <row r="51" spans="12:16">
      <c r="L51">
        <v>16</v>
      </c>
      <c r="M51">
        <v>1.1834319526627219</v>
      </c>
      <c r="N51">
        <v>0</v>
      </c>
    </row>
    <row r="52" spans="12:16">
      <c r="O52">
        <v>1.5151515151515151</v>
      </c>
      <c r="P52">
        <v>0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3"/>
  <sheetViews>
    <sheetView tabSelected="1" topLeftCell="C1" workbookViewId="0">
      <selection activeCell="K8" sqref="K8"/>
    </sheetView>
  </sheetViews>
  <sheetFormatPr baseColWidth="10" defaultRowHeight="15" x14ac:dyDescent="0"/>
  <cols>
    <col min="4" max="4" width="23.6640625" customWidth="1"/>
    <col min="5" max="5" width="16" customWidth="1"/>
    <col min="6" max="6" width="17.1640625" customWidth="1"/>
    <col min="7" max="7" width="21.5" customWidth="1"/>
    <col min="8" max="8" width="21.83203125" customWidth="1"/>
    <col min="11" max="11" width="25.83203125" customWidth="1"/>
  </cols>
  <sheetData>
    <row r="2" spans="1:11">
      <c r="A2" s="10" t="s">
        <v>12</v>
      </c>
      <c r="E2" s="1" t="s">
        <v>27</v>
      </c>
      <c r="F2" s="3"/>
      <c r="G2" s="1" t="s">
        <v>22</v>
      </c>
      <c r="H2" s="3"/>
    </row>
    <row r="3" spans="1:11">
      <c r="A3" s="1"/>
      <c r="B3" s="2" t="s">
        <v>0</v>
      </c>
      <c r="C3" s="3" t="s">
        <v>1</v>
      </c>
      <c r="D3" s="10" t="s">
        <v>4</v>
      </c>
      <c r="E3" s="4" t="s">
        <v>26</v>
      </c>
      <c r="F3" s="6" t="s">
        <v>6</v>
      </c>
      <c r="G3" s="4" t="s">
        <v>5</v>
      </c>
      <c r="H3" s="6" t="s">
        <v>6</v>
      </c>
      <c r="I3" s="1"/>
      <c r="J3" s="2" t="s">
        <v>90</v>
      </c>
      <c r="K3" s="3"/>
    </row>
    <row r="4" spans="1:11">
      <c r="A4" s="4" t="s">
        <v>2</v>
      </c>
      <c r="B4" s="5">
        <v>14.551</v>
      </c>
      <c r="C4" s="6">
        <v>15.92</v>
      </c>
      <c r="E4" s="4">
        <f>(G4/J4)*100</f>
        <v>2.7498677948175567</v>
      </c>
      <c r="F4" s="6">
        <f>(H4/J4)*100</f>
        <v>97.250132205182439</v>
      </c>
      <c r="G4">
        <v>52</v>
      </c>
      <c r="H4">
        <v>1839</v>
      </c>
      <c r="I4" s="4" t="s">
        <v>7</v>
      </c>
      <c r="J4" s="5">
        <f>SUM(G4:H4)</f>
        <v>1891</v>
      </c>
      <c r="K4" s="6"/>
    </row>
    <row r="5" spans="1:11">
      <c r="A5" s="30" t="s">
        <v>18</v>
      </c>
      <c r="B5" s="31">
        <v>1.36E-4</v>
      </c>
      <c r="C5" s="32" t="s">
        <v>89</v>
      </c>
      <c r="E5" s="4">
        <f>(G5/J5)*100</f>
        <v>7.291666666666667</v>
      </c>
      <c r="F5" s="6">
        <f>(H5/J5)*100</f>
        <v>92.708333333333343</v>
      </c>
      <c r="G5">
        <v>21</v>
      </c>
      <c r="H5">
        <v>267</v>
      </c>
      <c r="I5" s="4" t="s">
        <v>3</v>
      </c>
      <c r="J5" s="5">
        <f>SUM(G5:H5)</f>
        <v>288</v>
      </c>
      <c r="K5" s="6"/>
    </row>
    <row r="6" spans="1:11">
      <c r="A6" s="4" t="s">
        <v>2</v>
      </c>
      <c r="B6" s="5">
        <v>0</v>
      </c>
      <c r="C6" s="6">
        <v>0.02</v>
      </c>
      <c r="E6" s="4">
        <f t="shared" ref="E6:E8" si="0">(G6/J6)*100</f>
        <v>2.8199566160520604</v>
      </c>
      <c r="F6" s="6">
        <f t="shared" ref="F6:F8" si="1">(H6/J6)*100</f>
        <v>97.180043383947933</v>
      </c>
      <c r="G6" s="27">
        <v>52</v>
      </c>
      <c r="H6" s="27">
        <v>1792</v>
      </c>
      <c r="I6" s="4" t="s">
        <v>8</v>
      </c>
      <c r="J6" s="5">
        <f t="shared" ref="J6:J8" si="2">SUM(G6:H6)</f>
        <v>1844</v>
      </c>
      <c r="K6" s="6"/>
    </row>
    <row r="7" spans="1:11">
      <c r="A7" s="4" t="s">
        <v>19</v>
      </c>
      <c r="B7" s="5">
        <v>1</v>
      </c>
      <c r="C7" s="6">
        <v>0.88753700000000002</v>
      </c>
      <c r="E7" s="4">
        <f t="shared" si="0"/>
        <v>4.5302013422818792</v>
      </c>
      <c r="F7" s="6">
        <f t="shared" si="1"/>
        <v>95.469798657718115</v>
      </c>
      <c r="G7" s="27">
        <v>27</v>
      </c>
      <c r="H7" s="27">
        <v>569</v>
      </c>
      <c r="I7" s="4" t="s">
        <v>9</v>
      </c>
      <c r="J7" s="5">
        <f t="shared" si="2"/>
        <v>596</v>
      </c>
      <c r="K7" s="6"/>
    </row>
    <row r="8" spans="1:11">
      <c r="A8" s="4" t="s">
        <v>2</v>
      </c>
      <c r="B8" s="5">
        <v>4.1100000000000003</v>
      </c>
      <c r="C8" s="6">
        <v>4.67</v>
      </c>
      <c r="E8" s="7">
        <f t="shared" si="0"/>
        <v>2.9761904761904758</v>
      </c>
      <c r="F8" s="9">
        <f t="shared" si="1"/>
        <v>97.023809523809518</v>
      </c>
      <c r="G8" s="27">
        <v>15</v>
      </c>
      <c r="H8" s="27">
        <v>489</v>
      </c>
      <c r="I8" s="7" t="s">
        <v>10</v>
      </c>
      <c r="J8" s="8">
        <f t="shared" si="2"/>
        <v>504</v>
      </c>
      <c r="K8" s="9"/>
    </row>
    <row r="9" spans="1:11">
      <c r="A9" s="30" t="s">
        <v>20</v>
      </c>
      <c r="B9" s="31">
        <v>4.6300000000000001E-2</v>
      </c>
      <c r="C9" s="32">
        <v>3.0693999999999999E-2</v>
      </c>
      <c r="E9" s="4"/>
      <c r="F9" s="6"/>
    </row>
    <row r="10" spans="1:11">
      <c r="A10" s="4" t="s">
        <v>11</v>
      </c>
      <c r="B10" s="5">
        <v>0.01</v>
      </c>
      <c r="C10" s="6">
        <v>7.0000000000000007E-2</v>
      </c>
      <c r="E10" s="4"/>
      <c r="F10" s="6"/>
    </row>
    <row r="11" spans="1:11">
      <c r="A11" s="7" t="s">
        <v>21</v>
      </c>
      <c r="B11" s="8">
        <v>0.92034400000000005</v>
      </c>
      <c r="C11" s="9">
        <v>0.79133699999999996</v>
      </c>
      <c r="E11" s="4"/>
      <c r="F11" s="6"/>
    </row>
    <row r="12" spans="1:11">
      <c r="E12" s="4"/>
      <c r="F12" s="6"/>
    </row>
    <row r="13" spans="1:11">
      <c r="E13" s="4"/>
      <c r="F13" s="6"/>
    </row>
    <row r="14" spans="1:11">
      <c r="A14" s="10" t="s">
        <v>13</v>
      </c>
      <c r="E14" s="1" t="s">
        <v>25</v>
      </c>
      <c r="F14" s="3"/>
      <c r="G14" s="1" t="s">
        <v>23</v>
      </c>
      <c r="H14" s="3"/>
    </row>
    <row r="15" spans="1:11">
      <c r="A15" s="1"/>
      <c r="B15" s="2" t="s">
        <v>0</v>
      </c>
      <c r="C15" s="3" t="s">
        <v>1</v>
      </c>
      <c r="D15" s="10" t="s">
        <v>4</v>
      </c>
      <c r="E15" s="4" t="s">
        <v>26</v>
      </c>
      <c r="F15" s="6" t="s">
        <v>6</v>
      </c>
      <c r="G15" s="4" t="s">
        <v>26</v>
      </c>
      <c r="H15" s="6" t="s">
        <v>6</v>
      </c>
      <c r="I15" s="1"/>
      <c r="J15" s="2" t="s">
        <v>24</v>
      </c>
    </row>
    <row r="16" spans="1:11">
      <c r="A16" s="4" t="s">
        <v>2</v>
      </c>
      <c r="B16" s="5">
        <v>5.77</v>
      </c>
      <c r="C16" s="6">
        <v>6.32</v>
      </c>
      <c r="E16" s="4">
        <f>(G16/J16)*100</f>
        <v>2.9704984740590032</v>
      </c>
      <c r="F16" s="6">
        <f>(H16/J16)*100</f>
        <v>97.029501525941001</v>
      </c>
      <c r="G16">
        <v>146</v>
      </c>
      <c r="H16">
        <v>4769</v>
      </c>
      <c r="I16" s="4" t="s">
        <v>7</v>
      </c>
      <c r="J16" s="5">
        <f>SUM(G16:H16)</f>
        <v>4915</v>
      </c>
    </row>
    <row r="17" spans="1:10">
      <c r="A17" s="30" t="s">
        <v>14</v>
      </c>
      <c r="B17" s="31">
        <v>1.6302000000000001E-2</v>
      </c>
      <c r="C17" s="32">
        <v>0.11938</v>
      </c>
      <c r="E17" s="4">
        <f>(G17/J17)*100</f>
        <v>4.6875</v>
      </c>
      <c r="F17" s="6">
        <f>(H17/J17)*100</f>
        <v>95.3125</v>
      </c>
      <c r="G17">
        <v>36</v>
      </c>
      <c r="H17">
        <v>732</v>
      </c>
      <c r="I17" s="4" t="s">
        <v>3</v>
      </c>
      <c r="J17" s="5">
        <f t="shared" ref="J17:J20" si="3">SUM(G17:H17)</f>
        <v>768</v>
      </c>
    </row>
    <row r="18" spans="1:10">
      <c r="A18" s="4" t="s">
        <v>2</v>
      </c>
      <c r="B18" s="5">
        <v>0</v>
      </c>
      <c r="C18" s="6">
        <v>0.01</v>
      </c>
      <c r="E18" s="4">
        <f>(G18/J18)*100</f>
        <v>3.0674846625766872</v>
      </c>
      <c r="F18" s="6">
        <f>(H18/J18)*100</f>
        <v>96.932515337423311</v>
      </c>
      <c r="G18" s="28">
        <v>15</v>
      </c>
      <c r="H18" s="29">
        <v>474</v>
      </c>
      <c r="I18" s="4" t="s">
        <v>8</v>
      </c>
      <c r="J18" s="5">
        <f t="shared" si="3"/>
        <v>489</v>
      </c>
    </row>
    <row r="19" spans="1:10">
      <c r="A19" s="4" t="s">
        <v>15</v>
      </c>
      <c r="B19" s="5">
        <v>1</v>
      </c>
      <c r="C19" s="6">
        <v>0.92034400000000005</v>
      </c>
      <c r="E19" s="4">
        <f>(G19/J19)*100</f>
        <v>3.4874905231235784</v>
      </c>
      <c r="F19" s="6">
        <f>(H19/J19)*100</f>
        <v>96.512509476876417</v>
      </c>
      <c r="G19" s="28">
        <v>46</v>
      </c>
      <c r="H19" s="29">
        <v>1273</v>
      </c>
      <c r="I19" s="4" t="s">
        <v>9</v>
      </c>
      <c r="J19" s="5">
        <f t="shared" si="3"/>
        <v>1319</v>
      </c>
    </row>
    <row r="20" spans="1:10">
      <c r="A20" s="4" t="s">
        <v>2</v>
      </c>
      <c r="B20" s="5">
        <v>0.77</v>
      </c>
      <c r="C20" s="6">
        <v>0.93</v>
      </c>
      <c r="E20" s="7">
        <f>(G20/J20)*100</f>
        <v>2.4948024948024949</v>
      </c>
      <c r="F20" s="9">
        <f>(H20/J20)*100</f>
        <v>97.505197505197501</v>
      </c>
      <c r="G20" s="28">
        <v>24</v>
      </c>
      <c r="H20" s="29">
        <v>938</v>
      </c>
      <c r="I20" s="7" t="s">
        <v>10</v>
      </c>
      <c r="J20" s="8">
        <f t="shared" si="3"/>
        <v>962</v>
      </c>
    </row>
    <row r="21" spans="1:10">
      <c r="A21" s="4" t="s">
        <v>16</v>
      </c>
      <c r="B21" s="5">
        <v>0.38021700000000003</v>
      </c>
      <c r="C21" s="6">
        <v>0.33486300000000002</v>
      </c>
    </row>
    <row r="22" spans="1:10">
      <c r="A22" s="4" t="s">
        <v>11</v>
      </c>
      <c r="B22" s="5">
        <v>0.49</v>
      </c>
      <c r="C22" s="6">
        <v>0.65</v>
      </c>
    </row>
    <row r="23" spans="1:10">
      <c r="A23" s="7" t="s">
        <v>17</v>
      </c>
      <c r="B23" s="8">
        <v>0.483927</v>
      </c>
      <c r="C23" s="9">
        <v>0.42011300000000001</v>
      </c>
    </row>
  </sheetData>
  <phoneticPr fontId="6" type="noConversion"/>
  <printOptions gridLines="1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events_per_tetrad</vt:lpstr>
      <vt:lpstr>NCO&amp;COs_within_20kb</vt:lpstr>
      <vt:lpstr>Events_per_chromosome</vt:lpstr>
      <vt:lpstr>NCO_COs_near_CEN_STATs</vt:lpstr>
    </vt:vector>
  </TitlesOfParts>
  <Company>UCSF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Fung</dc:creator>
  <cp:lastModifiedBy>adele</cp:lastModifiedBy>
  <dcterms:created xsi:type="dcterms:W3CDTF">2014-12-15T21:01:27Z</dcterms:created>
  <dcterms:modified xsi:type="dcterms:W3CDTF">2015-11-30T20:43:56Z</dcterms:modified>
</cp:coreProperties>
</file>