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tmp\Desktop\"/>
    </mc:Choice>
  </mc:AlternateContent>
  <xr:revisionPtr revIDLastSave="0" documentId="13_ncr:1_{D39115F0-3844-4CA3-90A7-88599523F8A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" sheetId="8" r:id="rId1"/>
    <sheet name="B" sheetId="9" r:id="rId2"/>
    <sheet name="C" sheetId="1" r:id="rId3"/>
    <sheet name="D" sheetId="2" r:id="rId4"/>
    <sheet name="E" sheetId="3" r:id="rId5"/>
    <sheet name="F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1" i="9" l="1"/>
  <c r="I111" i="9"/>
  <c r="H111" i="9"/>
  <c r="G111" i="9"/>
  <c r="F111" i="9"/>
  <c r="E111" i="9"/>
  <c r="D111" i="9"/>
  <c r="C111" i="9"/>
  <c r="J110" i="9"/>
  <c r="I110" i="9"/>
  <c r="H110" i="9"/>
  <c r="G110" i="9"/>
  <c r="F110" i="9"/>
  <c r="E110" i="9"/>
  <c r="D110" i="9"/>
  <c r="C110" i="9"/>
  <c r="J109" i="9"/>
  <c r="I109" i="9"/>
  <c r="H109" i="9"/>
  <c r="G109" i="9"/>
  <c r="F109" i="9"/>
  <c r="E109" i="9"/>
  <c r="D109" i="9"/>
  <c r="C109" i="9"/>
  <c r="J108" i="9"/>
  <c r="J114" i="9" s="1"/>
  <c r="I108" i="9"/>
  <c r="I114" i="9" s="1"/>
  <c r="H108" i="9"/>
  <c r="H114" i="9" s="1"/>
  <c r="G108" i="9"/>
  <c r="G114" i="9" s="1"/>
  <c r="F108" i="9"/>
  <c r="F114" i="9" s="1"/>
  <c r="E108" i="9"/>
  <c r="E114" i="9" s="1"/>
  <c r="D108" i="9"/>
  <c r="D114" i="9" s="1"/>
  <c r="C108" i="9"/>
  <c r="C114" i="9" s="1"/>
  <c r="F105" i="9"/>
  <c r="E105" i="9"/>
  <c r="D105" i="9"/>
  <c r="C105" i="9"/>
  <c r="J103" i="9"/>
  <c r="I103" i="9"/>
  <c r="H103" i="9"/>
  <c r="G103" i="9"/>
  <c r="F103" i="9"/>
  <c r="E103" i="9"/>
  <c r="D103" i="9"/>
  <c r="C103" i="9"/>
  <c r="J102" i="9"/>
  <c r="I102" i="9"/>
  <c r="H102" i="9"/>
  <c r="G102" i="9"/>
  <c r="F102" i="9"/>
  <c r="E102" i="9"/>
  <c r="D102" i="9"/>
  <c r="C102" i="9"/>
  <c r="J101" i="9"/>
  <c r="J105" i="9" s="1"/>
  <c r="I101" i="9"/>
  <c r="I105" i="9" s="1"/>
  <c r="H101" i="9"/>
  <c r="H105" i="9" s="1"/>
  <c r="G101" i="9"/>
  <c r="G105" i="9" s="1"/>
  <c r="F101" i="9"/>
  <c r="E101" i="9"/>
  <c r="D101" i="9"/>
  <c r="C101" i="9"/>
  <c r="J100" i="9"/>
  <c r="I100" i="9"/>
  <c r="H100" i="9"/>
  <c r="G100" i="9"/>
  <c r="F100" i="9"/>
  <c r="E100" i="9"/>
  <c r="D100" i="9"/>
  <c r="C100" i="9"/>
  <c r="J99" i="9"/>
  <c r="J104" i="9" s="1"/>
  <c r="I99" i="9"/>
  <c r="I104" i="9" s="1"/>
  <c r="H99" i="9"/>
  <c r="H104" i="9" s="1"/>
  <c r="G99" i="9"/>
  <c r="G104" i="9" s="1"/>
  <c r="F99" i="9"/>
  <c r="F104" i="9" s="1"/>
  <c r="E99" i="9"/>
  <c r="E104" i="9" s="1"/>
  <c r="D99" i="9"/>
  <c r="D104" i="9" s="1"/>
  <c r="C99" i="9"/>
  <c r="C104" i="9" s="1"/>
  <c r="F97" i="9"/>
  <c r="E97" i="9"/>
  <c r="D97" i="9"/>
  <c r="C97" i="9"/>
  <c r="J95" i="9"/>
  <c r="I95" i="9"/>
  <c r="H95" i="9"/>
  <c r="G95" i="9"/>
  <c r="F95" i="9"/>
  <c r="E95" i="9"/>
  <c r="D95" i="9"/>
  <c r="C95" i="9"/>
  <c r="J94" i="9"/>
  <c r="I94" i="9"/>
  <c r="H94" i="9"/>
  <c r="G94" i="9"/>
  <c r="F94" i="9"/>
  <c r="E94" i="9"/>
  <c r="D94" i="9"/>
  <c r="C94" i="9"/>
  <c r="J93" i="9"/>
  <c r="J97" i="9" s="1"/>
  <c r="I93" i="9"/>
  <c r="I97" i="9" s="1"/>
  <c r="H93" i="9"/>
  <c r="H97" i="9" s="1"/>
  <c r="G93" i="9"/>
  <c r="G97" i="9" s="1"/>
  <c r="F93" i="9"/>
  <c r="E93" i="9"/>
  <c r="D93" i="9"/>
  <c r="C93" i="9"/>
  <c r="J92" i="9"/>
  <c r="I92" i="9"/>
  <c r="H92" i="9"/>
  <c r="G92" i="9"/>
  <c r="F92" i="9"/>
  <c r="E92" i="9"/>
  <c r="D92" i="9"/>
  <c r="C92" i="9"/>
  <c r="J91" i="9"/>
  <c r="J96" i="9" s="1"/>
  <c r="I91" i="9"/>
  <c r="I96" i="9" s="1"/>
  <c r="H91" i="9"/>
  <c r="H96" i="9" s="1"/>
  <c r="G91" i="9"/>
  <c r="G96" i="9" s="1"/>
  <c r="F91" i="9"/>
  <c r="F96" i="9" s="1"/>
  <c r="E91" i="9"/>
  <c r="E96" i="9" s="1"/>
  <c r="D91" i="9"/>
  <c r="D96" i="9" s="1"/>
  <c r="C91" i="9"/>
  <c r="C96" i="9" s="1"/>
  <c r="F54" i="9"/>
  <c r="E54" i="9"/>
  <c r="D54" i="9"/>
  <c r="C54" i="9"/>
  <c r="J51" i="9"/>
  <c r="I51" i="9"/>
  <c r="H51" i="9"/>
  <c r="G51" i="9"/>
  <c r="F51" i="9"/>
  <c r="E51" i="9"/>
  <c r="D51" i="9"/>
  <c r="C51" i="9"/>
  <c r="J50" i="9"/>
  <c r="I50" i="9"/>
  <c r="H50" i="9"/>
  <c r="G50" i="9"/>
  <c r="F50" i="9"/>
  <c r="E50" i="9"/>
  <c r="D50" i="9"/>
  <c r="C50" i="9"/>
  <c r="J49" i="9"/>
  <c r="J54" i="9" s="1"/>
  <c r="I49" i="9"/>
  <c r="I54" i="9" s="1"/>
  <c r="H49" i="9"/>
  <c r="H54" i="9" s="1"/>
  <c r="G49" i="9"/>
  <c r="G54" i="9" s="1"/>
  <c r="F49" i="9"/>
  <c r="E49" i="9"/>
  <c r="D49" i="9"/>
  <c r="C49" i="9"/>
  <c r="J48" i="9"/>
  <c r="J53" i="9" s="1"/>
  <c r="I48" i="9"/>
  <c r="I53" i="9" s="1"/>
  <c r="H48" i="9"/>
  <c r="H53" i="9" s="1"/>
  <c r="G48" i="9"/>
  <c r="G53" i="9" s="1"/>
  <c r="F48" i="9"/>
  <c r="F53" i="9" s="1"/>
  <c r="E48" i="9"/>
  <c r="E53" i="9" s="1"/>
  <c r="D48" i="9"/>
  <c r="D53" i="9" s="1"/>
  <c r="C48" i="9"/>
  <c r="C53" i="9" s="1"/>
  <c r="F44" i="9"/>
  <c r="E44" i="9"/>
  <c r="D44" i="9"/>
  <c r="C44" i="9"/>
  <c r="J42" i="9"/>
  <c r="I42" i="9"/>
  <c r="H42" i="9"/>
  <c r="G42" i="9"/>
  <c r="F42" i="9"/>
  <c r="E42" i="9"/>
  <c r="D42" i="9"/>
  <c r="C42" i="9"/>
  <c r="J41" i="9"/>
  <c r="I41" i="9"/>
  <c r="H41" i="9"/>
  <c r="G41" i="9"/>
  <c r="F41" i="9"/>
  <c r="E41" i="9"/>
  <c r="D41" i="9"/>
  <c r="C41" i="9"/>
  <c r="J40" i="9"/>
  <c r="I40" i="9"/>
  <c r="H40" i="9"/>
  <c r="G40" i="9"/>
  <c r="F40" i="9"/>
  <c r="F45" i="9" s="1"/>
  <c r="E40" i="9"/>
  <c r="E45" i="9" s="1"/>
  <c r="D40" i="9"/>
  <c r="D45" i="9" s="1"/>
  <c r="C40" i="9"/>
  <c r="C45" i="9" s="1"/>
  <c r="J39" i="9"/>
  <c r="J45" i="9" s="1"/>
  <c r="I39" i="9"/>
  <c r="I45" i="9" s="1"/>
  <c r="H39" i="9"/>
  <c r="H45" i="9" s="1"/>
  <c r="G39" i="9"/>
  <c r="G45" i="9" s="1"/>
  <c r="F39" i="9"/>
  <c r="E39" i="9"/>
  <c r="D39" i="9"/>
  <c r="C39" i="9"/>
  <c r="J34" i="9"/>
  <c r="I34" i="9"/>
  <c r="H34" i="9"/>
  <c r="G34" i="9"/>
  <c r="F34" i="9"/>
  <c r="E34" i="9"/>
  <c r="D34" i="9"/>
  <c r="C34" i="9"/>
  <c r="J33" i="9"/>
  <c r="I33" i="9"/>
  <c r="H33" i="9"/>
  <c r="G33" i="9"/>
  <c r="F33" i="9"/>
  <c r="E33" i="9"/>
  <c r="D33" i="9"/>
  <c r="C33" i="9"/>
  <c r="J32" i="9"/>
  <c r="I32" i="9"/>
  <c r="H32" i="9"/>
  <c r="G32" i="9"/>
  <c r="F32" i="9"/>
  <c r="E32" i="9"/>
  <c r="D32" i="9"/>
  <c r="C32" i="9"/>
  <c r="J31" i="9"/>
  <c r="J37" i="9" s="1"/>
  <c r="I31" i="9"/>
  <c r="I37" i="9" s="1"/>
  <c r="H31" i="9"/>
  <c r="H37" i="9" s="1"/>
  <c r="G31" i="9"/>
  <c r="G37" i="9" s="1"/>
  <c r="F31" i="9"/>
  <c r="F37" i="9" s="1"/>
  <c r="E31" i="9"/>
  <c r="E37" i="9" s="1"/>
  <c r="D31" i="9"/>
  <c r="D37" i="9" s="1"/>
  <c r="C31" i="9"/>
  <c r="C37" i="9" s="1"/>
  <c r="J112" i="8"/>
  <c r="I112" i="8"/>
  <c r="H112" i="8"/>
  <c r="G112" i="8"/>
  <c r="F112" i="8"/>
  <c r="E112" i="8"/>
  <c r="D112" i="8"/>
  <c r="C112" i="8"/>
  <c r="J111" i="8"/>
  <c r="I111" i="8"/>
  <c r="H111" i="8"/>
  <c r="G111" i="8"/>
  <c r="F111" i="8"/>
  <c r="E111" i="8"/>
  <c r="D111" i="8"/>
  <c r="C111" i="8"/>
  <c r="J110" i="8"/>
  <c r="I110" i="8"/>
  <c r="H110" i="8"/>
  <c r="G110" i="8"/>
  <c r="F110" i="8"/>
  <c r="E110" i="8"/>
  <c r="D110" i="8"/>
  <c r="C110" i="8"/>
  <c r="J109" i="8"/>
  <c r="J115" i="8" s="1"/>
  <c r="I109" i="8"/>
  <c r="I114" i="8" s="1"/>
  <c r="H109" i="8"/>
  <c r="H115" i="8" s="1"/>
  <c r="G109" i="8"/>
  <c r="G115" i="8" s="1"/>
  <c r="F109" i="8"/>
  <c r="F114" i="8" s="1"/>
  <c r="E109" i="8"/>
  <c r="E115" i="8" s="1"/>
  <c r="D109" i="8"/>
  <c r="D114" i="8" s="1"/>
  <c r="C109" i="8"/>
  <c r="C115" i="8" s="1"/>
  <c r="F107" i="8"/>
  <c r="E107" i="8"/>
  <c r="D107" i="8"/>
  <c r="C107" i="8"/>
  <c r="J104" i="8"/>
  <c r="I104" i="8"/>
  <c r="H104" i="8"/>
  <c r="G104" i="8"/>
  <c r="F104" i="8"/>
  <c r="E104" i="8"/>
  <c r="D104" i="8"/>
  <c r="C104" i="8"/>
  <c r="J103" i="8"/>
  <c r="I103" i="8"/>
  <c r="H103" i="8"/>
  <c r="G103" i="8"/>
  <c r="F103" i="8"/>
  <c r="E103" i="8"/>
  <c r="D103" i="8"/>
  <c r="C103" i="8"/>
  <c r="J102" i="8"/>
  <c r="J107" i="8" s="1"/>
  <c r="I102" i="8"/>
  <c r="I107" i="8" s="1"/>
  <c r="H102" i="8"/>
  <c r="H107" i="8" s="1"/>
  <c r="G102" i="8"/>
  <c r="G107" i="8" s="1"/>
  <c r="F102" i="8"/>
  <c r="E102" i="8"/>
  <c r="D102" i="8"/>
  <c r="C102" i="8"/>
  <c r="J101" i="8"/>
  <c r="J106" i="8" s="1"/>
  <c r="I101" i="8"/>
  <c r="I106" i="8" s="1"/>
  <c r="H101" i="8"/>
  <c r="H106" i="8" s="1"/>
  <c r="G101" i="8"/>
  <c r="G106" i="8" s="1"/>
  <c r="F101" i="8"/>
  <c r="F106" i="8" s="1"/>
  <c r="E101" i="8"/>
  <c r="E106" i="8" s="1"/>
  <c r="D101" i="8"/>
  <c r="D106" i="8" s="1"/>
  <c r="C101" i="8"/>
  <c r="C106" i="8" s="1"/>
  <c r="E98" i="8"/>
  <c r="D98" i="8"/>
  <c r="C98" i="8"/>
  <c r="J96" i="8"/>
  <c r="I96" i="8"/>
  <c r="H96" i="8"/>
  <c r="G96" i="8"/>
  <c r="F96" i="8"/>
  <c r="E96" i="8"/>
  <c r="D96" i="8"/>
  <c r="C96" i="8"/>
  <c r="J95" i="8"/>
  <c r="I95" i="8"/>
  <c r="H95" i="8"/>
  <c r="G95" i="8"/>
  <c r="F95" i="8"/>
  <c r="E95" i="8"/>
  <c r="D95" i="8"/>
  <c r="J94" i="8"/>
  <c r="I94" i="8"/>
  <c r="H94" i="8"/>
  <c r="G94" i="8"/>
  <c r="F94" i="8"/>
  <c r="E94" i="8"/>
  <c r="E99" i="8" s="1"/>
  <c r="D94" i="8"/>
  <c r="D99" i="8" s="1"/>
  <c r="C94" i="8"/>
  <c r="C99" i="8" s="1"/>
  <c r="J93" i="8"/>
  <c r="J98" i="8" s="1"/>
  <c r="I93" i="8"/>
  <c r="I99" i="8" s="1"/>
  <c r="H93" i="8"/>
  <c r="H99" i="8" s="1"/>
  <c r="G93" i="8"/>
  <c r="G99" i="8" s="1"/>
  <c r="F93" i="8"/>
  <c r="F98" i="8" s="1"/>
  <c r="E93" i="8"/>
  <c r="D93" i="8"/>
  <c r="C93" i="8"/>
  <c r="J52" i="8"/>
  <c r="I52" i="8"/>
  <c r="H52" i="8"/>
  <c r="G52" i="8"/>
  <c r="F52" i="8"/>
  <c r="E52" i="8"/>
  <c r="D52" i="8"/>
  <c r="C52" i="8"/>
  <c r="I51" i="8"/>
  <c r="H51" i="8"/>
  <c r="G51" i="8"/>
  <c r="F51" i="8"/>
  <c r="E51" i="8"/>
  <c r="D51" i="8"/>
  <c r="C51" i="8"/>
  <c r="J50" i="8"/>
  <c r="I50" i="8"/>
  <c r="H50" i="8"/>
  <c r="G50" i="8"/>
  <c r="F50" i="8"/>
  <c r="E50" i="8"/>
  <c r="D50" i="8"/>
  <c r="C50" i="8"/>
  <c r="J49" i="8"/>
  <c r="J55" i="8" s="1"/>
  <c r="I49" i="8"/>
  <c r="I55" i="8" s="1"/>
  <c r="H49" i="8"/>
  <c r="H55" i="8" s="1"/>
  <c r="G49" i="8"/>
  <c r="G54" i="8" s="1"/>
  <c r="F49" i="8"/>
  <c r="F55" i="8" s="1"/>
  <c r="E49" i="8"/>
  <c r="E55" i="8" s="1"/>
  <c r="D49" i="8"/>
  <c r="D55" i="8" s="1"/>
  <c r="C49" i="8"/>
  <c r="C55" i="8" s="1"/>
  <c r="H46" i="8"/>
  <c r="G46" i="8"/>
  <c r="F46" i="8"/>
  <c r="E46" i="8"/>
  <c r="J43" i="8"/>
  <c r="I43" i="8"/>
  <c r="H43" i="8"/>
  <c r="G43" i="8"/>
  <c r="F43" i="8"/>
  <c r="E43" i="8"/>
  <c r="D43" i="8"/>
  <c r="C43" i="8"/>
  <c r="J42" i="8"/>
  <c r="I42" i="8"/>
  <c r="H42" i="8"/>
  <c r="G42" i="8"/>
  <c r="F42" i="8"/>
  <c r="E42" i="8"/>
  <c r="D42" i="8"/>
  <c r="C42" i="8"/>
  <c r="J41" i="8"/>
  <c r="J46" i="8" s="1"/>
  <c r="I41" i="8"/>
  <c r="I46" i="8" s="1"/>
  <c r="H41" i="8"/>
  <c r="G41" i="8"/>
  <c r="F41" i="8"/>
  <c r="E41" i="8"/>
  <c r="D41" i="8"/>
  <c r="C41" i="8"/>
  <c r="J40" i="8"/>
  <c r="J45" i="8" s="1"/>
  <c r="I40" i="8"/>
  <c r="I45" i="8" s="1"/>
  <c r="H40" i="8"/>
  <c r="H45" i="8" s="1"/>
  <c r="G40" i="8"/>
  <c r="G45" i="8" s="1"/>
  <c r="F40" i="8"/>
  <c r="F45" i="8" s="1"/>
  <c r="E40" i="8"/>
  <c r="E45" i="8" s="1"/>
  <c r="D40" i="8"/>
  <c r="D46" i="8" s="1"/>
  <c r="C40" i="8"/>
  <c r="C46" i="8" s="1"/>
  <c r="H37" i="8"/>
  <c r="G37" i="8"/>
  <c r="F37" i="8"/>
  <c r="E37" i="8"/>
  <c r="J35" i="8"/>
  <c r="I35" i="8"/>
  <c r="H35" i="8"/>
  <c r="G35" i="8"/>
  <c r="F35" i="8"/>
  <c r="E35" i="8"/>
  <c r="D35" i="8"/>
  <c r="C35" i="8"/>
  <c r="J34" i="8"/>
  <c r="I34" i="8"/>
  <c r="H34" i="8"/>
  <c r="G34" i="8"/>
  <c r="F34" i="8"/>
  <c r="E34" i="8"/>
  <c r="D34" i="8"/>
  <c r="C34" i="8"/>
  <c r="J33" i="8"/>
  <c r="I33" i="8"/>
  <c r="H33" i="8"/>
  <c r="H38" i="8" s="1"/>
  <c r="G33" i="8"/>
  <c r="G38" i="8" s="1"/>
  <c r="F33" i="8"/>
  <c r="F38" i="8" s="1"/>
  <c r="E33" i="8"/>
  <c r="E38" i="8" s="1"/>
  <c r="D33" i="8"/>
  <c r="D38" i="8" s="1"/>
  <c r="C33" i="8"/>
  <c r="C38" i="8" s="1"/>
  <c r="J32" i="8"/>
  <c r="J38" i="8" s="1"/>
  <c r="I32" i="8"/>
  <c r="I38" i="8" s="1"/>
  <c r="H32" i="8"/>
  <c r="G32" i="8"/>
  <c r="F32" i="8"/>
  <c r="E32" i="8"/>
  <c r="D32" i="8"/>
  <c r="D37" i="8" s="1"/>
  <c r="C32" i="8"/>
  <c r="C37" i="8" s="1"/>
  <c r="G44" i="9" l="1"/>
  <c r="H44" i="9"/>
  <c r="I44" i="9"/>
  <c r="J44" i="9"/>
  <c r="C36" i="9"/>
  <c r="D36" i="9"/>
  <c r="E36" i="9"/>
  <c r="F36" i="9"/>
  <c r="G36" i="9"/>
  <c r="C113" i="9"/>
  <c r="H36" i="9"/>
  <c r="D113" i="9"/>
  <c r="I36" i="9"/>
  <c r="E113" i="9"/>
  <c r="J36" i="9"/>
  <c r="F113" i="9"/>
  <c r="G113" i="9"/>
  <c r="H113" i="9"/>
  <c r="I113" i="9"/>
  <c r="J113" i="9"/>
  <c r="E54" i="8"/>
  <c r="F99" i="8"/>
  <c r="E114" i="8"/>
  <c r="J99" i="8"/>
  <c r="J54" i="8"/>
  <c r="G114" i="8"/>
  <c r="H114" i="8"/>
  <c r="J114" i="8"/>
  <c r="G55" i="8"/>
  <c r="D115" i="8"/>
  <c r="F115" i="8"/>
  <c r="H98" i="8"/>
  <c r="F54" i="8"/>
  <c r="C45" i="8"/>
  <c r="I115" i="8"/>
  <c r="I37" i="8"/>
  <c r="G98" i="8"/>
  <c r="J37" i="8"/>
  <c r="I98" i="8"/>
  <c r="C54" i="8"/>
  <c r="D54" i="8"/>
  <c r="C114" i="8"/>
  <c r="H54" i="8"/>
  <c r="I54" i="8"/>
  <c r="D45" i="8"/>
  <c r="P153" i="2" l="1"/>
  <c r="O153" i="2"/>
  <c r="N153" i="2"/>
  <c r="M153" i="2"/>
  <c r="L153" i="2"/>
  <c r="K153" i="2"/>
  <c r="P152" i="2"/>
  <c r="O152" i="2"/>
  <c r="N152" i="2"/>
  <c r="M152" i="2"/>
  <c r="L152" i="2"/>
  <c r="K152" i="2"/>
  <c r="P151" i="2"/>
  <c r="O151" i="2"/>
  <c r="N151" i="2"/>
  <c r="M151" i="2"/>
  <c r="L151" i="2"/>
  <c r="K151" i="2"/>
  <c r="P150" i="2"/>
  <c r="O150" i="2"/>
  <c r="N150" i="2"/>
  <c r="M150" i="2"/>
  <c r="L150" i="2"/>
  <c r="K150" i="2"/>
  <c r="P149" i="2"/>
  <c r="O149" i="2"/>
  <c r="N149" i="2"/>
  <c r="M149" i="2"/>
  <c r="L149" i="2"/>
  <c r="K149" i="2"/>
  <c r="P148" i="2"/>
  <c r="O148" i="2"/>
  <c r="N148" i="2"/>
  <c r="M148" i="2"/>
  <c r="L148" i="2"/>
  <c r="K148" i="2"/>
  <c r="P147" i="2"/>
  <c r="O147" i="2"/>
  <c r="N147" i="2"/>
  <c r="M147" i="2"/>
  <c r="L147" i="2"/>
  <c r="K147" i="2"/>
  <c r="P146" i="2"/>
  <c r="O146" i="2"/>
  <c r="N146" i="2"/>
  <c r="M146" i="2"/>
  <c r="L146" i="2"/>
  <c r="K146" i="2"/>
  <c r="P145" i="2"/>
  <c r="O145" i="2"/>
  <c r="N145" i="2"/>
  <c r="M145" i="2"/>
  <c r="L145" i="2"/>
  <c r="K145" i="2"/>
  <c r="P144" i="2"/>
  <c r="O144" i="2"/>
  <c r="N144" i="2"/>
  <c r="M144" i="2"/>
  <c r="L144" i="2"/>
  <c r="K144" i="2"/>
  <c r="P143" i="2"/>
  <c r="O143" i="2"/>
  <c r="N143" i="2"/>
  <c r="M143" i="2"/>
  <c r="L143" i="2"/>
  <c r="K143" i="2"/>
  <c r="P142" i="2"/>
  <c r="O142" i="2"/>
  <c r="N142" i="2"/>
  <c r="M142" i="2"/>
  <c r="L142" i="2"/>
  <c r="K142" i="2"/>
  <c r="P141" i="2"/>
  <c r="O141" i="2"/>
  <c r="N141" i="2"/>
  <c r="M141" i="2"/>
  <c r="L141" i="2"/>
  <c r="K141" i="2"/>
  <c r="P140" i="2"/>
  <c r="O140" i="2"/>
  <c r="N140" i="2"/>
  <c r="M140" i="2"/>
  <c r="L140" i="2"/>
  <c r="K140" i="2"/>
  <c r="P139" i="2"/>
  <c r="O139" i="2"/>
  <c r="N139" i="2"/>
  <c r="M139" i="2"/>
  <c r="L139" i="2"/>
  <c r="K139" i="2"/>
  <c r="P138" i="2"/>
  <c r="O138" i="2"/>
  <c r="N138" i="2"/>
  <c r="M138" i="2"/>
  <c r="L138" i="2"/>
  <c r="K138" i="2"/>
  <c r="P137" i="2"/>
  <c r="O137" i="2"/>
  <c r="N137" i="2"/>
  <c r="M137" i="2"/>
  <c r="L137" i="2"/>
  <c r="K137" i="2"/>
  <c r="P136" i="2"/>
  <c r="O136" i="2"/>
  <c r="N136" i="2"/>
  <c r="M136" i="2"/>
  <c r="L136" i="2"/>
  <c r="K136" i="2"/>
  <c r="P135" i="2"/>
  <c r="O135" i="2"/>
  <c r="N135" i="2"/>
  <c r="M135" i="2"/>
  <c r="L135" i="2"/>
  <c r="K135" i="2"/>
  <c r="P134" i="2"/>
  <c r="O134" i="2"/>
  <c r="N134" i="2"/>
  <c r="M134" i="2"/>
  <c r="L134" i="2"/>
  <c r="K134" i="2"/>
  <c r="P133" i="2"/>
  <c r="O133" i="2"/>
  <c r="N133" i="2"/>
  <c r="M133" i="2"/>
  <c r="L133" i="2"/>
  <c r="K133" i="2"/>
  <c r="P132" i="2"/>
  <c r="O132" i="2"/>
  <c r="N132" i="2"/>
  <c r="M132" i="2"/>
  <c r="L132" i="2"/>
  <c r="K132" i="2"/>
  <c r="P131" i="2"/>
  <c r="O131" i="2"/>
  <c r="N131" i="2"/>
  <c r="M131" i="2"/>
  <c r="L131" i="2"/>
  <c r="K131" i="2"/>
  <c r="P130" i="2"/>
  <c r="O130" i="2"/>
  <c r="N130" i="2"/>
  <c r="M130" i="2"/>
  <c r="L130" i="2"/>
  <c r="K130" i="2"/>
  <c r="P129" i="2"/>
  <c r="O129" i="2"/>
  <c r="N129" i="2"/>
  <c r="M129" i="2"/>
  <c r="L129" i="2"/>
  <c r="K129" i="2"/>
  <c r="P128" i="2"/>
  <c r="O128" i="2"/>
  <c r="N128" i="2"/>
  <c r="M128" i="2"/>
  <c r="L128" i="2"/>
  <c r="K128" i="2"/>
  <c r="P127" i="2"/>
  <c r="O127" i="2"/>
  <c r="N127" i="2"/>
  <c r="M127" i="2"/>
  <c r="L127" i="2"/>
  <c r="K127" i="2"/>
  <c r="P126" i="2"/>
  <c r="O126" i="2"/>
  <c r="N126" i="2"/>
  <c r="M126" i="2"/>
  <c r="L126" i="2"/>
  <c r="K126" i="2"/>
  <c r="P125" i="2"/>
  <c r="O125" i="2"/>
  <c r="N125" i="2"/>
  <c r="M125" i="2"/>
  <c r="L125" i="2"/>
  <c r="K125" i="2"/>
  <c r="P124" i="2"/>
  <c r="O124" i="2"/>
  <c r="N124" i="2"/>
  <c r="M124" i="2"/>
  <c r="L124" i="2"/>
  <c r="K124" i="2"/>
  <c r="P123" i="2"/>
  <c r="O123" i="2"/>
  <c r="N123" i="2"/>
  <c r="M123" i="2"/>
  <c r="L123" i="2"/>
  <c r="K123" i="2"/>
  <c r="P122" i="2"/>
  <c r="O122" i="2"/>
  <c r="N122" i="2"/>
  <c r="M122" i="2"/>
  <c r="L122" i="2"/>
  <c r="K122" i="2"/>
  <c r="P121" i="2"/>
  <c r="O121" i="2"/>
  <c r="N121" i="2"/>
  <c r="M121" i="2"/>
  <c r="L121" i="2"/>
  <c r="K121" i="2"/>
  <c r="P120" i="2"/>
  <c r="O120" i="2"/>
  <c r="N120" i="2"/>
  <c r="M120" i="2"/>
  <c r="L120" i="2"/>
  <c r="K120" i="2"/>
  <c r="P119" i="2"/>
  <c r="O119" i="2"/>
  <c r="N119" i="2"/>
  <c r="M119" i="2"/>
  <c r="L119" i="2"/>
  <c r="K119" i="2"/>
  <c r="P118" i="2"/>
  <c r="O118" i="2"/>
  <c r="N118" i="2"/>
  <c r="M118" i="2"/>
  <c r="L118" i="2"/>
  <c r="K118" i="2"/>
  <c r="P117" i="2"/>
  <c r="O117" i="2"/>
  <c r="N117" i="2"/>
  <c r="M117" i="2"/>
  <c r="L117" i="2"/>
  <c r="K117" i="2"/>
  <c r="P116" i="2"/>
  <c r="O116" i="2"/>
  <c r="N116" i="2"/>
  <c r="M116" i="2"/>
  <c r="L116" i="2"/>
  <c r="K116" i="2"/>
  <c r="P115" i="2"/>
  <c r="O115" i="2"/>
  <c r="N115" i="2"/>
  <c r="M115" i="2"/>
  <c r="L115" i="2"/>
  <c r="K115" i="2"/>
  <c r="P114" i="2"/>
  <c r="O114" i="2"/>
  <c r="N114" i="2"/>
  <c r="M114" i="2"/>
  <c r="L114" i="2"/>
  <c r="K114" i="2"/>
  <c r="P113" i="2"/>
  <c r="O113" i="2"/>
  <c r="N113" i="2"/>
  <c r="M113" i="2"/>
  <c r="L113" i="2"/>
  <c r="K113" i="2"/>
  <c r="P112" i="2"/>
  <c r="O112" i="2"/>
  <c r="N112" i="2"/>
  <c r="M112" i="2"/>
  <c r="L112" i="2"/>
  <c r="K112" i="2"/>
  <c r="P111" i="2"/>
  <c r="O111" i="2"/>
  <c r="N111" i="2"/>
  <c r="M111" i="2"/>
  <c r="L111" i="2"/>
  <c r="K111" i="2"/>
  <c r="P110" i="2"/>
  <c r="O110" i="2"/>
  <c r="N110" i="2"/>
  <c r="M110" i="2"/>
  <c r="L110" i="2"/>
  <c r="K110" i="2"/>
  <c r="P109" i="2"/>
  <c r="O109" i="2"/>
  <c r="N109" i="2"/>
  <c r="M109" i="2"/>
  <c r="L109" i="2"/>
  <c r="K109" i="2"/>
  <c r="P108" i="2"/>
  <c r="O108" i="2"/>
  <c r="N108" i="2"/>
  <c r="M108" i="2"/>
  <c r="L108" i="2"/>
  <c r="K108" i="2"/>
  <c r="P107" i="2"/>
  <c r="O107" i="2"/>
  <c r="N107" i="2"/>
  <c r="M107" i="2"/>
  <c r="L107" i="2"/>
  <c r="K107" i="2"/>
  <c r="P106" i="2"/>
  <c r="O106" i="2"/>
  <c r="N106" i="2"/>
  <c r="M106" i="2"/>
  <c r="L106" i="2"/>
  <c r="K106" i="2"/>
  <c r="P105" i="2"/>
  <c r="O105" i="2"/>
  <c r="N105" i="2"/>
  <c r="M105" i="2"/>
  <c r="L105" i="2"/>
  <c r="K105" i="2"/>
  <c r="P104" i="2"/>
  <c r="O104" i="2"/>
  <c r="N104" i="2"/>
  <c r="M104" i="2"/>
  <c r="L104" i="2"/>
  <c r="K104" i="2"/>
  <c r="P103" i="2"/>
  <c r="O103" i="2"/>
  <c r="N103" i="2"/>
  <c r="M103" i="2"/>
  <c r="L103" i="2"/>
  <c r="K103" i="2"/>
  <c r="P102" i="2"/>
  <c r="O102" i="2"/>
  <c r="N102" i="2"/>
  <c r="M102" i="2"/>
  <c r="L102" i="2"/>
  <c r="K102" i="2"/>
  <c r="P101" i="2"/>
  <c r="O101" i="2"/>
  <c r="N101" i="2"/>
  <c r="M101" i="2"/>
  <c r="L101" i="2"/>
  <c r="K101" i="2"/>
  <c r="P100" i="2"/>
  <c r="O100" i="2"/>
  <c r="N100" i="2"/>
  <c r="M100" i="2"/>
  <c r="L100" i="2"/>
  <c r="K100" i="2"/>
  <c r="P99" i="2"/>
  <c r="O99" i="2"/>
  <c r="N99" i="2"/>
  <c r="M99" i="2"/>
  <c r="L99" i="2"/>
  <c r="K99" i="2"/>
  <c r="P98" i="2"/>
  <c r="O98" i="2"/>
  <c r="N98" i="2"/>
  <c r="M98" i="2"/>
  <c r="L98" i="2"/>
  <c r="K98" i="2"/>
  <c r="P97" i="2"/>
  <c r="O97" i="2"/>
  <c r="N97" i="2"/>
  <c r="M97" i="2"/>
  <c r="L97" i="2"/>
  <c r="K97" i="2"/>
  <c r="P96" i="2"/>
  <c r="O96" i="2"/>
  <c r="N96" i="2"/>
  <c r="M96" i="2"/>
  <c r="L96" i="2"/>
  <c r="K96" i="2"/>
  <c r="P95" i="2"/>
  <c r="O95" i="2"/>
  <c r="N95" i="2"/>
  <c r="M95" i="2"/>
  <c r="L95" i="2"/>
  <c r="K95" i="2"/>
  <c r="P94" i="2"/>
  <c r="O94" i="2"/>
  <c r="N94" i="2"/>
  <c r="M94" i="2"/>
  <c r="L94" i="2"/>
  <c r="K94" i="2"/>
  <c r="P93" i="2"/>
  <c r="O93" i="2"/>
  <c r="N93" i="2"/>
  <c r="M93" i="2"/>
  <c r="L93" i="2"/>
  <c r="K93" i="2"/>
  <c r="P92" i="2"/>
  <c r="O92" i="2"/>
  <c r="N92" i="2"/>
  <c r="M92" i="2"/>
  <c r="L92" i="2"/>
  <c r="K92" i="2"/>
  <c r="P91" i="2"/>
  <c r="O91" i="2"/>
  <c r="N91" i="2"/>
  <c r="M91" i="2"/>
  <c r="L91" i="2"/>
  <c r="K91" i="2"/>
  <c r="P90" i="2"/>
  <c r="O90" i="2"/>
  <c r="N90" i="2"/>
  <c r="M90" i="2"/>
  <c r="L90" i="2"/>
  <c r="K90" i="2"/>
  <c r="P89" i="2"/>
  <c r="O89" i="2"/>
  <c r="N89" i="2"/>
  <c r="M89" i="2"/>
  <c r="L89" i="2"/>
  <c r="K89" i="2"/>
  <c r="P88" i="2"/>
  <c r="O88" i="2"/>
  <c r="N88" i="2"/>
  <c r="M88" i="2"/>
  <c r="L88" i="2"/>
  <c r="K88" i="2"/>
  <c r="P87" i="2"/>
  <c r="O87" i="2"/>
  <c r="N87" i="2"/>
  <c r="M87" i="2"/>
  <c r="L87" i="2"/>
  <c r="K87" i="2"/>
  <c r="P86" i="2"/>
  <c r="O86" i="2"/>
  <c r="N86" i="2"/>
  <c r="M86" i="2"/>
  <c r="L86" i="2"/>
  <c r="K86" i="2"/>
  <c r="P85" i="2"/>
  <c r="O85" i="2"/>
  <c r="N85" i="2"/>
  <c r="M85" i="2"/>
  <c r="L85" i="2"/>
  <c r="K85" i="2"/>
  <c r="P84" i="2"/>
  <c r="O84" i="2"/>
  <c r="N84" i="2"/>
  <c r="M84" i="2"/>
  <c r="L84" i="2"/>
  <c r="K84" i="2"/>
  <c r="P83" i="2"/>
  <c r="O83" i="2"/>
  <c r="N83" i="2"/>
  <c r="M83" i="2"/>
  <c r="L83" i="2"/>
  <c r="K83" i="2"/>
  <c r="P82" i="2"/>
  <c r="O82" i="2"/>
  <c r="N82" i="2"/>
  <c r="M82" i="2"/>
  <c r="L82" i="2"/>
  <c r="K82" i="2"/>
  <c r="P81" i="2"/>
  <c r="O81" i="2"/>
  <c r="N81" i="2"/>
  <c r="M81" i="2"/>
  <c r="L81" i="2"/>
  <c r="K81" i="2"/>
  <c r="P80" i="2"/>
  <c r="O80" i="2"/>
  <c r="N80" i="2"/>
  <c r="M80" i="2"/>
  <c r="L80" i="2"/>
  <c r="K80" i="2"/>
  <c r="P79" i="2"/>
  <c r="O79" i="2"/>
  <c r="N79" i="2"/>
  <c r="M79" i="2"/>
  <c r="L79" i="2"/>
  <c r="K79" i="2"/>
  <c r="P78" i="2"/>
  <c r="O78" i="2"/>
  <c r="N78" i="2"/>
  <c r="M78" i="2"/>
  <c r="L78" i="2"/>
  <c r="K78" i="2"/>
  <c r="P77" i="2"/>
  <c r="O77" i="2"/>
  <c r="N77" i="2"/>
  <c r="M77" i="2"/>
  <c r="L77" i="2"/>
  <c r="K77" i="2"/>
  <c r="P76" i="2"/>
  <c r="O76" i="2"/>
  <c r="N76" i="2"/>
  <c r="M76" i="2"/>
  <c r="L76" i="2"/>
  <c r="K76" i="2"/>
  <c r="P75" i="2"/>
  <c r="O75" i="2"/>
  <c r="N75" i="2"/>
  <c r="M75" i="2"/>
  <c r="L75" i="2"/>
  <c r="K75" i="2"/>
  <c r="P74" i="2"/>
  <c r="O74" i="2"/>
  <c r="N74" i="2"/>
  <c r="M74" i="2"/>
  <c r="L74" i="2"/>
  <c r="K74" i="2"/>
  <c r="P73" i="2"/>
  <c r="O73" i="2"/>
  <c r="N73" i="2"/>
  <c r="M73" i="2"/>
  <c r="L73" i="2"/>
  <c r="K73" i="2"/>
  <c r="P72" i="2"/>
  <c r="O72" i="2"/>
  <c r="N72" i="2"/>
  <c r="M72" i="2"/>
  <c r="L72" i="2"/>
  <c r="K72" i="2"/>
  <c r="P71" i="2"/>
  <c r="O71" i="2"/>
  <c r="N71" i="2"/>
  <c r="M71" i="2"/>
  <c r="L71" i="2"/>
  <c r="K71" i="2"/>
  <c r="P70" i="2"/>
  <c r="O70" i="2"/>
  <c r="N70" i="2"/>
  <c r="M70" i="2"/>
  <c r="L70" i="2"/>
  <c r="K70" i="2"/>
  <c r="P69" i="2"/>
  <c r="O69" i="2"/>
  <c r="N69" i="2"/>
  <c r="M69" i="2"/>
  <c r="L69" i="2"/>
  <c r="K69" i="2"/>
  <c r="P68" i="2"/>
  <c r="O68" i="2"/>
  <c r="N68" i="2"/>
  <c r="M68" i="2"/>
  <c r="L68" i="2"/>
  <c r="K68" i="2"/>
  <c r="P67" i="2"/>
  <c r="O67" i="2"/>
  <c r="N67" i="2"/>
  <c r="M67" i="2"/>
  <c r="L67" i="2"/>
  <c r="K67" i="2"/>
  <c r="P66" i="2"/>
  <c r="O66" i="2"/>
  <c r="N66" i="2"/>
  <c r="M66" i="2"/>
  <c r="L66" i="2"/>
  <c r="K66" i="2"/>
  <c r="P65" i="2"/>
  <c r="O65" i="2"/>
  <c r="N65" i="2"/>
  <c r="M65" i="2"/>
  <c r="L65" i="2"/>
  <c r="K65" i="2"/>
  <c r="P64" i="2"/>
  <c r="O64" i="2"/>
  <c r="N64" i="2"/>
  <c r="M64" i="2"/>
  <c r="L64" i="2"/>
  <c r="K64" i="2"/>
  <c r="P63" i="2"/>
  <c r="O63" i="2"/>
  <c r="N63" i="2"/>
  <c r="M63" i="2"/>
  <c r="L63" i="2"/>
  <c r="K63" i="2"/>
  <c r="P62" i="2"/>
  <c r="O62" i="2"/>
  <c r="N62" i="2"/>
  <c r="M62" i="2"/>
  <c r="L62" i="2"/>
  <c r="K62" i="2"/>
  <c r="P61" i="2"/>
  <c r="O61" i="2"/>
  <c r="N61" i="2"/>
  <c r="M61" i="2"/>
  <c r="L61" i="2"/>
  <c r="K61" i="2"/>
  <c r="P60" i="2"/>
  <c r="O60" i="2"/>
  <c r="N60" i="2"/>
  <c r="M60" i="2"/>
  <c r="L60" i="2"/>
  <c r="K60" i="2"/>
  <c r="P59" i="2"/>
  <c r="O59" i="2"/>
  <c r="N59" i="2"/>
  <c r="M59" i="2"/>
  <c r="L59" i="2"/>
  <c r="K59" i="2"/>
  <c r="P58" i="2"/>
  <c r="O58" i="2"/>
  <c r="N58" i="2"/>
  <c r="M58" i="2"/>
  <c r="L58" i="2"/>
  <c r="K58" i="2"/>
  <c r="P57" i="2"/>
  <c r="O57" i="2"/>
  <c r="N57" i="2"/>
  <c r="M57" i="2"/>
  <c r="L57" i="2"/>
  <c r="K57" i="2"/>
  <c r="P56" i="2"/>
  <c r="O56" i="2"/>
  <c r="N56" i="2"/>
  <c r="M56" i="2"/>
  <c r="L56" i="2"/>
  <c r="K56" i="2"/>
  <c r="P55" i="2"/>
  <c r="O55" i="2"/>
  <c r="N55" i="2"/>
  <c r="M55" i="2"/>
  <c r="L55" i="2"/>
  <c r="K55" i="2"/>
  <c r="P54" i="2"/>
  <c r="O54" i="2"/>
  <c r="N54" i="2"/>
  <c r="M54" i="2"/>
  <c r="L54" i="2"/>
  <c r="K54" i="2"/>
  <c r="P53" i="2"/>
  <c r="O53" i="2"/>
  <c r="N53" i="2"/>
  <c r="M53" i="2"/>
  <c r="L53" i="2"/>
  <c r="K53" i="2"/>
  <c r="P52" i="2"/>
  <c r="O52" i="2"/>
  <c r="N52" i="2"/>
  <c r="M52" i="2"/>
  <c r="L52" i="2"/>
  <c r="K52" i="2"/>
  <c r="P51" i="2"/>
  <c r="O51" i="2"/>
  <c r="N51" i="2"/>
  <c r="M51" i="2"/>
  <c r="L51" i="2"/>
  <c r="K51" i="2"/>
  <c r="P50" i="2"/>
  <c r="O50" i="2"/>
  <c r="N50" i="2"/>
  <c r="M50" i="2"/>
  <c r="L50" i="2"/>
  <c r="K50" i="2"/>
  <c r="P49" i="2"/>
  <c r="O49" i="2"/>
  <c r="N49" i="2"/>
  <c r="M49" i="2"/>
  <c r="L49" i="2"/>
  <c r="K49" i="2"/>
  <c r="P48" i="2"/>
  <c r="O48" i="2"/>
  <c r="N48" i="2"/>
  <c r="M48" i="2"/>
  <c r="L48" i="2"/>
  <c r="K48" i="2"/>
  <c r="P47" i="2"/>
  <c r="O47" i="2"/>
  <c r="N47" i="2"/>
  <c r="M47" i="2"/>
  <c r="L47" i="2"/>
  <c r="K47" i="2"/>
  <c r="P46" i="2"/>
  <c r="O46" i="2"/>
  <c r="N46" i="2"/>
  <c r="M46" i="2"/>
  <c r="L46" i="2"/>
  <c r="K46" i="2"/>
  <c r="P45" i="2"/>
  <c r="O45" i="2"/>
  <c r="N45" i="2"/>
  <c r="M45" i="2"/>
  <c r="L45" i="2"/>
  <c r="K45" i="2"/>
  <c r="P44" i="2"/>
  <c r="O44" i="2"/>
  <c r="N44" i="2"/>
  <c r="M44" i="2"/>
  <c r="L44" i="2"/>
  <c r="K44" i="2"/>
  <c r="P43" i="2"/>
  <c r="O43" i="2"/>
  <c r="N43" i="2"/>
  <c r="M43" i="2"/>
  <c r="L43" i="2"/>
  <c r="K43" i="2"/>
  <c r="P42" i="2"/>
  <c r="O42" i="2"/>
  <c r="N42" i="2"/>
  <c r="M42" i="2"/>
  <c r="L42" i="2"/>
  <c r="K42" i="2"/>
  <c r="P41" i="2"/>
  <c r="O41" i="2"/>
  <c r="N41" i="2"/>
  <c r="M41" i="2"/>
  <c r="L41" i="2"/>
  <c r="K41" i="2"/>
  <c r="P40" i="2"/>
  <c r="O40" i="2"/>
  <c r="N40" i="2"/>
  <c r="M40" i="2"/>
  <c r="L40" i="2"/>
  <c r="K40" i="2"/>
  <c r="P39" i="2"/>
  <c r="O39" i="2"/>
  <c r="N39" i="2"/>
  <c r="M39" i="2"/>
  <c r="L39" i="2"/>
  <c r="K39" i="2"/>
  <c r="P38" i="2"/>
  <c r="O38" i="2"/>
  <c r="N38" i="2"/>
  <c r="M38" i="2"/>
  <c r="L38" i="2"/>
  <c r="K38" i="2"/>
  <c r="P37" i="2"/>
  <c r="O37" i="2"/>
  <c r="N37" i="2"/>
  <c r="M37" i="2"/>
  <c r="L37" i="2"/>
  <c r="K37" i="2"/>
  <c r="P36" i="2"/>
  <c r="O36" i="2"/>
  <c r="N36" i="2"/>
  <c r="M36" i="2"/>
  <c r="L36" i="2"/>
  <c r="K36" i="2"/>
  <c r="P35" i="2"/>
  <c r="O35" i="2"/>
  <c r="N35" i="2"/>
  <c r="M35" i="2"/>
  <c r="L35" i="2"/>
  <c r="K35" i="2"/>
  <c r="P34" i="2"/>
  <c r="O34" i="2"/>
  <c r="N34" i="2"/>
  <c r="M34" i="2"/>
  <c r="L34" i="2"/>
  <c r="K34" i="2"/>
  <c r="P33" i="2"/>
  <c r="O33" i="2"/>
  <c r="N33" i="2"/>
  <c r="M33" i="2"/>
  <c r="L33" i="2"/>
  <c r="K33" i="2"/>
  <c r="P32" i="2"/>
  <c r="O32" i="2"/>
  <c r="N32" i="2"/>
  <c r="M32" i="2"/>
  <c r="L32" i="2"/>
  <c r="K32" i="2"/>
  <c r="P31" i="2"/>
  <c r="O31" i="2"/>
  <c r="N31" i="2"/>
  <c r="M31" i="2"/>
  <c r="L31" i="2"/>
  <c r="K31" i="2"/>
  <c r="P30" i="2"/>
  <c r="O30" i="2"/>
  <c r="N30" i="2"/>
  <c r="M30" i="2"/>
  <c r="L30" i="2"/>
  <c r="K30" i="2"/>
  <c r="P29" i="2"/>
  <c r="O29" i="2"/>
  <c r="N29" i="2"/>
  <c r="M29" i="2"/>
  <c r="L29" i="2"/>
  <c r="K29" i="2"/>
  <c r="P28" i="2"/>
  <c r="O28" i="2"/>
  <c r="N28" i="2"/>
  <c r="M28" i="2"/>
  <c r="L28" i="2"/>
  <c r="K28" i="2"/>
  <c r="P27" i="2"/>
  <c r="O27" i="2"/>
  <c r="N27" i="2"/>
  <c r="M27" i="2"/>
  <c r="L27" i="2"/>
  <c r="K27" i="2"/>
  <c r="P26" i="2"/>
  <c r="O26" i="2"/>
  <c r="N26" i="2"/>
  <c r="M26" i="2"/>
  <c r="L26" i="2"/>
  <c r="K26" i="2"/>
  <c r="P25" i="2"/>
  <c r="O25" i="2"/>
  <c r="N25" i="2"/>
  <c r="M25" i="2"/>
  <c r="L25" i="2"/>
  <c r="K25" i="2"/>
  <c r="P24" i="2"/>
  <c r="O24" i="2"/>
  <c r="N24" i="2"/>
  <c r="M24" i="2"/>
  <c r="L24" i="2"/>
  <c r="K24" i="2"/>
  <c r="P23" i="2"/>
  <c r="O23" i="2"/>
  <c r="N23" i="2"/>
  <c r="M23" i="2"/>
  <c r="L23" i="2"/>
  <c r="K23" i="2"/>
  <c r="P22" i="2"/>
  <c r="O22" i="2"/>
  <c r="N22" i="2"/>
  <c r="M22" i="2"/>
  <c r="L22" i="2"/>
  <c r="K22" i="2"/>
  <c r="P21" i="2"/>
  <c r="O21" i="2"/>
  <c r="N21" i="2"/>
  <c r="M21" i="2"/>
  <c r="L21" i="2"/>
  <c r="K21" i="2"/>
  <c r="P20" i="2"/>
  <c r="O20" i="2"/>
  <c r="N20" i="2"/>
  <c r="M20" i="2"/>
  <c r="L20" i="2"/>
  <c r="K20" i="2"/>
  <c r="P19" i="2"/>
  <c r="O19" i="2"/>
  <c r="N19" i="2"/>
  <c r="M19" i="2"/>
  <c r="L19" i="2"/>
  <c r="K19" i="2"/>
  <c r="P18" i="2"/>
  <c r="O18" i="2"/>
  <c r="N18" i="2"/>
  <c r="M18" i="2"/>
  <c r="L18" i="2"/>
  <c r="K18" i="2"/>
  <c r="P17" i="2"/>
  <c r="O17" i="2"/>
  <c r="N17" i="2"/>
  <c r="M17" i="2"/>
  <c r="L17" i="2"/>
  <c r="K17" i="2"/>
  <c r="P16" i="2"/>
  <c r="O16" i="2"/>
  <c r="N16" i="2"/>
  <c r="M16" i="2"/>
  <c r="L16" i="2"/>
  <c r="K16" i="2"/>
  <c r="P15" i="2"/>
  <c r="O15" i="2"/>
  <c r="N15" i="2"/>
  <c r="M15" i="2"/>
  <c r="L15" i="2"/>
  <c r="K15" i="2"/>
  <c r="P14" i="2"/>
  <c r="O14" i="2"/>
  <c r="N14" i="2"/>
  <c r="M14" i="2"/>
  <c r="L14" i="2"/>
  <c r="K14" i="2"/>
  <c r="P13" i="2"/>
  <c r="O13" i="2"/>
  <c r="N13" i="2"/>
  <c r="M13" i="2"/>
  <c r="L13" i="2"/>
  <c r="K13" i="2"/>
  <c r="P12" i="2"/>
  <c r="O12" i="2"/>
  <c r="N12" i="2"/>
  <c r="M12" i="2"/>
  <c r="L12" i="2"/>
  <c r="K12" i="2"/>
  <c r="P11" i="2"/>
  <c r="O11" i="2"/>
  <c r="N11" i="2"/>
  <c r="M11" i="2"/>
  <c r="L11" i="2"/>
  <c r="K11" i="2"/>
  <c r="P10" i="2"/>
  <c r="O10" i="2"/>
  <c r="N10" i="2"/>
  <c r="M10" i="2"/>
  <c r="L10" i="2"/>
  <c r="K10" i="2"/>
  <c r="P9" i="2"/>
  <c r="O9" i="2"/>
  <c r="N9" i="2"/>
  <c r="M9" i="2"/>
  <c r="L9" i="2"/>
  <c r="K9" i="2"/>
  <c r="P8" i="2"/>
  <c r="O8" i="2"/>
  <c r="N8" i="2"/>
  <c r="M8" i="2"/>
  <c r="L8" i="2"/>
  <c r="K8" i="2"/>
  <c r="P7" i="2"/>
  <c r="O7" i="2"/>
  <c r="N7" i="2"/>
  <c r="M7" i="2"/>
  <c r="L7" i="2"/>
  <c r="K7" i="2"/>
  <c r="P6" i="2"/>
  <c r="O6" i="2"/>
  <c r="N6" i="2"/>
  <c r="M6" i="2"/>
  <c r="L6" i="2"/>
  <c r="K6" i="2"/>
  <c r="P5" i="2"/>
  <c r="O5" i="2"/>
  <c r="N5" i="2"/>
  <c r="M5" i="2"/>
  <c r="L5" i="2"/>
  <c r="K5" i="2"/>
  <c r="P4" i="2"/>
  <c r="O4" i="2"/>
  <c r="N4" i="2"/>
  <c r="M4" i="2"/>
  <c r="L4" i="2"/>
  <c r="K4" i="2"/>
  <c r="P3" i="2"/>
  <c r="O3" i="2"/>
  <c r="N3" i="2"/>
  <c r="M3" i="2"/>
  <c r="L3" i="2"/>
  <c r="K3" i="2"/>
  <c r="I56" i="1"/>
  <c r="H56" i="1"/>
  <c r="G56" i="1"/>
  <c r="F56" i="1"/>
  <c r="E56" i="1"/>
  <c r="D56" i="1"/>
  <c r="C56" i="1"/>
  <c r="B56" i="1"/>
  <c r="I55" i="1"/>
  <c r="H55" i="1"/>
  <c r="G55" i="1"/>
  <c r="F55" i="1"/>
  <c r="E55" i="1"/>
  <c r="D55" i="1"/>
  <c r="C55" i="1"/>
  <c r="B55" i="1"/>
  <c r="I48" i="1"/>
  <c r="H48" i="1"/>
  <c r="G48" i="1"/>
  <c r="F48" i="1"/>
  <c r="I46" i="1"/>
  <c r="H46" i="1"/>
  <c r="G46" i="1"/>
  <c r="F46" i="1"/>
  <c r="E46" i="1"/>
  <c r="D46" i="1"/>
  <c r="C46" i="1"/>
  <c r="B46" i="1"/>
  <c r="I45" i="1"/>
  <c r="H45" i="1"/>
  <c r="G45" i="1"/>
  <c r="F45" i="1"/>
  <c r="E45" i="1"/>
  <c r="D45" i="1"/>
  <c r="C45" i="1"/>
  <c r="B45" i="1"/>
  <c r="I44" i="1"/>
  <c r="I49" i="1" s="1"/>
  <c r="H44" i="1"/>
  <c r="H49" i="1" s="1"/>
  <c r="G44" i="1"/>
  <c r="G49" i="1" s="1"/>
  <c r="F44" i="1"/>
  <c r="F49" i="1" s="1"/>
  <c r="E44" i="1"/>
  <c r="E49" i="1" s="1"/>
  <c r="D44" i="1"/>
  <c r="D49" i="1" s="1"/>
  <c r="C44" i="1"/>
  <c r="C48" i="1" s="1"/>
  <c r="B44" i="1"/>
  <c r="B49" i="1" s="1"/>
  <c r="I43" i="1"/>
  <c r="H43" i="1"/>
  <c r="G43" i="1"/>
  <c r="F43" i="1"/>
  <c r="E43" i="1"/>
  <c r="E48" i="1" s="1"/>
  <c r="D43" i="1"/>
  <c r="D48" i="1" s="1"/>
  <c r="B43" i="1"/>
  <c r="B48" i="1" s="1"/>
  <c r="I39" i="1"/>
  <c r="H39" i="1"/>
  <c r="G39" i="1"/>
  <c r="F39" i="1"/>
  <c r="E39" i="1"/>
  <c r="D39" i="1"/>
  <c r="C39" i="1"/>
  <c r="B39" i="1"/>
  <c r="I38" i="1"/>
  <c r="H38" i="1"/>
  <c r="G38" i="1"/>
  <c r="F38" i="1"/>
  <c r="E38" i="1"/>
  <c r="D38" i="1"/>
  <c r="C38" i="1"/>
  <c r="B38" i="1"/>
  <c r="I37" i="1"/>
  <c r="H37" i="1"/>
  <c r="G37" i="1"/>
  <c r="F37" i="1"/>
  <c r="E37" i="1"/>
  <c r="D37" i="1"/>
  <c r="C37" i="1"/>
  <c r="B37" i="1"/>
  <c r="I36" i="1"/>
  <c r="I42" i="1" s="1"/>
  <c r="H36" i="1"/>
  <c r="H42" i="1" s="1"/>
  <c r="G36" i="1"/>
  <c r="G42" i="1" s="1"/>
  <c r="F36" i="1"/>
  <c r="F42" i="1" s="1"/>
  <c r="E36" i="1"/>
  <c r="E42" i="1" s="1"/>
  <c r="D36" i="1"/>
  <c r="D42" i="1" s="1"/>
  <c r="C36" i="1"/>
  <c r="C42" i="1" s="1"/>
  <c r="B36" i="1"/>
  <c r="B42" i="1" s="1"/>
  <c r="I25" i="1"/>
  <c r="H25" i="1"/>
  <c r="G25" i="1"/>
  <c r="F25" i="1"/>
  <c r="E25" i="1"/>
  <c r="D25" i="1"/>
  <c r="C25" i="1"/>
  <c r="B25" i="1"/>
  <c r="I24" i="1"/>
  <c r="H24" i="1"/>
  <c r="G24" i="1"/>
  <c r="F24" i="1"/>
  <c r="E24" i="1"/>
  <c r="D24" i="1"/>
  <c r="C24" i="1"/>
  <c r="B24" i="1"/>
  <c r="I16" i="1"/>
  <c r="H16" i="1"/>
  <c r="G16" i="1"/>
  <c r="F16" i="1"/>
  <c r="E16" i="1"/>
  <c r="D16" i="1"/>
  <c r="C16" i="1"/>
  <c r="B16" i="1"/>
  <c r="I15" i="1"/>
  <c r="H15" i="1"/>
  <c r="G15" i="1"/>
  <c r="F15" i="1"/>
  <c r="E15" i="1"/>
  <c r="D15" i="1"/>
  <c r="C15" i="1"/>
  <c r="B15" i="1"/>
  <c r="H6" i="1"/>
  <c r="G6" i="1"/>
  <c r="F6" i="1"/>
  <c r="E6" i="1"/>
  <c r="D6" i="1"/>
  <c r="C6" i="1"/>
  <c r="B6" i="1"/>
  <c r="I5" i="1"/>
  <c r="H5" i="1"/>
  <c r="G5" i="1"/>
  <c r="F5" i="1"/>
  <c r="E5" i="1"/>
  <c r="D5" i="1"/>
  <c r="C5" i="1"/>
  <c r="B5" i="1"/>
  <c r="I4" i="1"/>
  <c r="H4" i="1"/>
  <c r="G4" i="1"/>
  <c r="F4" i="1"/>
  <c r="E4" i="1"/>
  <c r="D4" i="1"/>
  <c r="C4" i="1"/>
  <c r="B4" i="1"/>
  <c r="I3" i="1"/>
  <c r="I9" i="1" s="1"/>
  <c r="H3" i="1"/>
  <c r="H8" i="1" s="1"/>
  <c r="G3" i="1"/>
  <c r="G8" i="1" s="1"/>
  <c r="F3" i="1"/>
  <c r="F9" i="1" s="1"/>
  <c r="E3" i="1"/>
  <c r="E9" i="1" s="1"/>
  <c r="D3" i="1"/>
  <c r="D8" i="1" s="1"/>
  <c r="C3" i="1"/>
  <c r="C9" i="1" s="1"/>
  <c r="B3" i="1"/>
  <c r="B8" i="1" s="1"/>
  <c r="B41" i="1" l="1"/>
  <c r="C49" i="1"/>
  <c r="C41" i="1"/>
  <c r="D41" i="1"/>
  <c r="E41" i="1"/>
  <c r="F41" i="1"/>
  <c r="G41" i="1"/>
  <c r="H41" i="1"/>
  <c r="I41" i="1"/>
  <c r="C8" i="1"/>
  <c r="E8" i="1"/>
  <c r="F8" i="1"/>
  <c r="B9" i="1"/>
  <c r="D9" i="1"/>
  <c r="G9" i="1"/>
  <c r="H9" i="1"/>
  <c r="I8" i="1"/>
</calcChain>
</file>

<file path=xl/sharedStrings.xml><?xml version="1.0" encoding="utf-8"?>
<sst xmlns="http://schemas.openxmlformats.org/spreadsheetml/2006/main" count="1621" uniqueCount="206">
  <si>
    <r>
      <rPr>
        <sz val="11"/>
        <color theme="1"/>
        <rFont val="等线"/>
        <family val="2"/>
        <scheme val="minor"/>
      </rPr>
      <t>fed-H</t>
    </r>
    <r>
      <rPr>
        <sz val="8"/>
        <color theme="1"/>
        <rFont val="等线"/>
        <family val="3"/>
        <charset val="134"/>
        <scheme val="minor"/>
      </rPr>
      <t>2</t>
    </r>
    <r>
      <rPr>
        <sz val="11"/>
        <color theme="1"/>
        <rFont val="等线"/>
        <family val="2"/>
        <scheme val="minor"/>
      </rPr>
      <t>O</t>
    </r>
  </si>
  <si>
    <t>mean</t>
  </si>
  <si>
    <t>SEM</t>
  </si>
  <si>
    <t>fed-hugin</t>
  </si>
  <si>
    <t>fed-control peptide</t>
  </si>
  <si>
    <t>Bonferroni's multiple comparisons test</t>
  </si>
  <si>
    <t>fed-hugin vs. fed-H2O</t>
  </si>
  <si>
    <t>-0.1971 to -0.1092</t>
  </si>
  <si>
    <t>&lt;0.0001</t>
  </si>
  <si>
    <t>fed-hugin vs. fed-control peptide</t>
  </si>
  <si>
    <t>-0.1815 to -0.09353</t>
  </si>
  <si>
    <t>Row 1</t>
  </si>
  <si>
    <t>-0.1244 to 0.1244</t>
  </si>
  <si>
    <t>&gt;0.9999</t>
  </si>
  <si>
    <t>Row 2</t>
  </si>
  <si>
    <t>Row 3</t>
  </si>
  <si>
    <t>-0.1494 to 0.09937</t>
  </si>
  <si>
    <t>Row 4</t>
  </si>
  <si>
    <t>-0.2744 to -0.02563</t>
  </si>
  <si>
    <t>-0.2494 to -0.0006330</t>
  </si>
  <si>
    <t>Row 5</t>
  </si>
  <si>
    <t>-0.3494 to -0.1006</t>
  </si>
  <si>
    <t>Row 6</t>
  </si>
  <si>
    <t>-0.5244 to -0.2756</t>
  </si>
  <si>
    <t>-0.4494 to -0.2006</t>
  </si>
  <si>
    <t>Row 7</t>
  </si>
  <si>
    <t>-0.4744 to -0.2256</t>
  </si>
  <si>
    <t>Row 8</t>
  </si>
  <si>
    <t>-0.1994 to 0.04937</t>
  </si>
  <si>
    <t>F (DFn, DFd)</t>
  </si>
  <si>
    <t>F (14, 72) = 5.292</t>
  </si>
  <si>
    <t xml:space="preserve"> P Value</t>
    <phoneticPr fontId="1" type="noConversion"/>
  </si>
  <si>
    <t xml:space="preserve">95% confidence interval </t>
  </si>
  <si>
    <r>
      <rPr>
        <sz val="11"/>
        <color theme="1"/>
        <rFont val="等线"/>
        <family val="3"/>
        <charset val="134"/>
        <scheme val="minor"/>
      </rPr>
      <t>ST-12h-H</t>
    </r>
    <r>
      <rPr>
        <sz val="8"/>
        <color theme="1"/>
        <rFont val="等线"/>
        <family val="3"/>
        <charset val="134"/>
        <scheme val="minor"/>
      </rPr>
      <t>2</t>
    </r>
    <r>
      <rPr>
        <sz val="11"/>
        <color theme="1"/>
        <rFont val="等线"/>
        <family val="3"/>
        <charset val="134"/>
        <scheme val="minor"/>
      </rPr>
      <t>O</t>
    </r>
  </si>
  <si>
    <t>ST-12h-hugin</t>
  </si>
  <si>
    <t>ST-12h-control peptide</t>
  </si>
  <si>
    <t>ST-12h-hugin vs. ST-12h-H2O</t>
  </si>
  <si>
    <t>-0.2088 to -0.1224</t>
  </si>
  <si>
    <t>ST-12h-hugin vs. ST-12h-control peptide</t>
  </si>
  <si>
    <t>-0.1744 to -0.08806</t>
  </si>
  <si>
    <t>F (14, 72) = 4.780</t>
  </si>
  <si>
    <t>-0.1972 to 0.04715</t>
  </si>
  <si>
    <t>-0.1722 to 0.07215</t>
  </si>
  <si>
    <t>-0.2972 to -0.05285</t>
  </si>
  <si>
    <t>-0.2472 to -0.002847</t>
  </si>
  <si>
    <t>-0.3722 to -0.1278</t>
  </si>
  <si>
    <t>-0.3222 to -0.07785</t>
  </si>
  <si>
    <t>-0.4972 to -0.2528</t>
  </si>
  <si>
    <t>-0.4222 to -0.1778</t>
  </si>
  <si>
    <t>-0.4472 to -0.2028</t>
  </si>
  <si>
    <t>-0.4722 to -0.2278</t>
  </si>
  <si>
    <t>-0.1222 to 0.1222</t>
  </si>
  <si>
    <t>-0.09715 to 0.1472</t>
  </si>
  <si>
    <t>H2O001-1.tif</t>
  </si>
  <si>
    <t>H2O002-1.tif</t>
  </si>
  <si>
    <t>H2O003-1.tif</t>
  </si>
  <si>
    <t>H2O004-1.tif</t>
  </si>
  <si>
    <t>H2O005-1.tif</t>
  </si>
  <si>
    <t>H2O0006-1.tif</t>
  </si>
  <si>
    <t>time（sec）</t>
  </si>
  <si>
    <t>raw data</t>
  </si>
  <si>
    <t>F/F0</t>
  </si>
  <si>
    <t>hugin017-1.tif</t>
  </si>
  <si>
    <t>hugin018-1.tif</t>
  </si>
  <si>
    <t>hugin020-1.tif</t>
  </si>
  <si>
    <t>hugin022-1.tif</t>
  </si>
  <si>
    <t>hugin023-1.tif</t>
  </si>
  <si>
    <t>hugin025-1.tif</t>
  </si>
  <si>
    <t>Peak</t>
    <phoneticPr fontId="1" type="noConversion"/>
  </si>
  <si>
    <t>hugin</t>
  </si>
  <si>
    <t>Mean</t>
  </si>
  <si>
    <t>TTEST</t>
  </si>
  <si>
    <t>H2O</t>
  </si>
  <si>
    <t>P value</t>
  </si>
  <si>
    <t>95% confidence interval</t>
  </si>
  <si>
    <t>-1.038 to -0.2471</t>
  </si>
  <si>
    <t>F, DFn, Dfd</t>
  </si>
  <si>
    <t>1.807, 5, 5</t>
  </si>
  <si>
    <t>w/elav fed</t>
  </si>
  <si>
    <t>0/10</t>
  </si>
  <si>
    <t>1/10</t>
  </si>
  <si>
    <t>3/10</t>
  </si>
  <si>
    <t>7/10</t>
  </si>
  <si>
    <t>6/10</t>
  </si>
  <si>
    <t>2/10</t>
  </si>
  <si>
    <t>PK2-R1i/elav fed</t>
  </si>
  <si>
    <t>8/10</t>
  </si>
  <si>
    <t>5/10</t>
  </si>
  <si>
    <t>9/10</t>
  </si>
  <si>
    <t>PK2-R1i/w fed</t>
  </si>
  <si>
    <t>4/10</t>
  </si>
  <si>
    <t>sucrose concentration(mM)</t>
    <phoneticPr fontId="1" type="noConversion"/>
  </si>
  <si>
    <t>PK2-R1i/elav fed vs. +/elav fed</t>
  </si>
  <si>
    <t>0.04575 to 0.09800</t>
  </si>
  <si>
    <t>PK2-R1i/elav fed vs. PK2-R1i/+ fed</t>
  </si>
  <si>
    <t>0.05200 to 0.1042</t>
  </si>
  <si>
    <t>F (14, 72) = 6.207</t>
  </si>
  <si>
    <t>-0.07389 to 0.07389</t>
  </si>
  <si>
    <t>0.02611 to 0.1739</t>
  </si>
  <si>
    <t>0.2011 to 0.3489</t>
  </si>
  <si>
    <t>0.07611 to 0.2239</t>
  </si>
  <si>
    <t>w/elav ST</t>
  </si>
  <si>
    <t>10/10</t>
  </si>
  <si>
    <t>PK2-R1i/elav ST</t>
  </si>
  <si>
    <t>PK2-R1i/w ST</t>
  </si>
  <si>
    <t>PK2-R1i/elav ST vs. +/elav ST</t>
  </si>
  <si>
    <t>0.07153 to 0.1410</t>
  </si>
  <si>
    <t>PK2-R1i/elav ST vs. PK2-R1i/+ ST</t>
  </si>
  <si>
    <t>0.04653 to 0.1160</t>
  </si>
  <si>
    <t>F (14, 72) = 4.350</t>
  </si>
  <si>
    <t>-0.09821 to 0.09821</t>
  </si>
  <si>
    <t>-0.07321 to 0.1232</t>
  </si>
  <si>
    <t>-0.02321 to 0.1732</t>
  </si>
  <si>
    <t>0.001795 to 0.1982</t>
  </si>
  <si>
    <t>0.05179 to 0.2482</t>
  </si>
  <si>
    <t>0.02679 to 0.2232</t>
  </si>
  <si>
    <t>0.2518 to 0.4482</t>
  </si>
  <si>
    <t>0.1018 to 0.2982</t>
  </si>
  <si>
    <t>0.07679 to 0.2732</t>
  </si>
  <si>
    <t>-0.04821 to 0.1482</t>
  </si>
  <si>
    <t>PK2-R2i/elav fed</t>
  </si>
  <si>
    <t>PK2-R2i/w fed</t>
  </si>
  <si>
    <t>PK2-R2i/elav ST</t>
  </si>
  <si>
    <t>PK2-R2i/w ST</t>
  </si>
  <si>
    <t>PK2-R2i/elav fed vs. +/elav fed</t>
  </si>
  <si>
    <t>-0.01843 to 0.03718</t>
  </si>
  <si>
    <t>PK2-R2i/elav fed vs. PK2-R2i/+ fed</t>
  </si>
  <si>
    <t>-0.01218 to 0.04343</t>
  </si>
  <si>
    <t>F (14, 72) = 0.7374</t>
  </si>
  <si>
    <t>-0.07866 to 0.07866</t>
  </si>
  <si>
    <t>-0.02866 to 0.1287</t>
  </si>
  <si>
    <t>-0.05366 to 0.1037</t>
  </si>
  <si>
    <t>-0.1037 to 0.05366</t>
  </si>
  <si>
    <t>-0.003657 to 0.1537</t>
  </si>
  <si>
    <t>PK2-R2i/elav ST vs. +/elav ST</t>
  </si>
  <si>
    <t>-0.09304 to -0.01946</t>
  </si>
  <si>
    <t>PK2-R2i/elav ST vs. PK2-R2i/+ ST</t>
  </si>
  <si>
    <t>-0.08991 to -0.01634</t>
  </si>
  <si>
    <t>F (14, 72) = 1.603</t>
  </si>
  <si>
    <t>-0.1041 to 0.1041</t>
  </si>
  <si>
    <t>-0.1541 to 0.05405</t>
  </si>
  <si>
    <t>-0.1291 to 0.07905</t>
  </si>
  <si>
    <t>-0.1791 to 0.02905</t>
  </si>
  <si>
    <t>-0.2791 to -0.07095</t>
  </si>
  <si>
    <t>-0.3291 to -0.1209</t>
  </si>
  <si>
    <t>-0.2041 to 0.004053</t>
  </si>
  <si>
    <t>fed 20℃</t>
  </si>
  <si>
    <t>hug/TRPA1</t>
  </si>
  <si>
    <t>/TRPA1</t>
  </si>
  <si>
    <t>hug/</t>
  </si>
  <si>
    <t>hug/TRPA1 fed 20 vs. /TRPA1 fed 20</t>
  </si>
  <si>
    <t>-0.01760 to 0.03635</t>
  </si>
  <si>
    <t>F (14, 72) = 5.511</t>
  </si>
  <si>
    <t>hug/TRPA1 fed 20 vs. hug/ fed 20</t>
  </si>
  <si>
    <t>-0.09260 to -0.03865</t>
  </si>
  <si>
    <t>-0.07631 to 0.07631</t>
  </si>
  <si>
    <t>-0.1013 to 0.05131</t>
  </si>
  <si>
    <t>-0.2013 to -0.04869</t>
  </si>
  <si>
    <t>-0.02631 to 0.1263</t>
  </si>
  <si>
    <t>-0.2763 to -0.1237</t>
  </si>
  <si>
    <t>-0.05131 to 0.1013</t>
  </si>
  <si>
    <t>-0.2513 to -0.09869</t>
  </si>
  <si>
    <t>fed 30℃</t>
  </si>
  <si>
    <t>w1118/TRPA1</t>
  </si>
  <si>
    <t>hug/w1118</t>
  </si>
  <si>
    <t>hug/TRPA1 fed 30 vs. /TRPA1 fed 30</t>
  </si>
  <si>
    <t>-0.07427 to -0.01948</t>
  </si>
  <si>
    <t>F (14, 72) = 11.94</t>
  </si>
  <si>
    <t>hug/TRPA1 fed 30 vs. hug/ fed 30</t>
  </si>
  <si>
    <t>-0.1274 to -0.07260</t>
  </si>
  <si>
    <t>-0.07749 to 0.07749</t>
  </si>
  <si>
    <t>-0.1775 to -0.02251</t>
  </si>
  <si>
    <t>-0.2025 to -0.04751</t>
  </si>
  <si>
    <t>-0.3525 to -0.1975</t>
  </si>
  <si>
    <t>-0.3275 to -0.1725</t>
  </si>
  <si>
    <t>-0.5025 to -0.3475</t>
  </si>
  <si>
    <t>ST-12h 20℃</t>
  </si>
  <si>
    <t>hug/TRPA1 st 20 vs. /TRPA1 st 20</t>
  </si>
  <si>
    <t>-0.04864 to 0.03614</t>
  </si>
  <si>
    <t>F (14, 72) = 2.745</t>
  </si>
  <si>
    <t>hug/TRPA1 st 20 vs. hug/ st 20</t>
  </si>
  <si>
    <t>-0.1236 to -0.03886</t>
  </si>
  <si>
    <t>-0.1199 to 0.1199</t>
  </si>
  <si>
    <t>-0.1449 to 0.09490</t>
  </si>
  <si>
    <t>-0.2449 to -0.005103</t>
  </si>
  <si>
    <t>-0.3949 to -0.1551</t>
  </si>
  <si>
    <t>-0.1699 to 0.06990</t>
  </si>
  <si>
    <t>-0.3449 to -0.1051</t>
  </si>
  <si>
    <t>-0.09490 to 0.1449</t>
  </si>
  <si>
    <t>ST-12h 30℃</t>
  </si>
  <si>
    <t>hug/TRPA1 st 30 vs. /TRPA1 st 30</t>
  </si>
  <si>
    <t>-0.1469 to -0.07806</t>
  </si>
  <si>
    <t>F (14, 88) = 13.61</t>
  </si>
  <si>
    <t>hug/TRPA1 st 30 vs. hug/ st 30</t>
  </si>
  <si>
    <t>-0.2422 to -0.1691</t>
  </si>
  <si>
    <t>-0.09742 to 0.09742</t>
  </si>
  <si>
    <t>-0.1033 to 0.1033</t>
  </si>
  <si>
    <t>-0.1783 to 0.02833</t>
  </si>
  <si>
    <t>-0.1974 to -0.002581</t>
  </si>
  <si>
    <t>-0.3033 to -0.09667</t>
  </si>
  <si>
    <t>-0.2774 to -0.08258</t>
  </si>
  <si>
    <t>-0.4433 to -0.2367</t>
  </si>
  <si>
    <t>-0.4174 to -0.2226</t>
  </si>
  <si>
    <t>-0.7133 to -0.5067</t>
  </si>
  <si>
    <t>-0.3974 to -0.2026</t>
  </si>
  <si>
    <t>-0.5233 to -0.3167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</si>
</sst>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8"/>
      <color theme="1"/>
      <name val="等线"/>
      <family val="3"/>
      <charset val="134"/>
      <scheme val="minor"/>
    </font>
    <font>
      <sz val="10"/>
      <name val="Arial"/>
      <family val="2"/>
    </font>
    <font>
      <sz val="11"/>
      <color theme="1"/>
      <name val="等线"/>
      <family val="3"/>
      <charset val="134"/>
      <scheme val="minor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/>
    <xf numFmtId="0" fontId="5" fillId="0" borderId="0" xfId="0" applyFont="1"/>
    <xf numFmtId="0" fontId="0" fillId="2" borderId="0" xfId="0" applyFill="1" applyAlignment="1">
      <alignment vertical="center"/>
    </xf>
    <xf numFmtId="0" fontId="3" fillId="0" borderId="5" xfId="0" applyFont="1" applyBorder="1"/>
    <xf numFmtId="0" fontId="3" fillId="0" borderId="8" xfId="0" applyFont="1" applyBorder="1"/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86639-8929-4941-915C-BD831B5E0371}">
  <dimension ref="A3:X122"/>
  <sheetViews>
    <sheetView tabSelected="1" workbookViewId="0">
      <selection activeCell="R14" sqref="R14"/>
    </sheetView>
  </sheetViews>
  <sheetFormatPr defaultRowHeight="14.25" x14ac:dyDescent="0.2"/>
  <cols>
    <col min="2" max="2" width="20" customWidth="1"/>
  </cols>
  <sheetData>
    <row r="3" spans="1:10" x14ac:dyDescent="0.2">
      <c r="A3" s="1"/>
      <c r="B3" s="1"/>
      <c r="C3" s="1">
        <v>6.25</v>
      </c>
      <c r="D3" s="1">
        <v>12.5</v>
      </c>
      <c r="E3" s="1">
        <v>25</v>
      </c>
      <c r="F3" s="1">
        <v>50</v>
      </c>
      <c r="G3" s="1">
        <v>100</v>
      </c>
      <c r="H3" s="1">
        <v>200</v>
      </c>
      <c r="I3" s="1">
        <v>400</v>
      </c>
      <c r="J3" s="1">
        <v>800</v>
      </c>
    </row>
    <row r="4" spans="1:10" x14ac:dyDescent="0.2">
      <c r="A4" s="16" t="s">
        <v>146</v>
      </c>
      <c r="B4" s="16" t="s">
        <v>147</v>
      </c>
      <c r="C4" s="3" t="s">
        <v>79</v>
      </c>
      <c r="D4" s="3" t="s">
        <v>79</v>
      </c>
      <c r="E4" s="3" t="s">
        <v>79</v>
      </c>
      <c r="F4" s="3" t="s">
        <v>79</v>
      </c>
      <c r="G4" s="3" t="s">
        <v>79</v>
      </c>
      <c r="H4" s="3" t="s">
        <v>80</v>
      </c>
      <c r="I4" s="3" t="s">
        <v>81</v>
      </c>
      <c r="J4" s="3" t="s">
        <v>83</v>
      </c>
    </row>
    <row r="5" spans="1:10" x14ac:dyDescent="0.2">
      <c r="A5" s="16"/>
      <c r="B5" s="16"/>
      <c r="C5" s="3" t="s">
        <v>79</v>
      </c>
      <c r="D5" s="3" t="s">
        <v>79</v>
      </c>
      <c r="E5" s="3" t="s">
        <v>79</v>
      </c>
      <c r="F5" s="3" t="s">
        <v>79</v>
      </c>
      <c r="G5" s="3" t="s">
        <v>79</v>
      </c>
      <c r="H5" s="3" t="s">
        <v>79</v>
      </c>
      <c r="I5" s="3" t="s">
        <v>84</v>
      </c>
      <c r="J5" s="3" t="s">
        <v>82</v>
      </c>
    </row>
    <row r="6" spans="1:10" x14ac:dyDescent="0.2">
      <c r="A6" s="16"/>
      <c r="B6" s="16"/>
      <c r="C6" s="3" t="s">
        <v>79</v>
      </c>
      <c r="D6" s="3" t="s">
        <v>79</v>
      </c>
      <c r="E6" s="3" t="s">
        <v>79</v>
      </c>
      <c r="F6" s="3" t="s">
        <v>79</v>
      </c>
      <c r="G6" s="3" t="s">
        <v>79</v>
      </c>
      <c r="H6" s="3" t="s">
        <v>79</v>
      </c>
      <c r="I6" s="3" t="s">
        <v>84</v>
      </c>
      <c r="J6" s="3" t="s">
        <v>83</v>
      </c>
    </row>
    <row r="7" spans="1:10" x14ac:dyDescent="0.2">
      <c r="A7" s="16"/>
      <c r="B7" s="16"/>
      <c r="C7" s="3" t="s">
        <v>79</v>
      </c>
      <c r="D7" s="3" t="s">
        <v>79</v>
      </c>
      <c r="E7" s="3" t="s">
        <v>79</v>
      </c>
      <c r="F7" s="3" t="s">
        <v>79</v>
      </c>
      <c r="G7" s="3" t="s">
        <v>79</v>
      </c>
      <c r="H7" s="3" t="s">
        <v>79</v>
      </c>
      <c r="I7" s="3" t="s">
        <v>81</v>
      </c>
      <c r="J7" s="3" t="s">
        <v>83</v>
      </c>
    </row>
    <row r="8" spans="1:10" x14ac:dyDescent="0.2">
      <c r="A8" s="16"/>
      <c r="B8" s="16"/>
      <c r="C8" s="3"/>
      <c r="D8" s="3"/>
      <c r="E8" s="3"/>
      <c r="F8" s="3"/>
      <c r="G8" s="3"/>
      <c r="H8" s="3"/>
      <c r="I8" s="3"/>
      <c r="J8" s="3"/>
    </row>
    <row r="9" spans="1:10" x14ac:dyDescent="0.2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">
      <c r="A12" s="16" t="s">
        <v>146</v>
      </c>
      <c r="B12" s="16" t="s">
        <v>148</v>
      </c>
      <c r="C12" s="3" t="s">
        <v>79</v>
      </c>
      <c r="D12" s="3" t="s">
        <v>79</v>
      </c>
      <c r="E12" s="3" t="s">
        <v>79</v>
      </c>
      <c r="F12" s="3" t="s">
        <v>79</v>
      </c>
      <c r="G12" s="3" t="s">
        <v>79</v>
      </c>
      <c r="H12" s="3" t="s">
        <v>79</v>
      </c>
      <c r="I12" s="3" t="s">
        <v>80</v>
      </c>
      <c r="J12" s="3" t="s">
        <v>87</v>
      </c>
    </row>
    <row r="13" spans="1:10" x14ac:dyDescent="0.2">
      <c r="A13" s="16"/>
      <c r="B13" s="16"/>
      <c r="C13" s="3" t="s">
        <v>79</v>
      </c>
      <c r="D13" s="3" t="s">
        <v>79</v>
      </c>
      <c r="E13" s="3" t="s">
        <v>79</v>
      </c>
      <c r="F13" s="3" t="s">
        <v>79</v>
      </c>
      <c r="G13" s="3" t="s">
        <v>79</v>
      </c>
      <c r="H13" s="3" t="s">
        <v>79</v>
      </c>
      <c r="I13" s="3" t="s">
        <v>81</v>
      </c>
      <c r="J13" s="3" t="s">
        <v>82</v>
      </c>
    </row>
    <row r="14" spans="1:10" x14ac:dyDescent="0.2">
      <c r="A14" s="16"/>
      <c r="B14" s="16"/>
      <c r="C14" s="3" t="s">
        <v>79</v>
      </c>
      <c r="D14" s="3" t="s">
        <v>79</v>
      </c>
      <c r="E14" s="3" t="s">
        <v>79</v>
      </c>
      <c r="F14" s="3" t="s">
        <v>79</v>
      </c>
      <c r="G14" s="3" t="s">
        <v>79</v>
      </c>
      <c r="H14" s="3" t="s">
        <v>80</v>
      </c>
      <c r="I14" s="3" t="s">
        <v>84</v>
      </c>
      <c r="J14" s="3" t="s">
        <v>83</v>
      </c>
    </row>
    <row r="15" spans="1:10" x14ac:dyDescent="0.2">
      <c r="A15" s="16"/>
      <c r="B15" s="16"/>
      <c r="C15" s="3" t="s">
        <v>79</v>
      </c>
      <c r="D15" s="3" t="s">
        <v>79</v>
      </c>
      <c r="E15" s="3" t="s">
        <v>79</v>
      </c>
      <c r="F15" s="3" t="s">
        <v>79</v>
      </c>
      <c r="G15" s="3" t="s">
        <v>79</v>
      </c>
      <c r="H15" s="3" t="s">
        <v>79</v>
      </c>
      <c r="I15" s="3" t="s">
        <v>84</v>
      </c>
      <c r="J15" s="3" t="s">
        <v>83</v>
      </c>
    </row>
    <row r="16" spans="1:10" x14ac:dyDescent="0.2">
      <c r="A16" s="16"/>
      <c r="B16" s="16"/>
      <c r="C16" s="3"/>
      <c r="D16" s="3"/>
      <c r="E16" s="3"/>
      <c r="F16" s="3"/>
      <c r="G16" s="3"/>
      <c r="H16" s="3"/>
      <c r="I16" s="3"/>
      <c r="J16" s="3"/>
    </row>
    <row r="17" spans="1:23" x14ac:dyDescent="0.2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23" x14ac:dyDescent="0.2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23" x14ac:dyDescent="0.2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23" x14ac:dyDescent="0.2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23" x14ac:dyDescent="0.2">
      <c r="A21" s="16" t="s">
        <v>146</v>
      </c>
      <c r="B21" s="16" t="s">
        <v>149</v>
      </c>
      <c r="C21" s="3" t="s">
        <v>79</v>
      </c>
      <c r="D21" s="3" t="s">
        <v>79</v>
      </c>
      <c r="E21" s="3" t="s">
        <v>79</v>
      </c>
      <c r="F21" s="3" t="s">
        <v>79</v>
      </c>
      <c r="G21" s="3" t="s">
        <v>80</v>
      </c>
      <c r="H21" s="3" t="s">
        <v>80</v>
      </c>
      <c r="I21" s="3" t="s">
        <v>87</v>
      </c>
      <c r="J21" s="3" t="s">
        <v>88</v>
      </c>
    </row>
    <row r="22" spans="1:23" x14ac:dyDescent="0.2">
      <c r="A22" s="16"/>
      <c r="B22" s="16"/>
      <c r="C22" s="3" t="s">
        <v>79</v>
      </c>
      <c r="D22" s="3" t="s">
        <v>79</v>
      </c>
      <c r="E22" s="3" t="s">
        <v>79</v>
      </c>
      <c r="F22" s="3" t="s">
        <v>79</v>
      </c>
      <c r="G22" s="3" t="s">
        <v>79</v>
      </c>
      <c r="H22" s="3" t="s">
        <v>84</v>
      </c>
      <c r="I22" s="3" t="s">
        <v>83</v>
      </c>
      <c r="J22" s="3" t="s">
        <v>86</v>
      </c>
    </row>
    <row r="23" spans="1:23" x14ac:dyDescent="0.2">
      <c r="A23" s="16"/>
      <c r="B23" s="16"/>
      <c r="C23" s="3" t="s">
        <v>79</v>
      </c>
      <c r="D23" s="3" t="s">
        <v>79</v>
      </c>
      <c r="E23" s="3" t="s">
        <v>79</v>
      </c>
      <c r="F23" s="3" t="s">
        <v>79</v>
      </c>
      <c r="G23" s="3" t="s">
        <v>79</v>
      </c>
      <c r="H23" s="3" t="s">
        <v>80</v>
      </c>
      <c r="I23" s="3" t="s">
        <v>90</v>
      </c>
      <c r="J23" s="3" t="s">
        <v>86</v>
      </c>
    </row>
    <row r="24" spans="1:23" x14ac:dyDescent="0.2">
      <c r="A24" s="16"/>
      <c r="B24" s="16"/>
      <c r="C24" s="3" t="s">
        <v>79</v>
      </c>
      <c r="D24" s="3" t="s">
        <v>79</v>
      </c>
      <c r="E24" s="3" t="s">
        <v>79</v>
      </c>
      <c r="F24" s="3" t="s">
        <v>79</v>
      </c>
      <c r="G24" s="3" t="s">
        <v>79</v>
      </c>
      <c r="H24" s="3" t="s">
        <v>84</v>
      </c>
      <c r="I24" s="3" t="s">
        <v>81</v>
      </c>
      <c r="J24" s="3" t="s">
        <v>82</v>
      </c>
    </row>
    <row r="25" spans="1:23" x14ac:dyDescent="0.2">
      <c r="A25" s="16"/>
      <c r="B25" s="16"/>
      <c r="C25" s="3"/>
      <c r="D25" s="3"/>
      <c r="E25" s="3"/>
      <c r="F25" s="3"/>
      <c r="G25" s="3"/>
      <c r="H25" s="3"/>
      <c r="I25" s="3"/>
      <c r="J25" s="3"/>
    </row>
    <row r="26" spans="1:2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23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23" x14ac:dyDescent="0.2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23" x14ac:dyDescent="0.2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23" x14ac:dyDescent="0.2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23" x14ac:dyDescent="0.2">
      <c r="A31" s="1"/>
      <c r="B31" s="1"/>
      <c r="C31" s="1">
        <v>6.25</v>
      </c>
      <c r="D31" s="1">
        <v>12.5</v>
      </c>
      <c r="E31" s="1">
        <v>25</v>
      </c>
      <c r="F31" s="1">
        <v>50</v>
      </c>
      <c r="G31" s="1">
        <v>100</v>
      </c>
      <c r="H31" s="1">
        <v>200</v>
      </c>
      <c r="I31" s="1">
        <v>400</v>
      </c>
      <c r="J31" s="1">
        <v>800</v>
      </c>
      <c r="M31" s="6" t="s">
        <v>5</v>
      </c>
      <c r="N31" s="9" t="s">
        <v>74</v>
      </c>
      <c r="O31" s="6" t="s">
        <v>73</v>
      </c>
      <c r="P31" s="8" t="s">
        <v>29</v>
      </c>
      <c r="Q31" s="4"/>
      <c r="S31" s="6" t="s">
        <v>5</v>
      </c>
      <c r="T31" s="6" t="s">
        <v>74</v>
      </c>
      <c r="U31" s="6" t="s">
        <v>73</v>
      </c>
      <c r="V31" s="8" t="s">
        <v>29</v>
      </c>
      <c r="W31" s="4"/>
    </row>
    <row r="32" spans="1:23" x14ac:dyDescent="0.2">
      <c r="A32" s="16" t="s">
        <v>146</v>
      </c>
      <c r="B32" s="16" t="s">
        <v>147</v>
      </c>
      <c r="C32" s="2">
        <f t="shared" ref="C32:H35" si="0">0/10</f>
        <v>0</v>
      </c>
      <c r="D32" s="2">
        <f t="shared" si="0"/>
        <v>0</v>
      </c>
      <c r="E32" s="2">
        <f t="shared" si="0"/>
        <v>0</v>
      </c>
      <c r="F32" s="2">
        <f t="shared" si="0"/>
        <v>0</v>
      </c>
      <c r="G32" s="2">
        <f t="shared" si="0"/>
        <v>0</v>
      </c>
      <c r="H32" s="2">
        <f>1/10</f>
        <v>0.1</v>
      </c>
      <c r="I32" s="2">
        <f>3/10</f>
        <v>0.3</v>
      </c>
      <c r="J32" s="2">
        <f t="shared" ref="J32:J35" si="1">6/10</f>
        <v>0.6</v>
      </c>
      <c r="M32" s="9" t="s">
        <v>150</v>
      </c>
      <c r="N32" s="4" t="s">
        <v>151</v>
      </c>
      <c r="O32" s="4">
        <v>0.8579</v>
      </c>
      <c r="P32" s="17" t="s">
        <v>152</v>
      </c>
      <c r="Q32" s="4"/>
      <c r="S32" s="9" t="s">
        <v>11</v>
      </c>
      <c r="T32" s="4"/>
      <c r="U32" s="4"/>
      <c r="V32" s="17" t="s">
        <v>152</v>
      </c>
      <c r="W32" s="4"/>
    </row>
    <row r="33" spans="1:23" x14ac:dyDescent="0.2">
      <c r="A33" s="16"/>
      <c r="B33" s="16"/>
      <c r="C33" s="2">
        <f t="shared" si="0"/>
        <v>0</v>
      </c>
      <c r="D33" s="2">
        <f t="shared" si="0"/>
        <v>0</v>
      </c>
      <c r="E33" s="2">
        <f t="shared" si="0"/>
        <v>0</v>
      </c>
      <c r="F33" s="2">
        <f t="shared" si="0"/>
        <v>0</v>
      </c>
      <c r="G33" s="2">
        <f t="shared" si="0"/>
        <v>0</v>
      </c>
      <c r="H33" s="2">
        <f t="shared" si="0"/>
        <v>0</v>
      </c>
      <c r="I33" s="2">
        <f>2/10</f>
        <v>0.2</v>
      </c>
      <c r="J33" s="2">
        <f>7/10</f>
        <v>0.7</v>
      </c>
      <c r="M33" s="10" t="s">
        <v>153</v>
      </c>
      <c r="N33" s="11" t="s">
        <v>154</v>
      </c>
      <c r="O33" s="11" t="s">
        <v>8</v>
      </c>
      <c r="P33" s="18"/>
      <c r="Q33" s="4"/>
      <c r="S33" s="9" t="s">
        <v>150</v>
      </c>
      <c r="T33" s="4" t="s">
        <v>155</v>
      </c>
      <c r="U33" s="4" t="s">
        <v>13</v>
      </c>
      <c r="V33" s="17"/>
      <c r="W33" s="4"/>
    </row>
    <row r="34" spans="1:23" x14ac:dyDescent="0.2">
      <c r="A34" s="16"/>
      <c r="B34" s="16"/>
      <c r="C34" s="2">
        <f t="shared" si="0"/>
        <v>0</v>
      </c>
      <c r="D34" s="2">
        <f t="shared" si="0"/>
        <v>0</v>
      </c>
      <c r="E34" s="2">
        <f t="shared" si="0"/>
        <v>0</v>
      </c>
      <c r="F34" s="2">
        <f t="shared" si="0"/>
        <v>0</v>
      </c>
      <c r="G34" s="2">
        <f t="shared" si="0"/>
        <v>0</v>
      </c>
      <c r="H34" s="2">
        <f t="shared" si="0"/>
        <v>0</v>
      </c>
      <c r="I34" s="2">
        <f>2/10</f>
        <v>0.2</v>
      </c>
      <c r="J34" s="2">
        <f t="shared" si="1"/>
        <v>0.6</v>
      </c>
      <c r="P34" s="4"/>
      <c r="Q34" s="4"/>
      <c r="S34" s="9" t="s">
        <v>153</v>
      </c>
      <c r="T34" s="4" t="s">
        <v>155</v>
      </c>
      <c r="U34" s="4" t="s">
        <v>13</v>
      </c>
      <c r="V34" s="17"/>
      <c r="W34" s="4"/>
    </row>
    <row r="35" spans="1:23" x14ac:dyDescent="0.2">
      <c r="A35" s="16"/>
      <c r="B35" s="16"/>
      <c r="C35" s="2">
        <f t="shared" si="0"/>
        <v>0</v>
      </c>
      <c r="D35" s="2">
        <f t="shared" si="0"/>
        <v>0</v>
      </c>
      <c r="E35" s="2">
        <f t="shared" si="0"/>
        <v>0</v>
      </c>
      <c r="F35" s="2">
        <f t="shared" si="0"/>
        <v>0</v>
      </c>
      <c r="G35" s="2">
        <f t="shared" si="0"/>
        <v>0</v>
      </c>
      <c r="H35" s="2">
        <f t="shared" si="0"/>
        <v>0</v>
      </c>
      <c r="I35" s="2">
        <f>3/10</f>
        <v>0.3</v>
      </c>
      <c r="J35" s="2">
        <f t="shared" si="1"/>
        <v>0.6</v>
      </c>
      <c r="S35" s="9" t="s">
        <v>14</v>
      </c>
      <c r="T35" s="4"/>
      <c r="U35" s="4"/>
      <c r="V35" s="17"/>
      <c r="W35" s="4"/>
    </row>
    <row r="36" spans="1:23" x14ac:dyDescent="0.2">
      <c r="A36" s="16"/>
      <c r="B36" s="16"/>
      <c r="C36" s="2"/>
      <c r="D36" s="2"/>
      <c r="E36" s="2"/>
      <c r="F36" s="2"/>
      <c r="G36" s="2"/>
      <c r="H36" s="2"/>
      <c r="I36" s="2"/>
      <c r="J36" s="2"/>
      <c r="S36" s="9" t="s">
        <v>150</v>
      </c>
      <c r="T36" s="4" t="s">
        <v>155</v>
      </c>
      <c r="U36" s="4" t="s">
        <v>13</v>
      </c>
      <c r="V36" s="17"/>
      <c r="W36" s="4"/>
    </row>
    <row r="37" spans="1:23" x14ac:dyDescent="0.2">
      <c r="A37" s="1"/>
      <c r="B37" s="1" t="s">
        <v>1</v>
      </c>
      <c r="C37" s="2">
        <f t="shared" ref="C37:J37" si="2">AVERAGE(C32:C36)</f>
        <v>0</v>
      </c>
      <c r="D37" s="2">
        <f t="shared" si="2"/>
        <v>0</v>
      </c>
      <c r="E37" s="2">
        <f t="shared" si="2"/>
        <v>0</v>
      </c>
      <c r="F37" s="2">
        <f t="shared" si="2"/>
        <v>0</v>
      </c>
      <c r="G37" s="2">
        <f t="shared" si="2"/>
        <v>0</v>
      </c>
      <c r="H37" s="2">
        <f t="shared" si="2"/>
        <v>2.5000000000000001E-2</v>
      </c>
      <c r="I37" s="2">
        <f t="shared" si="2"/>
        <v>0.25</v>
      </c>
      <c r="J37" s="2">
        <f t="shared" si="2"/>
        <v>0.625</v>
      </c>
      <c r="S37" s="9" t="s">
        <v>153</v>
      </c>
      <c r="T37" s="4" t="s">
        <v>155</v>
      </c>
      <c r="U37" s="4" t="s">
        <v>13</v>
      </c>
      <c r="V37" s="17"/>
      <c r="W37" s="4"/>
    </row>
    <row r="38" spans="1:23" x14ac:dyDescent="0.2">
      <c r="A38" s="1"/>
      <c r="B38" s="1" t="s">
        <v>2</v>
      </c>
      <c r="C38" s="1">
        <f t="shared" ref="C38:J38" si="3">STDEV(C32:C36)/SQRT(COUNTA(C32:C36))</f>
        <v>0</v>
      </c>
      <c r="D38" s="1">
        <f t="shared" si="3"/>
        <v>0</v>
      </c>
      <c r="E38" s="1">
        <f t="shared" si="3"/>
        <v>0</v>
      </c>
      <c r="F38" s="1">
        <f t="shared" si="3"/>
        <v>0</v>
      </c>
      <c r="G38" s="1">
        <f t="shared" si="3"/>
        <v>0</v>
      </c>
      <c r="H38" s="1">
        <f t="shared" si="3"/>
        <v>2.5000000000000001E-2</v>
      </c>
      <c r="I38" s="1">
        <f t="shared" si="3"/>
        <v>2.8867513459481301E-2</v>
      </c>
      <c r="J38" s="1">
        <f t="shared" si="3"/>
        <v>2.4999999999999994E-2</v>
      </c>
      <c r="S38" s="9" t="s">
        <v>15</v>
      </c>
      <c r="T38" s="4"/>
      <c r="U38" s="4"/>
      <c r="V38" s="17"/>
      <c r="W38" s="4"/>
    </row>
    <row r="39" spans="1:23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S39" s="9" t="s">
        <v>150</v>
      </c>
      <c r="T39" s="4" t="s">
        <v>155</v>
      </c>
      <c r="U39" s="4" t="s">
        <v>13</v>
      </c>
      <c r="V39" s="17"/>
      <c r="W39" s="4"/>
    </row>
    <row r="40" spans="1:23" x14ac:dyDescent="0.2">
      <c r="A40" s="16" t="s">
        <v>146</v>
      </c>
      <c r="B40" s="16" t="s">
        <v>148</v>
      </c>
      <c r="C40" s="2">
        <f t="shared" ref="C40:H43" si="4">0/10</f>
        <v>0</v>
      </c>
      <c r="D40" s="2">
        <f t="shared" si="4"/>
        <v>0</v>
      </c>
      <c r="E40" s="2">
        <f t="shared" si="4"/>
        <v>0</v>
      </c>
      <c r="F40" s="2">
        <f t="shared" si="4"/>
        <v>0</v>
      </c>
      <c r="G40" s="2">
        <f t="shared" si="4"/>
        <v>0</v>
      </c>
      <c r="H40" s="2">
        <f t="shared" si="4"/>
        <v>0</v>
      </c>
      <c r="I40" s="2">
        <f>1/10</f>
        <v>0.1</v>
      </c>
      <c r="J40" s="2">
        <f>5/10</f>
        <v>0.5</v>
      </c>
      <c r="S40" s="9" t="s">
        <v>153</v>
      </c>
      <c r="T40" s="4" t="s">
        <v>155</v>
      </c>
      <c r="U40" s="4" t="s">
        <v>13</v>
      </c>
      <c r="V40" s="17"/>
      <c r="W40" s="4"/>
    </row>
    <row r="41" spans="1:23" x14ac:dyDescent="0.2">
      <c r="A41" s="16"/>
      <c r="B41" s="16"/>
      <c r="C41" s="2">
        <f t="shared" si="4"/>
        <v>0</v>
      </c>
      <c r="D41" s="2">
        <f t="shared" si="4"/>
        <v>0</v>
      </c>
      <c r="E41" s="2">
        <f t="shared" si="4"/>
        <v>0</v>
      </c>
      <c r="F41" s="2">
        <f t="shared" si="4"/>
        <v>0</v>
      </c>
      <c r="G41" s="2">
        <f t="shared" si="4"/>
        <v>0</v>
      </c>
      <c r="H41" s="2">
        <f t="shared" si="4"/>
        <v>0</v>
      </c>
      <c r="I41" s="2">
        <f>3/10</f>
        <v>0.3</v>
      </c>
      <c r="J41" s="2">
        <f>7/10</f>
        <v>0.7</v>
      </c>
      <c r="S41" s="9" t="s">
        <v>17</v>
      </c>
      <c r="T41" s="4"/>
      <c r="U41" s="4"/>
      <c r="V41" s="17"/>
      <c r="W41" s="4"/>
    </row>
    <row r="42" spans="1:23" x14ac:dyDescent="0.2">
      <c r="A42" s="16"/>
      <c r="B42" s="16"/>
      <c r="C42" s="2">
        <f t="shared" si="4"/>
        <v>0</v>
      </c>
      <c r="D42" s="2">
        <f t="shared" si="4"/>
        <v>0</v>
      </c>
      <c r="E42" s="2">
        <f t="shared" si="4"/>
        <v>0</v>
      </c>
      <c r="F42" s="2">
        <f t="shared" si="4"/>
        <v>0</v>
      </c>
      <c r="G42" s="2">
        <f t="shared" si="4"/>
        <v>0</v>
      </c>
      <c r="H42" s="2">
        <f>1/10</f>
        <v>0.1</v>
      </c>
      <c r="I42" s="2">
        <f>2/10</f>
        <v>0.2</v>
      </c>
      <c r="J42" s="2">
        <f>6/10</f>
        <v>0.6</v>
      </c>
      <c r="S42" s="9" t="s">
        <v>150</v>
      </c>
      <c r="T42" s="4" t="s">
        <v>155</v>
      </c>
      <c r="U42" s="4" t="s">
        <v>13</v>
      </c>
      <c r="V42" s="17"/>
      <c r="W42" s="4"/>
    </row>
    <row r="43" spans="1:23" x14ac:dyDescent="0.2">
      <c r="A43" s="16"/>
      <c r="B43" s="16"/>
      <c r="C43" s="2">
        <f t="shared" si="4"/>
        <v>0</v>
      </c>
      <c r="D43" s="2">
        <f t="shared" si="4"/>
        <v>0</v>
      </c>
      <c r="E43" s="2">
        <f t="shared" si="4"/>
        <v>0</v>
      </c>
      <c r="F43" s="2">
        <f t="shared" si="4"/>
        <v>0</v>
      </c>
      <c r="G43" s="2">
        <f t="shared" si="4"/>
        <v>0</v>
      </c>
      <c r="H43" s="2">
        <f t="shared" si="4"/>
        <v>0</v>
      </c>
      <c r="I43" s="2">
        <f>2/10</f>
        <v>0.2</v>
      </c>
      <c r="J43" s="2">
        <f>6/10</f>
        <v>0.6</v>
      </c>
      <c r="S43" s="9" t="s">
        <v>153</v>
      </c>
      <c r="T43" s="4" t="s">
        <v>155</v>
      </c>
      <c r="U43" s="4" t="s">
        <v>13</v>
      </c>
      <c r="V43" s="17"/>
      <c r="W43" s="4"/>
    </row>
    <row r="44" spans="1:23" x14ac:dyDescent="0.2">
      <c r="A44" s="16"/>
      <c r="B44" s="16"/>
      <c r="C44" s="2"/>
      <c r="D44" s="2"/>
      <c r="E44" s="2"/>
      <c r="F44" s="2"/>
      <c r="G44" s="2"/>
      <c r="H44" s="2"/>
      <c r="I44" s="2"/>
      <c r="J44" s="2"/>
      <c r="S44" s="9" t="s">
        <v>20</v>
      </c>
      <c r="T44" s="4"/>
      <c r="U44" s="4"/>
      <c r="V44" s="17"/>
      <c r="W44" s="4"/>
    </row>
    <row r="45" spans="1:23" x14ac:dyDescent="0.2">
      <c r="A45" s="1"/>
      <c r="B45" s="1" t="s">
        <v>1</v>
      </c>
      <c r="C45" s="2">
        <f t="shared" ref="C45:J45" si="5">AVERAGE(C40:C44)</f>
        <v>0</v>
      </c>
      <c r="D45" s="2">
        <f t="shared" si="5"/>
        <v>0</v>
      </c>
      <c r="E45" s="2">
        <f t="shared" si="5"/>
        <v>0</v>
      </c>
      <c r="F45" s="2">
        <f t="shared" si="5"/>
        <v>0</v>
      </c>
      <c r="G45" s="2">
        <f t="shared" si="5"/>
        <v>0</v>
      </c>
      <c r="H45" s="2">
        <f t="shared" si="5"/>
        <v>2.5000000000000001E-2</v>
      </c>
      <c r="I45" s="2">
        <f t="shared" si="5"/>
        <v>0.2</v>
      </c>
      <c r="J45" s="2">
        <f t="shared" si="5"/>
        <v>0.6</v>
      </c>
      <c r="S45" s="9" t="s">
        <v>150</v>
      </c>
      <c r="T45" s="4" t="s">
        <v>155</v>
      </c>
      <c r="U45" s="4" t="s">
        <v>13</v>
      </c>
      <c r="V45" s="17"/>
      <c r="W45" s="4"/>
    </row>
    <row r="46" spans="1:23" x14ac:dyDescent="0.2">
      <c r="A46" s="1"/>
      <c r="B46" s="1" t="s">
        <v>2</v>
      </c>
      <c r="C46" s="1">
        <f t="shared" ref="C46:J46" si="6">STDEV(C40:C44)/SQRT(COUNTA(C40:C44))</f>
        <v>0</v>
      </c>
      <c r="D46" s="1">
        <f t="shared" si="6"/>
        <v>0</v>
      </c>
      <c r="E46" s="1">
        <f t="shared" si="6"/>
        <v>0</v>
      </c>
      <c r="F46" s="1">
        <f t="shared" si="6"/>
        <v>0</v>
      </c>
      <c r="G46" s="1">
        <f t="shared" si="6"/>
        <v>0</v>
      </c>
      <c r="H46" s="1">
        <f t="shared" si="6"/>
        <v>2.5000000000000001E-2</v>
      </c>
      <c r="I46" s="1">
        <f t="shared" si="6"/>
        <v>4.0824829046386291E-2</v>
      </c>
      <c r="J46" s="1">
        <f t="shared" si="6"/>
        <v>4.0824829046386318E-2</v>
      </c>
      <c r="S46" s="9" t="s">
        <v>153</v>
      </c>
      <c r="T46" s="4" t="s">
        <v>156</v>
      </c>
      <c r="U46" s="4">
        <v>0.91139999999999999</v>
      </c>
      <c r="V46" s="17"/>
      <c r="W46" s="4"/>
    </row>
    <row r="47" spans="1:23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S47" s="9" t="s">
        <v>22</v>
      </c>
      <c r="T47" s="4"/>
      <c r="U47" s="4"/>
      <c r="V47" s="17"/>
      <c r="W47" s="4"/>
    </row>
    <row r="48" spans="1:23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S48" s="9" t="s">
        <v>150</v>
      </c>
      <c r="T48" s="4" t="s">
        <v>155</v>
      </c>
      <c r="U48" s="4" t="s">
        <v>13</v>
      </c>
      <c r="V48" s="17"/>
      <c r="W48" s="4"/>
    </row>
    <row r="49" spans="1:24" x14ac:dyDescent="0.2">
      <c r="A49" s="16" t="s">
        <v>146</v>
      </c>
      <c r="B49" s="16" t="s">
        <v>149</v>
      </c>
      <c r="C49" s="2">
        <f t="shared" ref="C49:G52" si="7">0/10</f>
        <v>0</v>
      </c>
      <c r="D49" s="2">
        <f t="shared" si="7"/>
        <v>0</v>
      </c>
      <c r="E49" s="2">
        <f t="shared" si="7"/>
        <v>0</v>
      </c>
      <c r="F49" s="2">
        <f t="shared" si="7"/>
        <v>0</v>
      </c>
      <c r="G49" s="2">
        <f>1/10</f>
        <v>0.1</v>
      </c>
      <c r="H49" s="2">
        <f>1/10</f>
        <v>0.1</v>
      </c>
      <c r="I49" s="2">
        <f>5/10</f>
        <v>0.5</v>
      </c>
      <c r="J49" s="2">
        <f>9/10</f>
        <v>0.9</v>
      </c>
      <c r="S49" s="9" t="s">
        <v>153</v>
      </c>
      <c r="T49" s="4" t="s">
        <v>157</v>
      </c>
      <c r="U49" s="4">
        <v>6.9999999999999999E-4</v>
      </c>
      <c r="V49" s="17"/>
      <c r="W49" s="4"/>
    </row>
    <row r="50" spans="1:24" x14ac:dyDescent="0.2">
      <c r="A50" s="16"/>
      <c r="B50" s="16"/>
      <c r="C50" s="2">
        <f t="shared" si="7"/>
        <v>0</v>
      </c>
      <c r="D50" s="2">
        <f t="shared" si="7"/>
        <v>0</v>
      </c>
      <c r="E50" s="2">
        <f t="shared" si="7"/>
        <v>0</v>
      </c>
      <c r="F50" s="2">
        <f t="shared" si="7"/>
        <v>0</v>
      </c>
      <c r="G50" s="2">
        <f t="shared" si="7"/>
        <v>0</v>
      </c>
      <c r="H50" s="2">
        <f>2/10</f>
        <v>0.2</v>
      </c>
      <c r="I50" s="2">
        <f>6/10</f>
        <v>0.6</v>
      </c>
      <c r="J50" s="2">
        <f>8/10</f>
        <v>0.8</v>
      </c>
      <c r="S50" s="9" t="s">
        <v>25</v>
      </c>
      <c r="T50" s="4"/>
      <c r="U50" s="4"/>
      <c r="V50" s="17"/>
      <c r="W50" s="4"/>
    </row>
    <row r="51" spans="1:24" x14ac:dyDescent="0.2">
      <c r="A51" s="16"/>
      <c r="B51" s="16"/>
      <c r="C51" s="2">
        <f t="shared" si="7"/>
        <v>0</v>
      </c>
      <c r="D51" s="2">
        <f t="shared" si="7"/>
        <v>0</v>
      </c>
      <c r="E51" s="2">
        <f t="shared" si="7"/>
        <v>0</v>
      </c>
      <c r="F51" s="2">
        <f t="shared" si="7"/>
        <v>0</v>
      </c>
      <c r="G51" s="2">
        <f t="shared" si="7"/>
        <v>0</v>
      </c>
      <c r="H51" s="2">
        <f>1/10</f>
        <v>0.1</v>
      </c>
      <c r="I51" s="2">
        <f>4/10</f>
        <v>0.4</v>
      </c>
      <c r="J51" s="2">
        <v>0.8</v>
      </c>
      <c r="S51" s="9" t="s">
        <v>150</v>
      </c>
      <c r="T51" s="4" t="s">
        <v>158</v>
      </c>
      <c r="U51" s="4">
        <v>0.27600000000000002</v>
      </c>
      <c r="V51" s="17"/>
      <c r="W51" s="4"/>
    </row>
    <row r="52" spans="1:24" x14ac:dyDescent="0.2">
      <c r="A52" s="16"/>
      <c r="B52" s="16"/>
      <c r="C52" s="2">
        <f t="shared" si="7"/>
        <v>0</v>
      </c>
      <c r="D52" s="2">
        <f t="shared" si="7"/>
        <v>0</v>
      </c>
      <c r="E52" s="2">
        <f t="shared" si="7"/>
        <v>0</v>
      </c>
      <c r="F52" s="2">
        <f t="shared" si="7"/>
        <v>0</v>
      </c>
      <c r="G52" s="2">
        <f t="shared" si="7"/>
        <v>0</v>
      </c>
      <c r="H52" s="2">
        <f>2/10</f>
        <v>0.2</v>
      </c>
      <c r="I52" s="2">
        <f>3/10</f>
        <v>0.3</v>
      </c>
      <c r="J52" s="2">
        <f>7/10</f>
        <v>0.7</v>
      </c>
      <c r="S52" s="9" t="s">
        <v>153</v>
      </c>
      <c r="T52" s="4" t="s">
        <v>159</v>
      </c>
      <c r="U52" s="4" t="s">
        <v>8</v>
      </c>
      <c r="V52" s="17"/>
      <c r="W52" s="4"/>
    </row>
    <row r="53" spans="1:24" x14ac:dyDescent="0.2">
      <c r="A53" s="16"/>
      <c r="B53" s="16"/>
      <c r="C53" s="2"/>
      <c r="D53" s="2"/>
      <c r="E53" s="2"/>
      <c r="F53" s="2"/>
      <c r="G53" s="2"/>
      <c r="H53" s="2"/>
      <c r="I53" s="2"/>
      <c r="J53" s="2"/>
      <c r="S53" s="9" t="s">
        <v>27</v>
      </c>
      <c r="T53" s="4"/>
      <c r="U53" s="4"/>
      <c r="V53" s="17"/>
      <c r="W53" s="4"/>
    </row>
    <row r="54" spans="1:24" x14ac:dyDescent="0.2">
      <c r="A54" s="1"/>
      <c r="B54" s="1" t="s">
        <v>1</v>
      </c>
      <c r="C54" s="2">
        <f t="shared" ref="C54:J54" si="8">AVERAGE(C49:C53)</f>
        <v>0</v>
      </c>
      <c r="D54" s="2">
        <f t="shared" si="8"/>
        <v>0</v>
      </c>
      <c r="E54" s="2">
        <f t="shared" si="8"/>
        <v>0</v>
      </c>
      <c r="F54" s="2">
        <f t="shared" si="8"/>
        <v>0</v>
      </c>
      <c r="G54" s="2">
        <f t="shared" si="8"/>
        <v>2.5000000000000001E-2</v>
      </c>
      <c r="H54" s="2">
        <f t="shared" si="8"/>
        <v>0.15000000000000002</v>
      </c>
      <c r="I54" s="2">
        <f t="shared" si="8"/>
        <v>0.45</v>
      </c>
      <c r="J54" s="2">
        <f t="shared" si="8"/>
        <v>0.8</v>
      </c>
      <c r="S54" s="9" t="s">
        <v>150</v>
      </c>
      <c r="T54" s="4" t="s">
        <v>160</v>
      </c>
      <c r="U54" s="4">
        <v>0.91139999999999999</v>
      </c>
      <c r="V54" s="17"/>
      <c r="W54" s="4"/>
    </row>
    <row r="55" spans="1:24" x14ac:dyDescent="0.2">
      <c r="A55" s="1"/>
      <c r="B55" s="1" t="s">
        <v>2</v>
      </c>
      <c r="C55" s="1">
        <f t="shared" ref="C55:J55" si="9">STDEV(C49:C53)/SQRT(COUNTA(C49:C53))</f>
        <v>0</v>
      </c>
      <c r="D55" s="1">
        <f t="shared" si="9"/>
        <v>0</v>
      </c>
      <c r="E55" s="1">
        <f t="shared" si="9"/>
        <v>0</v>
      </c>
      <c r="F55" s="1">
        <f t="shared" si="9"/>
        <v>0</v>
      </c>
      <c r="G55" s="1">
        <f t="shared" si="9"/>
        <v>2.5000000000000001E-2</v>
      </c>
      <c r="H55" s="1">
        <f t="shared" si="9"/>
        <v>2.886751345948128E-2</v>
      </c>
      <c r="I55" s="1">
        <f t="shared" si="9"/>
        <v>6.4549722436790247E-2</v>
      </c>
      <c r="J55" s="1">
        <f t="shared" si="9"/>
        <v>4.0824829046386311E-2</v>
      </c>
      <c r="S55" s="10" t="s">
        <v>153</v>
      </c>
      <c r="T55" s="11" t="s">
        <v>161</v>
      </c>
      <c r="U55" s="11" t="s">
        <v>8</v>
      </c>
      <c r="V55" s="18"/>
      <c r="W55" s="4"/>
    </row>
    <row r="56" spans="1:24" x14ac:dyDescent="0.2">
      <c r="S56" s="5"/>
      <c r="T56" s="4"/>
      <c r="U56" s="4"/>
      <c r="V56" s="4"/>
      <c r="W56" s="4"/>
      <c r="X56" s="4"/>
    </row>
    <row r="60" spans="1:24" x14ac:dyDescent="0.2">
      <c r="S60" s="5"/>
      <c r="T60" s="4"/>
      <c r="U60" s="4"/>
      <c r="V60" s="4"/>
      <c r="W60" s="4"/>
      <c r="X60" s="4"/>
    </row>
    <row r="63" spans="1:24" x14ac:dyDescent="0.2">
      <c r="A63" s="1"/>
      <c r="B63" s="1"/>
      <c r="C63" s="1">
        <v>6.25</v>
      </c>
      <c r="D63" s="1">
        <v>12.5</v>
      </c>
      <c r="E63" s="1">
        <v>25</v>
      </c>
      <c r="F63" s="1">
        <v>50</v>
      </c>
      <c r="G63" s="1">
        <v>100</v>
      </c>
      <c r="H63" s="1">
        <v>200</v>
      </c>
      <c r="I63" s="1">
        <v>400</v>
      </c>
      <c r="J63" s="1">
        <v>800</v>
      </c>
    </row>
    <row r="64" spans="1:24" x14ac:dyDescent="0.2">
      <c r="A64" s="16" t="s">
        <v>162</v>
      </c>
      <c r="B64" s="16" t="s">
        <v>147</v>
      </c>
      <c r="C64" s="3" t="s">
        <v>79</v>
      </c>
      <c r="D64" s="3" t="s">
        <v>79</v>
      </c>
      <c r="E64" s="3" t="s">
        <v>79</v>
      </c>
      <c r="F64" s="3" t="s">
        <v>79</v>
      </c>
      <c r="G64" s="3" t="s">
        <v>79</v>
      </c>
      <c r="H64" s="3" t="s">
        <v>79</v>
      </c>
      <c r="I64" s="3" t="s">
        <v>79</v>
      </c>
      <c r="J64" s="3" t="s">
        <v>84</v>
      </c>
    </row>
    <row r="65" spans="1:10" x14ac:dyDescent="0.2">
      <c r="A65" s="16"/>
      <c r="B65" s="16"/>
      <c r="C65" s="3" t="s">
        <v>79</v>
      </c>
      <c r="D65" s="3" t="s">
        <v>79</v>
      </c>
      <c r="E65" s="3" t="s">
        <v>79</v>
      </c>
      <c r="F65" s="3" t="s">
        <v>79</v>
      </c>
      <c r="G65" s="3" t="s">
        <v>79</v>
      </c>
      <c r="H65" s="3" t="s">
        <v>79</v>
      </c>
      <c r="I65" s="3" t="s">
        <v>80</v>
      </c>
      <c r="J65" s="3" t="s">
        <v>84</v>
      </c>
    </row>
    <row r="66" spans="1:10" x14ac:dyDescent="0.2">
      <c r="A66" s="16"/>
      <c r="B66" s="16"/>
      <c r="C66" s="3" t="s">
        <v>79</v>
      </c>
      <c r="D66" s="3" t="s">
        <v>79</v>
      </c>
      <c r="E66" s="3" t="s">
        <v>79</v>
      </c>
      <c r="F66" s="3" t="s">
        <v>79</v>
      </c>
      <c r="G66" s="3" t="s">
        <v>79</v>
      </c>
      <c r="H66" s="3" t="s">
        <v>80</v>
      </c>
      <c r="I66" s="3" t="s">
        <v>80</v>
      </c>
      <c r="J66" s="3" t="s">
        <v>90</v>
      </c>
    </row>
    <row r="67" spans="1:10" x14ac:dyDescent="0.2">
      <c r="A67" s="16"/>
      <c r="B67" s="16"/>
      <c r="C67" s="3" t="s">
        <v>79</v>
      </c>
      <c r="D67" s="3" t="s">
        <v>79</v>
      </c>
      <c r="E67" s="3" t="s">
        <v>79</v>
      </c>
      <c r="F67" s="3" t="s">
        <v>79</v>
      </c>
      <c r="G67" s="3" t="s">
        <v>79</v>
      </c>
      <c r="H67" s="3" t="s">
        <v>80</v>
      </c>
      <c r="I67" s="3" t="s">
        <v>80</v>
      </c>
      <c r="J67" s="3" t="s">
        <v>90</v>
      </c>
    </row>
    <row r="68" spans="1:10" x14ac:dyDescent="0.2">
      <c r="A68" s="16"/>
      <c r="B68" s="16"/>
      <c r="C68" s="3"/>
      <c r="D68" s="3"/>
      <c r="E68" s="3"/>
      <c r="F68" s="3"/>
      <c r="G68" s="3"/>
      <c r="H68" s="3"/>
      <c r="I68" s="3"/>
      <c r="J68" s="3"/>
    </row>
    <row r="69" spans="1:10" x14ac:dyDescent="0.2">
      <c r="A69" s="1"/>
      <c r="B69" s="1"/>
      <c r="C69" s="3"/>
      <c r="D69" s="3"/>
      <c r="E69" s="3"/>
      <c r="F69" s="3"/>
      <c r="G69" s="3"/>
      <c r="H69" s="3"/>
      <c r="I69" s="3"/>
      <c r="J69" s="3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">
      <c r="A72" s="16" t="s">
        <v>162</v>
      </c>
      <c r="B72" s="16" t="s">
        <v>163</v>
      </c>
      <c r="C72" s="3" t="s">
        <v>79</v>
      </c>
      <c r="D72" s="3" t="s">
        <v>79</v>
      </c>
      <c r="E72" s="3" t="s">
        <v>79</v>
      </c>
      <c r="F72" s="3" t="s">
        <v>79</v>
      </c>
      <c r="G72" s="3" t="s">
        <v>79</v>
      </c>
      <c r="H72" s="3" t="s">
        <v>79</v>
      </c>
      <c r="I72" s="3" t="s">
        <v>84</v>
      </c>
      <c r="J72" s="3" t="s">
        <v>90</v>
      </c>
    </row>
    <row r="73" spans="1:10" x14ac:dyDescent="0.2">
      <c r="A73" s="16"/>
      <c r="B73" s="16"/>
      <c r="C73" s="3" t="s">
        <v>79</v>
      </c>
      <c r="D73" s="3" t="s">
        <v>79</v>
      </c>
      <c r="E73" s="3" t="s">
        <v>79</v>
      </c>
      <c r="F73" s="3" t="s">
        <v>79</v>
      </c>
      <c r="G73" s="3" t="s">
        <v>79</v>
      </c>
      <c r="H73" s="3" t="s">
        <v>79</v>
      </c>
      <c r="I73" s="3" t="s">
        <v>84</v>
      </c>
      <c r="J73" s="3" t="s">
        <v>87</v>
      </c>
    </row>
    <row r="74" spans="1:10" x14ac:dyDescent="0.2">
      <c r="A74" s="16"/>
      <c r="B74" s="16"/>
      <c r="C74" s="3" t="s">
        <v>79</v>
      </c>
      <c r="D74" s="3" t="s">
        <v>79</v>
      </c>
      <c r="E74" s="3" t="s">
        <v>79</v>
      </c>
      <c r="F74" s="3" t="s">
        <v>79</v>
      </c>
      <c r="G74" s="3" t="s">
        <v>79</v>
      </c>
      <c r="H74" s="3" t="s">
        <v>80</v>
      </c>
      <c r="I74" s="3" t="s">
        <v>84</v>
      </c>
      <c r="J74" s="3" t="s">
        <v>83</v>
      </c>
    </row>
    <row r="75" spans="1:10" x14ac:dyDescent="0.2">
      <c r="A75" s="16"/>
      <c r="B75" s="16"/>
      <c r="C75" s="3" t="s">
        <v>79</v>
      </c>
      <c r="D75" s="3" t="s">
        <v>79</v>
      </c>
      <c r="E75" s="3" t="s">
        <v>79</v>
      </c>
      <c r="F75" s="3" t="s">
        <v>79</v>
      </c>
      <c r="G75" s="3" t="s">
        <v>79</v>
      </c>
      <c r="H75" s="3" t="s">
        <v>80</v>
      </c>
      <c r="I75" s="3" t="s">
        <v>84</v>
      </c>
      <c r="J75" s="3" t="s">
        <v>82</v>
      </c>
    </row>
    <row r="76" spans="1:10" x14ac:dyDescent="0.2">
      <c r="A76" s="16"/>
      <c r="B76" s="16"/>
      <c r="C76" s="3"/>
      <c r="D76" s="3"/>
      <c r="E76" s="3"/>
      <c r="F76" s="3"/>
      <c r="G76" s="3"/>
      <c r="H76" s="3"/>
      <c r="I76" s="3"/>
      <c r="J76" s="3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23" x14ac:dyDescent="0.2">
      <c r="A81" s="16" t="s">
        <v>162</v>
      </c>
      <c r="B81" s="16" t="s">
        <v>164</v>
      </c>
      <c r="C81" s="3" t="s">
        <v>79</v>
      </c>
      <c r="D81" s="3" t="s">
        <v>79</v>
      </c>
      <c r="E81" s="3" t="s">
        <v>79</v>
      </c>
      <c r="F81" s="3" t="s">
        <v>79</v>
      </c>
      <c r="G81" s="3" t="s">
        <v>79</v>
      </c>
      <c r="H81" s="3" t="s">
        <v>80</v>
      </c>
      <c r="I81" s="3" t="s">
        <v>81</v>
      </c>
      <c r="J81" s="3" t="s">
        <v>86</v>
      </c>
    </row>
    <row r="82" spans="1:23" x14ac:dyDescent="0.2">
      <c r="A82" s="16"/>
      <c r="B82" s="16"/>
      <c r="C82" s="3" t="s">
        <v>79</v>
      </c>
      <c r="D82" s="3" t="s">
        <v>79</v>
      </c>
      <c r="E82" s="3" t="s">
        <v>79</v>
      </c>
      <c r="F82" s="3" t="s">
        <v>79</v>
      </c>
      <c r="G82" s="3" t="s">
        <v>79</v>
      </c>
      <c r="H82" s="3" t="s">
        <v>80</v>
      </c>
      <c r="I82" s="3" t="s">
        <v>81</v>
      </c>
      <c r="J82" s="3" t="s">
        <v>82</v>
      </c>
    </row>
    <row r="83" spans="1:23" x14ac:dyDescent="0.2">
      <c r="A83" s="16"/>
      <c r="B83" s="16"/>
      <c r="C83" s="3" t="s">
        <v>79</v>
      </c>
      <c r="D83" s="3" t="s">
        <v>79</v>
      </c>
      <c r="E83" s="3" t="s">
        <v>79</v>
      </c>
      <c r="F83" s="3" t="s">
        <v>79</v>
      </c>
      <c r="G83" s="3" t="s">
        <v>79</v>
      </c>
      <c r="H83" s="3" t="s">
        <v>84</v>
      </c>
      <c r="I83" s="3" t="s">
        <v>81</v>
      </c>
      <c r="J83" s="3" t="s">
        <v>82</v>
      </c>
    </row>
    <row r="84" spans="1:23" x14ac:dyDescent="0.2">
      <c r="A84" s="16"/>
      <c r="B84" s="16"/>
      <c r="C84" s="3" t="s">
        <v>79</v>
      </c>
      <c r="D84" s="3" t="s">
        <v>79</v>
      </c>
      <c r="E84" s="3" t="s">
        <v>79</v>
      </c>
      <c r="F84" s="3" t="s">
        <v>79</v>
      </c>
      <c r="G84" s="3" t="s">
        <v>79</v>
      </c>
      <c r="H84" s="3" t="s">
        <v>84</v>
      </c>
      <c r="I84" s="3" t="s">
        <v>87</v>
      </c>
      <c r="J84" s="3" t="s">
        <v>82</v>
      </c>
    </row>
    <row r="85" spans="1:23" x14ac:dyDescent="0.2">
      <c r="A85" s="16"/>
      <c r="B85" s="16"/>
      <c r="C85" s="3"/>
      <c r="D85" s="3"/>
      <c r="E85" s="3"/>
      <c r="F85" s="3"/>
      <c r="G85" s="3"/>
      <c r="H85" s="3"/>
      <c r="I85" s="3"/>
      <c r="J85" s="3"/>
    </row>
    <row r="86" spans="1:23" x14ac:dyDescent="0.2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23" x14ac:dyDescent="0.2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23" x14ac:dyDescent="0.2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23" x14ac:dyDescent="0.2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23" x14ac:dyDescent="0.2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23" x14ac:dyDescent="0.2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23" x14ac:dyDescent="0.2">
      <c r="A92" s="1"/>
      <c r="B92" s="1"/>
      <c r="C92" s="1">
        <v>6.25</v>
      </c>
      <c r="D92" s="1">
        <v>12.5</v>
      </c>
      <c r="E92" s="1">
        <v>25</v>
      </c>
      <c r="F92" s="1">
        <v>50</v>
      </c>
      <c r="G92" s="1">
        <v>100</v>
      </c>
      <c r="H92" s="1">
        <v>200</v>
      </c>
      <c r="I92" s="1">
        <v>400</v>
      </c>
      <c r="J92" s="1">
        <v>800</v>
      </c>
      <c r="M92" s="5"/>
      <c r="N92" s="4"/>
      <c r="O92" s="4"/>
      <c r="P92" s="4"/>
      <c r="Q92" s="4"/>
      <c r="R92" s="4"/>
    </row>
    <row r="93" spans="1:23" x14ac:dyDescent="0.2">
      <c r="A93" s="16" t="s">
        <v>162</v>
      </c>
      <c r="B93" s="16" t="s">
        <v>147</v>
      </c>
      <c r="C93" s="2">
        <f t="shared" ref="C93:I95" si="10">0/10</f>
        <v>0</v>
      </c>
      <c r="D93" s="2">
        <f t="shared" si="10"/>
        <v>0</v>
      </c>
      <c r="E93" s="2">
        <f t="shared" si="10"/>
        <v>0</v>
      </c>
      <c r="F93" s="2">
        <f t="shared" si="10"/>
        <v>0</v>
      </c>
      <c r="G93" s="2">
        <f t="shared" si="10"/>
        <v>0</v>
      </c>
      <c r="H93" s="2">
        <f t="shared" si="10"/>
        <v>0</v>
      </c>
      <c r="I93" s="2">
        <f t="shared" si="10"/>
        <v>0</v>
      </c>
      <c r="J93" s="2">
        <f>2/10</f>
        <v>0.2</v>
      </c>
      <c r="M93" s="6" t="s">
        <v>5</v>
      </c>
      <c r="N93" s="9" t="s">
        <v>74</v>
      </c>
      <c r="O93" s="6" t="s">
        <v>73</v>
      </c>
      <c r="P93" s="8" t="s">
        <v>29</v>
      </c>
      <c r="Q93" s="4"/>
      <c r="S93" s="6" t="s">
        <v>5</v>
      </c>
      <c r="T93" s="9" t="s">
        <v>74</v>
      </c>
      <c r="U93" s="6" t="s">
        <v>73</v>
      </c>
      <c r="V93" s="8" t="s">
        <v>29</v>
      </c>
      <c r="W93" s="4"/>
    </row>
    <row r="94" spans="1:23" x14ac:dyDescent="0.2">
      <c r="A94" s="16"/>
      <c r="B94" s="16"/>
      <c r="C94" s="2">
        <f t="shared" si="10"/>
        <v>0</v>
      </c>
      <c r="D94" s="2">
        <f t="shared" si="10"/>
        <v>0</v>
      </c>
      <c r="E94" s="2">
        <f t="shared" si="10"/>
        <v>0</v>
      </c>
      <c r="F94" s="2">
        <f t="shared" si="10"/>
        <v>0</v>
      </c>
      <c r="G94" s="2">
        <f t="shared" si="10"/>
        <v>0</v>
      </c>
      <c r="H94" s="2">
        <f t="shared" si="10"/>
        <v>0</v>
      </c>
      <c r="I94" s="2">
        <f t="shared" ref="I94:I96" si="11">1/10</f>
        <v>0.1</v>
      </c>
      <c r="J94" s="2">
        <f>2/10</f>
        <v>0.2</v>
      </c>
      <c r="M94" s="9" t="s">
        <v>165</v>
      </c>
      <c r="N94" s="4" t="s">
        <v>166</v>
      </c>
      <c r="O94" s="4">
        <v>4.0000000000000002E-4</v>
      </c>
      <c r="P94" s="17" t="s">
        <v>167</v>
      </c>
      <c r="Q94" s="4"/>
      <c r="S94" s="9" t="s">
        <v>11</v>
      </c>
      <c r="T94" s="4"/>
      <c r="U94" s="4"/>
      <c r="V94" s="17" t="s">
        <v>167</v>
      </c>
      <c r="W94" s="4"/>
    </row>
    <row r="95" spans="1:23" x14ac:dyDescent="0.2">
      <c r="A95" s="16"/>
      <c r="B95" s="16"/>
      <c r="C95" s="2">
        <v>0</v>
      </c>
      <c r="D95" s="2">
        <f t="shared" si="10"/>
        <v>0</v>
      </c>
      <c r="E95" s="2">
        <f t="shared" si="10"/>
        <v>0</v>
      </c>
      <c r="F95" s="2">
        <f t="shared" si="10"/>
        <v>0</v>
      </c>
      <c r="G95" s="2">
        <f t="shared" si="10"/>
        <v>0</v>
      </c>
      <c r="H95" s="2">
        <f>1/10</f>
        <v>0.1</v>
      </c>
      <c r="I95" s="2">
        <f t="shared" si="11"/>
        <v>0.1</v>
      </c>
      <c r="J95" s="2">
        <f>4/10</f>
        <v>0.4</v>
      </c>
      <c r="M95" s="10" t="s">
        <v>168</v>
      </c>
      <c r="N95" s="11" t="s">
        <v>169</v>
      </c>
      <c r="O95" s="11" t="s">
        <v>8</v>
      </c>
      <c r="P95" s="18"/>
      <c r="Q95" s="4"/>
      <c r="S95" s="9" t="s">
        <v>165</v>
      </c>
      <c r="T95" s="4" t="s">
        <v>170</v>
      </c>
      <c r="U95" s="4" t="s">
        <v>13</v>
      </c>
      <c r="V95" s="17"/>
      <c r="W95" s="4"/>
    </row>
    <row r="96" spans="1:23" x14ac:dyDescent="0.2">
      <c r="A96" s="16"/>
      <c r="B96" s="16"/>
      <c r="C96" s="2">
        <f t="shared" ref="C96:G96" si="12">0/10</f>
        <v>0</v>
      </c>
      <c r="D96" s="2">
        <f t="shared" si="12"/>
        <v>0</v>
      </c>
      <c r="E96" s="2">
        <f t="shared" si="12"/>
        <v>0</v>
      </c>
      <c r="F96" s="2">
        <f t="shared" si="12"/>
        <v>0</v>
      </c>
      <c r="G96" s="2">
        <f t="shared" si="12"/>
        <v>0</v>
      </c>
      <c r="H96" s="2">
        <f>1/10</f>
        <v>0.1</v>
      </c>
      <c r="I96" s="2">
        <f t="shared" si="11"/>
        <v>0.1</v>
      </c>
      <c r="J96" s="2">
        <f>4/10</f>
        <v>0.4</v>
      </c>
      <c r="P96" s="4"/>
      <c r="Q96" s="4"/>
      <c r="S96" s="9" t="s">
        <v>168</v>
      </c>
      <c r="T96" s="4" t="s">
        <v>170</v>
      </c>
      <c r="U96" s="4" t="s">
        <v>13</v>
      </c>
      <c r="V96" s="17"/>
      <c r="W96" s="4"/>
    </row>
    <row r="97" spans="1:23" x14ac:dyDescent="0.2">
      <c r="A97" s="16"/>
      <c r="B97" s="16"/>
      <c r="C97" s="2"/>
      <c r="D97" s="2"/>
      <c r="E97" s="2"/>
      <c r="F97" s="2"/>
      <c r="G97" s="2"/>
      <c r="H97" s="2"/>
      <c r="I97" s="2"/>
      <c r="J97" s="2"/>
      <c r="S97" s="9" t="s">
        <v>14</v>
      </c>
      <c r="T97" s="4"/>
      <c r="U97" s="4"/>
      <c r="V97" s="17"/>
      <c r="W97" s="4"/>
    </row>
    <row r="98" spans="1:23" x14ac:dyDescent="0.2">
      <c r="A98" s="1"/>
      <c r="B98" s="1" t="s">
        <v>1</v>
      </c>
      <c r="C98" s="2">
        <f t="shared" ref="C98:J98" si="13">AVERAGE(C93:C97)</f>
        <v>0</v>
      </c>
      <c r="D98" s="2">
        <f t="shared" si="13"/>
        <v>0</v>
      </c>
      <c r="E98" s="2">
        <f t="shared" si="13"/>
        <v>0</v>
      </c>
      <c r="F98" s="2">
        <f t="shared" si="13"/>
        <v>0</v>
      </c>
      <c r="G98" s="2">
        <f t="shared" si="13"/>
        <v>0</v>
      </c>
      <c r="H98" s="2">
        <f t="shared" si="13"/>
        <v>0.05</v>
      </c>
      <c r="I98" s="2">
        <f t="shared" si="13"/>
        <v>7.5000000000000011E-2</v>
      </c>
      <c r="J98" s="2">
        <f t="shared" si="13"/>
        <v>0.30000000000000004</v>
      </c>
      <c r="S98" s="9" t="s">
        <v>165</v>
      </c>
      <c r="T98" s="4" t="s">
        <v>170</v>
      </c>
      <c r="U98" s="4" t="s">
        <v>13</v>
      </c>
      <c r="V98" s="17"/>
      <c r="W98" s="4"/>
    </row>
    <row r="99" spans="1:23" x14ac:dyDescent="0.2">
      <c r="A99" s="1"/>
      <c r="B99" s="1" t="s">
        <v>2</v>
      </c>
      <c r="C99" s="1">
        <f t="shared" ref="C99:J99" si="14">STDEV(C93:C97)/SQRT(COUNTA(C93:C97))</f>
        <v>0</v>
      </c>
      <c r="D99" s="1">
        <f t="shared" si="14"/>
        <v>0</v>
      </c>
      <c r="E99" s="1">
        <f t="shared" si="14"/>
        <v>0</v>
      </c>
      <c r="F99" s="1">
        <f t="shared" si="14"/>
        <v>0</v>
      </c>
      <c r="G99" s="1">
        <f t="shared" si="14"/>
        <v>0</v>
      </c>
      <c r="H99" s="1">
        <f t="shared" si="14"/>
        <v>2.8867513459481291E-2</v>
      </c>
      <c r="I99" s="1">
        <f t="shared" si="14"/>
        <v>2.5000000000000001E-2</v>
      </c>
      <c r="J99" s="1">
        <f t="shared" si="14"/>
        <v>5.7735026918962561E-2</v>
      </c>
      <c r="S99" s="9" t="s">
        <v>168</v>
      </c>
      <c r="T99" s="4" t="s">
        <v>170</v>
      </c>
      <c r="U99" s="4" t="s">
        <v>13</v>
      </c>
      <c r="V99" s="17"/>
      <c r="W99" s="4"/>
    </row>
    <row r="100" spans="1:23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S100" s="9" t="s">
        <v>15</v>
      </c>
      <c r="T100" s="4"/>
      <c r="U100" s="4"/>
      <c r="V100" s="17"/>
      <c r="W100" s="4"/>
    </row>
    <row r="101" spans="1:23" x14ac:dyDescent="0.2">
      <c r="A101" s="16" t="s">
        <v>162</v>
      </c>
      <c r="B101" s="16" t="s">
        <v>148</v>
      </c>
      <c r="C101" s="2">
        <f t="shared" ref="C101:H104" si="15">0/10</f>
        <v>0</v>
      </c>
      <c r="D101" s="2">
        <f t="shared" si="15"/>
        <v>0</v>
      </c>
      <c r="E101" s="2">
        <f t="shared" si="15"/>
        <v>0</v>
      </c>
      <c r="F101" s="2">
        <f t="shared" si="15"/>
        <v>0</v>
      </c>
      <c r="G101" s="2">
        <f t="shared" si="15"/>
        <v>0</v>
      </c>
      <c r="H101" s="2">
        <f t="shared" si="15"/>
        <v>0</v>
      </c>
      <c r="I101" s="2">
        <f t="shared" ref="I101:I104" si="16">2/10</f>
        <v>0.2</v>
      </c>
      <c r="J101" s="2">
        <f>4/10</f>
        <v>0.4</v>
      </c>
      <c r="S101" s="9" t="s">
        <v>165</v>
      </c>
      <c r="T101" s="4" t="s">
        <v>170</v>
      </c>
      <c r="U101" s="4" t="s">
        <v>13</v>
      </c>
      <c r="V101" s="17"/>
      <c r="W101" s="4"/>
    </row>
    <row r="102" spans="1:23" x14ac:dyDescent="0.2">
      <c r="A102" s="16"/>
      <c r="B102" s="16"/>
      <c r="C102" s="2">
        <f t="shared" si="15"/>
        <v>0</v>
      </c>
      <c r="D102" s="2">
        <f t="shared" si="15"/>
        <v>0</v>
      </c>
      <c r="E102" s="2">
        <f t="shared" si="15"/>
        <v>0</v>
      </c>
      <c r="F102" s="2">
        <f t="shared" si="15"/>
        <v>0</v>
      </c>
      <c r="G102" s="2">
        <f t="shared" si="15"/>
        <v>0</v>
      </c>
      <c r="H102" s="2">
        <f t="shared" si="15"/>
        <v>0</v>
      </c>
      <c r="I102" s="2">
        <f t="shared" si="16"/>
        <v>0.2</v>
      </c>
      <c r="J102" s="2">
        <f>5/10</f>
        <v>0.5</v>
      </c>
      <c r="S102" s="9" t="s">
        <v>168</v>
      </c>
      <c r="T102" s="4" t="s">
        <v>170</v>
      </c>
      <c r="U102" s="4" t="s">
        <v>13</v>
      </c>
      <c r="V102" s="17"/>
      <c r="W102" s="4"/>
    </row>
    <row r="103" spans="1:23" x14ac:dyDescent="0.2">
      <c r="A103" s="16"/>
      <c r="B103" s="16"/>
      <c r="C103" s="2">
        <f t="shared" si="15"/>
        <v>0</v>
      </c>
      <c r="D103" s="2">
        <f t="shared" si="15"/>
        <v>0</v>
      </c>
      <c r="E103" s="2">
        <f t="shared" si="15"/>
        <v>0</v>
      </c>
      <c r="F103" s="2">
        <f t="shared" si="15"/>
        <v>0</v>
      </c>
      <c r="G103" s="2">
        <f t="shared" si="15"/>
        <v>0</v>
      </c>
      <c r="H103" s="2">
        <f>1/10</f>
        <v>0.1</v>
      </c>
      <c r="I103" s="2">
        <f t="shared" si="16"/>
        <v>0.2</v>
      </c>
      <c r="J103" s="2">
        <f>6/10</f>
        <v>0.6</v>
      </c>
      <c r="S103" s="9" t="s">
        <v>17</v>
      </c>
      <c r="T103" s="4"/>
      <c r="U103" s="4"/>
      <c r="V103" s="17"/>
      <c r="W103" s="4"/>
    </row>
    <row r="104" spans="1:23" x14ac:dyDescent="0.2">
      <c r="A104" s="16"/>
      <c r="B104" s="16"/>
      <c r="C104" s="2">
        <f t="shared" si="15"/>
        <v>0</v>
      </c>
      <c r="D104" s="2">
        <f t="shared" si="15"/>
        <v>0</v>
      </c>
      <c r="E104" s="2">
        <f t="shared" si="15"/>
        <v>0</v>
      </c>
      <c r="F104" s="2">
        <f t="shared" si="15"/>
        <v>0</v>
      </c>
      <c r="G104" s="2">
        <f t="shared" si="15"/>
        <v>0</v>
      </c>
      <c r="H104" s="2">
        <f>1/10</f>
        <v>0.1</v>
      </c>
      <c r="I104" s="2">
        <f t="shared" si="16"/>
        <v>0.2</v>
      </c>
      <c r="J104" s="2">
        <f>7/10</f>
        <v>0.7</v>
      </c>
      <c r="S104" s="9" t="s">
        <v>165</v>
      </c>
      <c r="T104" s="4" t="s">
        <v>170</v>
      </c>
      <c r="U104" s="4" t="s">
        <v>13</v>
      </c>
      <c r="V104" s="17"/>
      <c r="W104" s="4"/>
    </row>
    <row r="105" spans="1:23" x14ac:dyDescent="0.2">
      <c r="A105" s="16"/>
      <c r="B105" s="16"/>
      <c r="C105" s="2"/>
      <c r="D105" s="2"/>
      <c r="E105" s="2"/>
      <c r="F105" s="2"/>
      <c r="G105" s="2"/>
      <c r="H105" s="2"/>
      <c r="I105" s="2"/>
      <c r="J105" s="2"/>
      <c r="S105" s="9" t="s">
        <v>168</v>
      </c>
      <c r="T105" s="4" t="s">
        <v>170</v>
      </c>
      <c r="U105" s="4" t="s">
        <v>13</v>
      </c>
      <c r="V105" s="17"/>
      <c r="W105" s="4"/>
    </row>
    <row r="106" spans="1:23" x14ac:dyDescent="0.2">
      <c r="A106" s="1"/>
      <c r="B106" s="1" t="s">
        <v>1</v>
      </c>
      <c r="C106" s="2">
        <f t="shared" ref="C106:J106" si="17">AVERAGE(C101:C105)</f>
        <v>0</v>
      </c>
      <c r="D106" s="2">
        <f t="shared" si="17"/>
        <v>0</v>
      </c>
      <c r="E106" s="2">
        <f t="shared" si="17"/>
        <v>0</v>
      </c>
      <c r="F106" s="2">
        <f t="shared" si="17"/>
        <v>0</v>
      </c>
      <c r="G106" s="2">
        <f t="shared" si="17"/>
        <v>0</v>
      </c>
      <c r="H106" s="2">
        <f t="shared" si="17"/>
        <v>0.05</v>
      </c>
      <c r="I106" s="2">
        <f t="shared" si="17"/>
        <v>0.2</v>
      </c>
      <c r="J106" s="2">
        <f t="shared" si="17"/>
        <v>0.55000000000000004</v>
      </c>
      <c r="S106" s="9" t="s">
        <v>20</v>
      </c>
      <c r="T106" s="4"/>
      <c r="U106" s="4"/>
      <c r="V106" s="17"/>
      <c r="W106" s="4"/>
    </row>
    <row r="107" spans="1:23" x14ac:dyDescent="0.2">
      <c r="A107" s="1"/>
      <c r="B107" s="1" t="s">
        <v>2</v>
      </c>
      <c r="C107" s="1">
        <f t="shared" ref="C107:J107" si="18">STDEV(C101:C105)/SQRT(COUNTA(C101:C105))</f>
        <v>0</v>
      </c>
      <c r="D107" s="1">
        <f t="shared" si="18"/>
        <v>0</v>
      </c>
      <c r="E107" s="1">
        <f t="shared" si="18"/>
        <v>0</v>
      </c>
      <c r="F107" s="1">
        <f t="shared" si="18"/>
        <v>0</v>
      </c>
      <c r="G107" s="1">
        <f t="shared" si="18"/>
        <v>0</v>
      </c>
      <c r="H107" s="1">
        <f t="shared" si="18"/>
        <v>2.8867513459481291E-2</v>
      </c>
      <c r="I107" s="1">
        <f t="shared" si="18"/>
        <v>0</v>
      </c>
      <c r="J107" s="1">
        <f t="shared" si="18"/>
        <v>6.4549722436790163E-2</v>
      </c>
      <c r="S107" s="9" t="s">
        <v>165</v>
      </c>
      <c r="T107" s="4" t="s">
        <v>170</v>
      </c>
      <c r="U107" s="4" t="s">
        <v>13</v>
      </c>
      <c r="V107" s="17"/>
      <c r="W107" s="4"/>
    </row>
    <row r="108" spans="1:23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S108" s="9" t="s">
        <v>168</v>
      </c>
      <c r="T108" s="4" t="s">
        <v>170</v>
      </c>
      <c r="U108" s="4" t="s">
        <v>13</v>
      </c>
      <c r="V108" s="17"/>
      <c r="W108" s="4"/>
    </row>
    <row r="109" spans="1:23" x14ac:dyDescent="0.2">
      <c r="A109" s="16" t="s">
        <v>162</v>
      </c>
      <c r="B109" s="16" t="s">
        <v>149</v>
      </c>
      <c r="C109" s="2">
        <f t="shared" ref="C109:G112" si="19">0/10</f>
        <v>0</v>
      </c>
      <c r="D109" s="2">
        <f t="shared" si="19"/>
        <v>0</v>
      </c>
      <c r="E109" s="2">
        <f t="shared" si="19"/>
        <v>0</v>
      </c>
      <c r="F109" s="2">
        <f t="shared" si="19"/>
        <v>0</v>
      </c>
      <c r="G109" s="2">
        <f t="shared" si="19"/>
        <v>0</v>
      </c>
      <c r="H109" s="2">
        <f>1/10</f>
        <v>0.1</v>
      </c>
      <c r="I109" s="2">
        <f t="shared" ref="I109:I111" si="20">3/10</f>
        <v>0.3</v>
      </c>
      <c r="J109" s="2">
        <f>8/10</f>
        <v>0.8</v>
      </c>
      <c r="S109" s="9" t="s">
        <v>22</v>
      </c>
      <c r="T109" s="4"/>
      <c r="U109" s="4"/>
      <c r="V109" s="17"/>
      <c r="W109" s="4"/>
    </row>
    <row r="110" spans="1:23" x14ac:dyDescent="0.2">
      <c r="A110" s="16"/>
      <c r="B110" s="16"/>
      <c r="C110" s="2">
        <f t="shared" si="19"/>
        <v>0</v>
      </c>
      <c r="D110" s="2">
        <f t="shared" si="19"/>
        <v>0</v>
      </c>
      <c r="E110" s="2">
        <f t="shared" si="19"/>
        <v>0</v>
      </c>
      <c r="F110" s="2">
        <f t="shared" si="19"/>
        <v>0</v>
      </c>
      <c r="G110" s="2">
        <f t="shared" si="19"/>
        <v>0</v>
      </c>
      <c r="H110" s="2">
        <f>1/10</f>
        <v>0.1</v>
      </c>
      <c r="I110" s="2">
        <f t="shared" si="20"/>
        <v>0.3</v>
      </c>
      <c r="J110" s="2">
        <f t="shared" ref="J110:J112" si="21">7/10</f>
        <v>0.7</v>
      </c>
      <c r="S110" s="9" t="s">
        <v>165</v>
      </c>
      <c r="T110" s="4" t="s">
        <v>170</v>
      </c>
      <c r="U110" s="4" t="s">
        <v>13</v>
      </c>
      <c r="V110" s="17"/>
      <c r="W110" s="4"/>
    </row>
    <row r="111" spans="1:23" x14ac:dyDescent="0.2">
      <c r="A111" s="16"/>
      <c r="B111" s="16"/>
      <c r="C111" s="2">
        <f t="shared" si="19"/>
        <v>0</v>
      </c>
      <c r="D111" s="2">
        <f t="shared" si="19"/>
        <v>0</v>
      </c>
      <c r="E111" s="2">
        <f t="shared" si="19"/>
        <v>0</v>
      </c>
      <c r="F111" s="2">
        <f t="shared" si="19"/>
        <v>0</v>
      </c>
      <c r="G111" s="2">
        <f t="shared" si="19"/>
        <v>0</v>
      </c>
      <c r="H111" s="2">
        <f>2/10</f>
        <v>0.2</v>
      </c>
      <c r="I111" s="2">
        <f t="shared" si="20"/>
        <v>0.3</v>
      </c>
      <c r="J111" s="2">
        <f t="shared" si="21"/>
        <v>0.7</v>
      </c>
      <c r="S111" s="9" t="s">
        <v>168</v>
      </c>
      <c r="T111" s="4" t="s">
        <v>171</v>
      </c>
      <c r="U111" s="4">
        <v>8.5000000000000006E-3</v>
      </c>
      <c r="V111" s="17"/>
      <c r="W111" s="4"/>
    </row>
    <row r="112" spans="1:23" x14ac:dyDescent="0.2">
      <c r="A112" s="16"/>
      <c r="B112" s="16"/>
      <c r="C112" s="2">
        <f t="shared" si="19"/>
        <v>0</v>
      </c>
      <c r="D112" s="2">
        <f t="shared" si="19"/>
        <v>0</v>
      </c>
      <c r="E112" s="2">
        <f t="shared" si="19"/>
        <v>0</v>
      </c>
      <c r="F112" s="2">
        <f t="shared" si="19"/>
        <v>0</v>
      </c>
      <c r="G112" s="2">
        <f t="shared" si="19"/>
        <v>0</v>
      </c>
      <c r="H112" s="2">
        <f>2/10</f>
        <v>0.2</v>
      </c>
      <c r="I112" s="2">
        <f>5/10</f>
        <v>0.5</v>
      </c>
      <c r="J112" s="2">
        <f t="shared" si="21"/>
        <v>0.7</v>
      </c>
      <c r="S112" s="9" t="s">
        <v>25</v>
      </c>
      <c r="T112" s="4"/>
      <c r="U112" s="4"/>
      <c r="V112" s="17"/>
      <c r="W112" s="4"/>
    </row>
    <row r="113" spans="1:24" x14ac:dyDescent="0.2">
      <c r="A113" s="16"/>
      <c r="B113" s="16"/>
      <c r="C113" s="2"/>
      <c r="D113" s="2"/>
      <c r="E113" s="2"/>
      <c r="F113" s="2"/>
      <c r="G113" s="2"/>
      <c r="H113" s="2"/>
      <c r="I113" s="2"/>
      <c r="J113" s="2"/>
      <c r="S113" s="9" t="s">
        <v>165</v>
      </c>
      <c r="T113" s="4" t="s">
        <v>172</v>
      </c>
      <c r="U113" s="4">
        <v>8.9999999999999998E-4</v>
      </c>
      <c r="V113" s="17"/>
      <c r="W113" s="4"/>
    </row>
    <row r="114" spans="1:24" x14ac:dyDescent="0.2">
      <c r="A114" s="1"/>
      <c r="B114" s="1" t="s">
        <v>1</v>
      </c>
      <c r="C114" s="2">
        <f t="shared" ref="C114:J114" si="22">AVERAGE(C109:C113)</f>
        <v>0</v>
      </c>
      <c r="D114" s="2">
        <f t="shared" si="22"/>
        <v>0</v>
      </c>
      <c r="E114" s="2">
        <f t="shared" si="22"/>
        <v>0</v>
      </c>
      <c r="F114" s="2">
        <f t="shared" si="22"/>
        <v>0</v>
      </c>
      <c r="G114" s="2">
        <f t="shared" si="22"/>
        <v>0</v>
      </c>
      <c r="H114" s="2">
        <f t="shared" si="22"/>
        <v>0.15000000000000002</v>
      </c>
      <c r="I114" s="2">
        <f t="shared" si="22"/>
        <v>0.35</v>
      </c>
      <c r="J114" s="2">
        <f t="shared" si="22"/>
        <v>0.72500000000000009</v>
      </c>
      <c r="S114" s="9" t="s">
        <v>168</v>
      </c>
      <c r="T114" s="4" t="s">
        <v>173</v>
      </c>
      <c r="U114" s="4" t="s">
        <v>8</v>
      </c>
      <c r="V114" s="17"/>
      <c r="W114" s="4"/>
    </row>
    <row r="115" spans="1:24" x14ac:dyDescent="0.2">
      <c r="A115" s="1"/>
      <c r="B115" s="1" t="s">
        <v>2</v>
      </c>
      <c r="C115" s="1">
        <f t="shared" ref="C115:J115" si="23">STDEV(C109:C113)/SQRT(COUNTA(C109:C113))</f>
        <v>0</v>
      </c>
      <c r="D115" s="1">
        <f t="shared" si="23"/>
        <v>0</v>
      </c>
      <c r="E115" s="1">
        <f t="shared" si="23"/>
        <v>0</v>
      </c>
      <c r="F115" s="1">
        <f t="shared" si="23"/>
        <v>0</v>
      </c>
      <c r="G115" s="1">
        <f t="shared" si="23"/>
        <v>0</v>
      </c>
      <c r="H115" s="1">
        <f t="shared" si="23"/>
        <v>2.886751345948128E-2</v>
      </c>
      <c r="I115" s="1">
        <f t="shared" si="23"/>
        <v>5.0000000000000072E-2</v>
      </c>
      <c r="J115" s="1">
        <f t="shared" si="23"/>
        <v>2.5000000000000022E-2</v>
      </c>
      <c r="S115" s="9" t="s">
        <v>27</v>
      </c>
      <c r="T115" s="4"/>
      <c r="U115" s="4"/>
      <c r="V115" s="17"/>
      <c r="W115" s="4"/>
    </row>
    <row r="116" spans="1:24" x14ac:dyDescent="0.2">
      <c r="S116" s="9" t="s">
        <v>165</v>
      </c>
      <c r="T116" s="4" t="s">
        <v>174</v>
      </c>
      <c r="U116" s="4" t="s">
        <v>8</v>
      </c>
      <c r="V116" s="17"/>
      <c r="W116" s="4"/>
    </row>
    <row r="117" spans="1:24" x14ac:dyDescent="0.2">
      <c r="S117" s="10" t="s">
        <v>168</v>
      </c>
      <c r="T117" s="11" t="s">
        <v>175</v>
      </c>
      <c r="U117" s="11" t="s">
        <v>8</v>
      </c>
      <c r="V117" s="18"/>
      <c r="W117" s="4"/>
    </row>
    <row r="118" spans="1:24" x14ac:dyDescent="0.2">
      <c r="S118" s="5"/>
      <c r="T118" s="4"/>
      <c r="U118" s="4"/>
      <c r="V118" s="4"/>
      <c r="W118" s="4"/>
      <c r="X118" s="4"/>
    </row>
    <row r="122" spans="1:24" x14ac:dyDescent="0.2">
      <c r="S122" s="5"/>
      <c r="T122" s="4"/>
      <c r="U122" s="4"/>
      <c r="V122" s="4"/>
      <c r="W122" s="4"/>
      <c r="X122" s="4"/>
    </row>
  </sheetData>
  <mergeCells count="28">
    <mergeCell ref="A4:A8"/>
    <mergeCell ref="B4:B8"/>
    <mergeCell ref="A12:A16"/>
    <mergeCell ref="B12:B16"/>
    <mergeCell ref="A21:A25"/>
    <mergeCell ref="B21:B25"/>
    <mergeCell ref="A32:A36"/>
    <mergeCell ref="B32:B36"/>
    <mergeCell ref="P32:P33"/>
    <mergeCell ref="V32:V55"/>
    <mergeCell ref="A40:A44"/>
    <mergeCell ref="B40:B44"/>
    <mergeCell ref="A49:A53"/>
    <mergeCell ref="B49:B53"/>
    <mergeCell ref="A64:A68"/>
    <mergeCell ref="B64:B68"/>
    <mergeCell ref="A72:A76"/>
    <mergeCell ref="B72:B76"/>
    <mergeCell ref="A81:A85"/>
    <mergeCell ref="B81:B85"/>
    <mergeCell ref="A93:A97"/>
    <mergeCell ref="B93:B97"/>
    <mergeCell ref="P94:P95"/>
    <mergeCell ref="V94:V117"/>
    <mergeCell ref="A101:A105"/>
    <mergeCell ref="B101:B105"/>
    <mergeCell ref="A109:A113"/>
    <mergeCell ref="B109:B11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6DBD5-1B57-44AF-BF39-5CF155404B44}">
  <dimension ref="A2:X119"/>
  <sheetViews>
    <sheetView workbookViewId="0">
      <selection activeCell="Q15" sqref="Q15"/>
    </sheetView>
  </sheetViews>
  <sheetFormatPr defaultRowHeight="14.25" x14ac:dyDescent="0.2"/>
  <cols>
    <col min="1" max="1" width="21" customWidth="1"/>
    <col min="2" max="2" width="15.5" customWidth="1"/>
  </cols>
  <sheetData>
    <row r="2" spans="1:10" x14ac:dyDescent="0.2">
      <c r="A2" s="1"/>
      <c r="B2" s="1"/>
      <c r="C2" s="1">
        <v>6.25</v>
      </c>
      <c r="D2" s="1">
        <v>12.5</v>
      </c>
      <c r="E2" s="1">
        <v>25</v>
      </c>
      <c r="F2" s="1">
        <v>50</v>
      </c>
      <c r="G2" s="1">
        <v>100</v>
      </c>
      <c r="H2" s="1">
        <v>200</v>
      </c>
      <c r="I2" s="1">
        <v>400</v>
      </c>
      <c r="J2" s="1">
        <v>800</v>
      </c>
    </row>
    <row r="3" spans="1:10" x14ac:dyDescent="0.2">
      <c r="A3" s="16" t="s">
        <v>176</v>
      </c>
      <c r="B3" s="16" t="s">
        <v>147</v>
      </c>
      <c r="C3" s="3" t="s">
        <v>79</v>
      </c>
      <c r="D3" s="3" t="s">
        <v>79</v>
      </c>
      <c r="E3" s="3" t="s">
        <v>79</v>
      </c>
      <c r="F3" s="3" t="s">
        <v>79</v>
      </c>
      <c r="G3" s="3" t="s">
        <v>84</v>
      </c>
      <c r="H3" s="3" t="s">
        <v>81</v>
      </c>
      <c r="I3" s="3" t="s">
        <v>82</v>
      </c>
      <c r="J3" s="3" t="s">
        <v>102</v>
      </c>
    </row>
    <row r="4" spans="1:10" x14ac:dyDescent="0.2">
      <c r="A4" s="16"/>
      <c r="B4" s="16"/>
      <c r="C4" s="3" t="s">
        <v>79</v>
      </c>
      <c r="D4" s="3" t="s">
        <v>79</v>
      </c>
      <c r="E4" s="3" t="s">
        <v>79</v>
      </c>
      <c r="F4" s="3" t="s">
        <v>79</v>
      </c>
      <c r="G4" s="3" t="s">
        <v>80</v>
      </c>
      <c r="H4" s="3" t="s">
        <v>81</v>
      </c>
      <c r="I4" s="3" t="s">
        <v>82</v>
      </c>
      <c r="J4" s="3" t="s">
        <v>102</v>
      </c>
    </row>
    <row r="5" spans="1:10" x14ac:dyDescent="0.2">
      <c r="A5" s="16"/>
      <c r="B5" s="16"/>
      <c r="C5" s="3" t="s">
        <v>79</v>
      </c>
      <c r="D5" s="3" t="s">
        <v>79</v>
      </c>
      <c r="E5" s="3" t="s">
        <v>79</v>
      </c>
      <c r="F5" s="3" t="s">
        <v>79</v>
      </c>
      <c r="G5" s="3" t="s">
        <v>79</v>
      </c>
      <c r="H5" s="3" t="s">
        <v>80</v>
      </c>
      <c r="I5" s="3" t="s">
        <v>87</v>
      </c>
      <c r="J5" s="3" t="s">
        <v>102</v>
      </c>
    </row>
    <row r="6" spans="1:10" x14ac:dyDescent="0.2">
      <c r="A6" s="16"/>
      <c r="B6" s="16"/>
      <c r="C6" s="3" t="s">
        <v>79</v>
      </c>
      <c r="D6" s="3" t="s">
        <v>79</v>
      </c>
      <c r="E6" s="3" t="s">
        <v>79</v>
      </c>
      <c r="F6" s="3" t="s">
        <v>79</v>
      </c>
      <c r="G6" s="3" t="s">
        <v>80</v>
      </c>
      <c r="H6" s="3" t="s">
        <v>80</v>
      </c>
      <c r="I6" s="3" t="s">
        <v>87</v>
      </c>
      <c r="J6" s="3" t="s">
        <v>102</v>
      </c>
    </row>
    <row r="7" spans="1:10" x14ac:dyDescent="0.2">
      <c r="A7" s="16"/>
      <c r="B7" s="16"/>
      <c r="C7" s="3"/>
      <c r="D7" s="3"/>
      <c r="E7" s="3"/>
      <c r="F7" s="3"/>
      <c r="G7" s="3"/>
      <c r="H7" s="3"/>
      <c r="I7" s="3"/>
      <c r="J7" s="3"/>
    </row>
    <row r="8" spans="1:10" x14ac:dyDescent="0.2">
      <c r="A8" s="1"/>
      <c r="B8" s="1"/>
      <c r="C8" s="3"/>
      <c r="D8" s="3"/>
      <c r="E8" s="3"/>
      <c r="F8" s="3"/>
      <c r="G8" s="3"/>
      <c r="H8" s="3"/>
      <c r="I8" s="3"/>
      <c r="J8" s="3"/>
    </row>
    <row r="9" spans="1:10" x14ac:dyDescent="0.2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">
      <c r="A11" s="16" t="s">
        <v>176</v>
      </c>
      <c r="B11" s="16" t="s">
        <v>163</v>
      </c>
      <c r="C11" s="3" t="s">
        <v>79</v>
      </c>
      <c r="D11" s="3" t="s">
        <v>79</v>
      </c>
      <c r="E11" s="3" t="s">
        <v>79</v>
      </c>
      <c r="F11" s="3" t="s">
        <v>79</v>
      </c>
      <c r="G11" s="3" t="s">
        <v>80</v>
      </c>
      <c r="H11" s="3" t="s">
        <v>90</v>
      </c>
      <c r="I11" s="3" t="s">
        <v>82</v>
      </c>
      <c r="J11" s="3" t="s">
        <v>102</v>
      </c>
    </row>
    <row r="12" spans="1:10" x14ac:dyDescent="0.2">
      <c r="A12" s="16"/>
      <c r="B12" s="16"/>
      <c r="C12" s="3" t="s">
        <v>79</v>
      </c>
      <c r="D12" s="3" t="s">
        <v>79</v>
      </c>
      <c r="E12" s="3" t="s">
        <v>79</v>
      </c>
      <c r="F12" s="3" t="s">
        <v>79</v>
      </c>
      <c r="G12" s="3" t="s">
        <v>80</v>
      </c>
      <c r="H12" s="3" t="s">
        <v>84</v>
      </c>
      <c r="I12" s="3" t="s">
        <v>88</v>
      </c>
      <c r="J12" s="3" t="s">
        <v>88</v>
      </c>
    </row>
    <row r="13" spans="1:10" x14ac:dyDescent="0.2">
      <c r="A13" s="16"/>
      <c r="B13" s="16"/>
      <c r="C13" s="3" t="s">
        <v>79</v>
      </c>
      <c r="D13" s="3" t="s">
        <v>79</v>
      </c>
      <c r="E13" s="3" t="s">
        <v>79</v>
      </c>
      <c r="F13" s="3" t="s">
        <v>79</v>
      </c>
      <c r="G13" s="3" t="s">
        <v>80</v>
      </c>
      <c r="H13" s="3" t="s">
        <v>84</v>
      </c>
      <c r="I13" s="3" t="s">
        <v>90</v>
      </c>
      <c r="J13" s="3" t="s">
        <v>102</v>
      </c>
    </row>
    <row r="14" spans="1:10" x14ac:dyDescent="0.2">
      <c r="A14" s="16"/>
      <c r="B14" s="16"/>
      <c r="C14" s="3" t="s">
        <v>79</v>
      </c>
      <c r="D14" s="3" t="s">
        <v>79</v>
      </c>
      <c r="E14" s="3" t="s">
        <v>79</v>
      </c>
      <c r="F14" s="3" t="s">
        <v>79</v>
      </c>
      <c r="G14" s="3" t="s">
        <v>80</v>
      </c>
      <c r="H14" s="3" t="s">
        <v>80</v>
      </c>
      <c r="I14" s="3" t="s">
        <v>83</v>
      </c>
      <c r="J14" s="3" t="s">
        <v>102</v>
      </c>
    </row>
    <row r="15" spans="1:10" x14ac:dyDescent="0.2">
      <c r="A15" s="16"/>
      <c r="B15" s="16"/>
      <c r="C15" s="3"/>
      <c r="D15" s="3"/>
      <c r="E15" s="3"/>
      <c r="F15" s="3"/>
      <c r="G15" s="3"/>
      <c r="H15" s="3"/>
      <c r="I15" s="3"/>
      <c r="J15" s="3"/>
    </row>
    <row r="16" spans="1:1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23" x14ac:dyDescent="0.2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23" x14ac:dyDescent="0.2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23" x14ac:dyDescent="0.2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23" x14ac:dyDescent="0.2">
      <c r="A20" s="16" t="s">
        <v>176</v>
      </c>
      <c r="B20" s="16" t="s">
        <v>164</v>
      </c>
      <c r="C20" s="3" t="s">
        <v>79</v>
      </c>
      <c r="D20" s="3" t="s">
        <v>79</v>
      </c>
      <c r="E20" s="3" t="s">
        <v>79</v>
      </c>
      <c r="F20" s="3" t="s">
        <v>80</v>
      </c>
      <c r="G20" s="3" t="s">
        <v>84</v>
      </c>
      <c r="H20" s="3" t="s">
        <v>87</v>
      </c>
      <c r="I20" s="3" t="s">
        <v>88</v>
      </c>
      <c r="J20" s="3" t="s">
        <v>102</v>
      </c>
    </row>
    <row r="21" spans="1:23" x14ac:dyDescent="0.2">
      <c r="A21" s="16"/>
      <c r="B21" s="16"/>
      <c r="C21" s="3" t="s">
        <v>79</v>
      </c>
      <c r="D21" s="3" t="s">
        <v>79</v>
      </c>
      <c r="E21" s="3" t="s">
        <v>79</v>
      </c>
      <c r="F21" s="3" t="s">
        <v>79</v>
      </c>
      <c r="G21" s="3" t="s">
        <v>81</v>
      </c>
      <c r="H21" s="3" t="s">
        <v>83</v>
      </c>
      <c r="I21" s="3" t="s">
        <v>82</v>
      </c>
      <c r="J21" s="3" t="s">
        <v>102</v>
      </c>
    </row>
    <row r="22" spans="1:23" x14ac:dyDescent="0.2">
      <c r="A22" s="16"/>
      <c r="B22" s="16"/>
      <c r="C22" s="3" t="s">
        <v>79</v>
      </c>
      <c r="D22" s="3" t="s">
        <v>79</v>
      </c>
      <c r="E22" s="3" t="s">
        <v>79</v>
      </c>
      <c r="F22" s="3" t="s">
        <v>79</v>
      </c>
      <c r="G22" s="3" t="s">
        <v>81</v>
      </c>
      <c r="H22" s="3" t="s">
        <v>87</v>
      </c>
      <c r="I22" s="3" t="s">
        <v>88</v>
      </c>
      <c r="J22" s="3" t="s">
        <v>102</v>
      </c>
    </row>
    <row r="23" spans="1:23" x14ac:dyDescent="0.2">
      <c r="A23" s="16"/>
      <c r="B23" s="16"/>
      <c r="C23" s="3" t="s">
        <v>79</v>
      </c>
      <c r="D23" s="3" t="s">
        <v>79</v>
      </c>
      <c r="E23" s="3" t="s">
        <v>79</v>
      </c>
      <c r="F23" s="3" t="s">
        <v>79</v>
      </c>
      <c r="G23" s="3" t="s">
        <v>80</v>
      </c>
      <c r="H23" s="3" t="s">
        <v>81</v>
      </c>
      <c r="I23" s="3" t="s">
        <v>86</v>
      </c>
      <c r="J23" s="3" t="s">
        <v>102</v>
      </c>
    </row>
    <row r="24" spans="1:23" x14ac:dyDescent="0.2">
      <c r="A24" s="16"/>
      <c r="B24" s="16"/>
      <c r="C24" s="3"/>
      <c r="D24" s="3"/>
      <c r="E24" s="3"/>
      <c r="F24" s="3"/>
      <c r="G24" s="3"/>
      <c r="H24" s="3"/>
      <c r="I24" s="3"/>
      <c r="J24" s="3"/>
    </row>
    <row r="25" spans="1:23" x14ac:dyDescent="0.2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2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23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23" x14ac:dyDescent="0.2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23" x14ac:dyDescent="0.2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23" x14ac:dyDescent="0.2">
      <c r="A30" s="1"/>
      <c r="B30" s="1"/>
      <c r="C30" s="1">
        <v>6.25</v>
      </c>
      <c r="D30" s="1">
        <v>12.5</v>
      </c>
      <c r="E30" s="1">
        <v>25</v>
      </c>
      <c r="F30" s="1">
        <v>50</v>
      </c>
      <c r="G30" s="1">
        <v>100</v>
      </c>
      <c r="H30" s="1">
        <v>200</v>
      </c>
      <c r="I30" s="1">
        <v>400</v>
      </c>
      <c r="J30" s="1">
        <v>800</v>
      </c>
      <c r="M30" s="6" t="s">
        <v>5</v>
      </c>
      <c r="N30" s="6" t="s">
        <v>74</v>
      </c>
      <c r="O30" s="6" t="s">
        <v>73</v>
      </c>
      <c r="P30" s="8" t="s">
        <v>29</v>
      </c>
      <c r="Q30" s="4"/>
      <c r="S30" s="6" t="s">
        <v>5</v>
      </c>
      <c r="T30" s="6" t="s">
        <v>74</v>
      </c>
      <c r="U30" s="6" t="s">
        <v>73</v>
      </c>
      <c r="V30" s="8" t="s">
        <v>29</v>
      </c>
      <c r="W30" s="4"/>
    </row>
    <row r="31" spans="1:23" x14ac:dyDescent="0.2">
      <c r="A31" s="16" t="s">
        <v>176</v>
      </c>
      <c r="B31" s="16" t="s">
        <v>147</v>
      </c>
      <c r="C31" s="2">
        <f t="shared" ref="C31:G34" si="0">0/10</f>
        <v>0</v>
      </c>
      <c r="D31" s="2">
        <f t="shared" si="0"/>
        <v>0</v>
      </c>
      <c r="E31" s="2">
        <f t="shared" si="0"/>
        <v>0</v>
      </c>
      <c r="F31" s="2">
        <f t="shared" si="0"/>
        <v>0</v>
      </c>
      <c r="G31" s="2">
        <f>2/10</f>
        <v>0.2</v>
      </c>
      <c r="H31" s="2">
        <f>3/10</f>
        <v>0.3</v>
      </c>
      <c r="I31" s="2">
        <f>7/10</f>
        <v>0.7</v>
      </c>
      <c r="J31" s="2">
        <f t="shared" ref="J31:J34" si="1">10/10</f>
        <v>1</v>
      </c>
      <c r="M31" s="9" t="s">
        <v>177</v>
      </c>
      <c r="N31" s="4" t="s">
        <v>178</v>
      </c>
      <c r="O31" s="4" t="s">
        <v>13</v>
      </c>
      <c r="P31" s="17" t="s">
        <v>179</v>
      </c>
      <c r="Q31" s="4"/>
      <c r="S31" s="9" t="s">
        <v>11</v>
      </c>
      <c r="T31" s="4"/>
      <c r="U31" s="4"/>
      <c r="V31" s="17" t="s">
        <v>179</v>
      </c>
      <c r="W31" s="4"/>
    </row>
    <row r="32" spans="1:23" x14ac:dyDescent="0.2">
      <c r="A32" s="16"/>
      <c r="B32" s="16"/>
      <c r="C32" s="2">
        <f t="shared" si="0"/>
        <v>0</v>
      </c>
      <c r="D32" s="2">
        <f t="shared" si="0"/>
        <v>0</v>
      </c>
      <c r="E32" s="2">
        <f t="shared" si="0"/>
        <v>0</v>
      </c>
      <c r="F32" s="2">
        <f t="shared" si="0"/>
        <v>0</v>
      </c>
      <c r="G32" s="2">
        <f>1/10</f>
        <v>0.1</v>
      </c>
      <c r="H32" s="2">
        <f>3/10</f>
        <v>0.3</v>
      </c>
      <c r="I32" s="2">
        <f>7/10</f>
        <v>0.7</v>
      </c>
      <c r="J32" s="2">
        <f t="shared" si="1"/>
        <v>1</v>
      </c>
      <c r="M32" s="10" t="s">
        <v>180</v>
      </c>
      <c r="N32" s="11" t="s">
        <v>181</v>
      </c>
      <c r="O32" s="11" t="s">
        <v>8</v>
      </c>
      <c r="P32" s="18"/>
      <c r="Q32" s="4"/>
      <c r="S32" s="9" t="s">
        <v>177</v>
      </c>
      <c r="T32" s="4" t="s">
        <v>182</v>
      </c>
      <c r="U32" s="4" t="s">
        <v>13</v>
      </c>
      <c r="V32" s="17"/>
      <c r="W32" s="4"/>
    </row>
    <row r="33" spans="1:23" x14ac:dyDescent="0.2">
      <c r="A33" s="16"/>
      <c r="B33" s="16"/>
      <c r="C33" s="2">
        <f t="shared" si="0"/>
        <v>0</v>
      </c>
      <c r="D33" s="2">
        <f t="shared" si="0"/>
        <v>0</v>
      </c>
      <c r="E33" s="2">
        <f t="shared" si="0"/>
        <v>0</v>
      </c>
      <c r="F33" s="2">
        <f t="shared" si="0"/>
        <v>0</v>
      </c>
      <c r="G33" s="2">
        <f t="shared" si="0"/>
        <v>0</v>
      </c>
      <c r="H33" s="2">
        <f>1/10</f>
        <v>0.1</v>
      </c>
      <c r="I33" s="2">
        <f>5/10</f>
        <v>0.5</v>
      </c>
      <c r="J33" s="2">
        <f t="shared" si="1"/>
        <v>1</v>
      </c>
      <c r="P33" s="4"/>
      <c r="Q33" s="4"/>
      <c r="S33" s="9" t="s">
        <v>180</v>
      </c>
      <c r="T33" s="4" t="s">
        <v>182</v>
      </c>
      <c r="U33" s="4" t="s">
        <v>13</v>
      </c>
      <c r="V33" s="17"/>
      <c r="W33" s="4"/>
    </row>
    <row r="34" spans="1:23" x14ac:dyDescent="0.2">
      <c r="A34" s="16"/>
      <c r="B34" s="16"/>
      <c r="C34" s="2">
        <f t="shared" si="0"/>
        <v>0</v>
      </c>
      <c r="D34" s="2">
        <f t="shared" si="0"/>
        <v>0</v>
      </c>
      <c r="E34" s="2">
        <f t="shared" si="0"/>
        <v>0</v>
      </c>
      <c r="F34" s="2">
        <f t="shared" si="0"/>
        <v>0</v>
      </c>
      <c r="G34" s="2">
        <f>1/10</f>
        <v>0.1</v>
      </c>
      <c r="H34" s="2">
        <f>1/10</f>
        <v>0.1</v>
      </c>
      <c r="I34" s="2">
        <f>5/10</f>
        <v>0.5</v>
      </c>
      <c r="J34" s="2">
        <f t="shared" si="1"/>
        <v>1</v>
      </c>
      <c r="S34" s="9" t="s">
        <v>14</v>
      </c>
      <c r="T34" s="4"/>
      <c r="U34" s="4"/>
      <c r="V34" s="17"/>
      <c r="W34" s="4"/>
    </row>
    <row r="35" spans="1:23" x14ac:dyDescent="0.2">
      <c r="A35" s="16"/>
      <c r="B35" s="16"/>
      <c r="C35" s="2"/>
      <c r="D35" s="2"/>
      <c r="E35" s="2"/>
      <c r="F35" s="2"/>
      <c r="G35" s="2"/>
      <c r="H35" s="2"/>
      <c r="I35" s="2"/>
      <c r="J35" s="2"/>
      <c r="S35" s="9" t="s">
        <v>177</v>
      </c>
      <c r="T35" s="4" t="s">
        <v>182</v>
      </c>
      <c r="U35" s="4" t="s">
        <v>13</v>
      </c>
      <c r="V35" s="17"/>
      <c r="W35" s="4"/>
    </row>
    <row r="36" spans="1:23" x14ac:dyDescent="0.2">
      <c r="A36" s="1"/>
      <c r="B36" s="1" t="s">
        <v>1</v>
      </c>
      <c r="C36" s="2">
        <f t="shared" ref="C36:J36" si="2">AVERAGE(C31:C35)</f>
        <v>0</v>
      </c>
      <c r="D36" s="2">
        <f t="shared" si="2"/>
        <v>0</v>
      </c>
      <c r="E36" s="2">
        <f t="shared" si="2"/>
        <v>0</v>
      </c>
      <c r="F36" s="2">
        <f t="shared" si="2"/>
        <v>0</v>
      </c>
      <c r="G36" s="2">
        <f t="shared" si="2"/>
        <v>0.1</v>
      </c>
      <c r="H36" s="2">
        <f t="shared" si="2"/>
        <v>0.19999999999999998</v>
      </c>
      <c r="I36" s="2">
        <f t="shared" si="2"/>
        <v>0.6</v>
      </c>
      <c r="J36" s="2">
        <f t="shared" si="2"/>
        <v>1</v>
      </c>
      <c r="S36" s="9" t="s">
        <v>180</v>
      </c>
      <c r="T36" s="4" t="s">
        <v>182</v>
      </c>
      <c r="U36" s="4" t="s">
        <v>13</v>
      </c>
      <c r="V36" s="17"/>
      <c r="W36" s="4"/>
    </row>
    <row r="37" spans="1:23" x14ac:dyDescent="0.2">
      <c r="A37" s="1"/>
      <c r="B37" s="1" t="s">
        <v>2</v>
      </c>
      <c r="C37" s="1">
        <f t="shared" ref="C37:J37" si="3">STDEV(C31:C35)/SQRT(COUNTA(C31:C35))</f>
        <v>0</v>
      </c>
      <c r="D37" s="1">
        <f t="shared" si="3"/>
        <v>0</v>
      </c>
      <c r="E37" s="1">
        <f t="shared" si="3"/>
        <v>0</v>
      </c>
      <c r="F37" s="1">
        <f t="shared" si="3"/>
        <v>0</v>
      </c>
      <c r="G37" s="1">
        <f t="shared" si="3"/>
        <v>4.0824829046386304E-2</v>
      </c>
      <c r="H37" s="1">
        <f t="shared" si="3"/>
        <v>5.7735026918962602E-2</v>
      </c>
      <c r="I37" s="1">
        <f t="shared" si="3"/>
        <v>5.7735026918962602E-2</v>
      </c>
      <c r="J37" s="1">
        <f t="shared" si="3"/>
        <v>0</v>
      </c>
      <c r="S37" s="9" t="s">
        <v>15</v>
      </c>
      <c r="T37" s="4"/>
      <c r="U37" s="4"/>
      <c r="V37" s="17"/>
      <c r="W37" s="4"/>
    </row>
    <row r="38" spans="1:23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S38" s="9" t="s">
        <v>177</v>
      </c>
      <c r="T38" s="4" t="s">
        <v>182</v>
      </c>
      <c r="U38" s="4" t="s">
        <v>13</v>
      </c>
      <c r="V38" s="17"/>
      <c r="W38" s="4"/>
    </row>
    <row r="39" spans="1:23" x14ac:dyDescent="0.2">
      <c r="A39" s="16" t="s">
        <v>176</v>
      </c>
      <c r="B39" s="16" t="s">
        <v>148</v>
      </c>
      <c r="C39" s="2">
        <f t="shared" ref="C39:F42" si="4">0/10</f>
        <v>0</v>
      </c>
      <c r="D39" s="2">
        <f t="shared" si="4"/>
        <v>0</v>
      </c>
      <c r="E39" s="2">
        <f t="shared" si="4"/>
        <v>0</v>
      </c>
      <c r="F39" s="2">
        <f t="shared" si="4"/>
        <v>0</v>
      </c>
      <c r="G39" s="2">
        <f t="shared" ref="G39:G42" si="5">1/10</f>
        <v>0.1</v>
      </c>
      <c r="H39" s="2">
        <f>4/10</f>
        <v>0.4</v>
      </c>
      <c r="I39" s="2">
        <f>7/10</f>
        <v>0.7</v>
      </c>
      <c r="J39" s="2">
        <f t="shared" ref="J39:J42" si="6">10/10</f>
        <v>1</v>
      </c>
      <c r="S39" s="9" t="s">
        <v>180</v>
      </c>
      <c r="T39" s="4" t="s">
        <v>182</v>
      </c>
      <c r="U39" s="4" t="s">
        <v>13</v>
      </c>
      <c r="V39" s="17"/>
      <c r="W39" s="4"/>
    </row>
    <row r="40" spans="1:23" x14ac:dyDescent="0.2">
      <c r="A40" s="16"/>
      <c r="B40" s="16"/>
      <c r="C40" s="2">
        <f t="shared" si="4"/>
        <v>0</v>
      </c>
      <c r="D40" s="2">
        <f t="shared" si="4"/>
        <v>0</v>
      </c>
      <c r="E40" s="2">
        <f t="shared" si="4"/>
        <v>0</v>
      </c>
      <c r="F40" s="2">
        <f t="shared" si="4"/>
        <v>0</v>
      </c>
      <c r="G40" s="2">
        <f t="shared" si="5"/>
        <v>0.1</v>
      </c>
      <c r="H40" s="2">
        <f>2/10</f>
        <v>0.2</v>
      </c>
      <c r="I40" s="2">
        <f>9/10</f>
        <v>0.9</v>
      </c>
      <c r="J40" s="2">
        <f>9/10</f>
        <v>0.9</v>
      </c>
      <c r="S40" s="9" t="s">
        <v>17</v>
      </c>
      <c r="T40" s="4"/>
      <c r="U40" s="4"/>
      <c r="V40" s="17"/>
      <c r="W40" s="4"/>
    </row>
    <row r="41" spans="1:23" x14ac:dyDescent="0.2">
      <c r="A41" s="16"/>
      <c r="B41" s="16"/>
      <c r="C41" s="2">
        <f t="shared" si="4"/>
        <v>0</v>
      </c>
      <c r="D41" s="2">
        <f t="shared" si="4"/>
        <v>0</v>
      </c>
      <c r="E41" s="2">
        <f t="shared" si="4"/>
        <v>0</v>
      </c>
      <c r="F41" s="2">
        <f t="shared" si="4"/>
        <v>0</v>
      </c>
      <c r="G41" s="2">
        <f t="shared" si="5"/>
        <v>0.1</v>
      </c>
      <c r="H41" s="2">
        <f>2/10</f>
        <v>0.2</v>
      </c>
      <c r="I41" s="2">
        <f>4/10</f>
        <v>0.4</v>
      </c>
      <c r="J41" s="2">
        <f t="shared" si="6"/>
        <v>1</v>
      </c>
      <c r="S41" s="9" t="s">
        <v>177</v>
      </c>
      <c r="T41" s="4" t="s">
        <v>182</v>
      </c>
      <c r="U41" s="4" t="s">
        <v>13</v>
      </c>
      <c r="V41" s="17"/>
      <c r="W41" s="4"/>
    </row>
    <row r="42" spans="1:23" x14ac:dyDescent="0.2">
      <c r="A42" s="16"/>
      <c r="B42" s="16"/>
      <c r="C42" s="2">
        <f t="shared" si="4"/>
        <v>0</v>
      </c>
      <c r="D42" s="2">
        <f t="shared" si="4"/>
        <v>0</v>
      </c>
      <c r="E42" s="2">
        <f t="shared" si="4"/>
        <v>0</v>
      </c>
      <c r="F42" s="2">
        <f t="shared" si="4"/>
        <v>0</v>
      </c>
      <c r="G42" s="2">
        <f t="shared" si="5"/>
        <v>0.1</v>
      </c>
      <c r="H42" s="2">
        <f>1/10</f>
        <v>0.1</v>
      </c>
      <c r="I42" s="2">
        <f>6/10</f>
        <v>0.6</v>
      </c>
      <c r="J42" s="2">
        <f t="shared" si="6"/>
        <v>1</v>
      </c>
      <c r="S42" s="9" t="s">
        <v>180</v>
      </c>
      <c r="T42" s="4" t="s">
        <v>183</v>
      </c>
      <c r="U42" s="4" t="s">
        <v>13</v>
      </c>
      <c r="V42" s="17"/>
      <c r="W42" s="4"/>
    </row>
    <row r="43" spans="1:23" x14ac:dyDescent="0.2">
      <c r="A43" s="16"/>
      <c r="B43" s="16"/>
      <c r="C43" s="2"/>
      <c r="D43" s="2"/>
      <c r="E43" s="2"/>
      <c r="F43" s="2"/>
      <c r="G43" s="2"/>
      <c r="H43" s="2"/>
      <c r="I43" s="2"/>
      <c r="J43" s="2"/>
      <c r="S43" s="9" t="s">
        <v>20</v>
      </c>
      <c r="T43" s="4"/>
      <c r="U43" s="4"/>
      <c r="V43" s="17"/>
      <c r="W43" s="4"/>
    </row>
    <row r="44" spans="1:23" x14ac:dyDescent="0.2">
      <c r="A44" s="1"/>
      <c r="B44" s="1" t="s">
        <v>1</v>
      </c>
      <c r="C44" s="2">
        <f t="shared" ref="C44:J44" si="7">AVERAGE(C39:C43)</f>
        <v>0</v>
      </c>
      <c r="D44" s="2">
        <f t="shared" si="7"/>
        <v>0</v>
      </c>
      <c r="E44" s="2">
        <f t="shared" si="7"/>
        <v>0</v>
      </c>
      <c r="F44" s="2">
        <f t="shared" si="7"/>
        <v>0</v>
      </c>
      <c r="G44" s="2">
        <f t="shared" si="7"/>
        <v>0.1</v>
      </c>
      <c r="H44" s="2">
        <f t="shared" si="7"/>
        <v>0.22500000000000001</v>
      </c>
      <c r="I44" s="2">
        <f t="shared" si="7"/>
        <v>0.65</v>
      </c>
      <c r="J44" s="2">
        <f t="shared" si="7"/>
        <v>0.97499999999999998</v>
      </c>
      <c r="S44" s="9" t="s">
        <v>177</v>
      </c>
      <c r="T44" s="4" t="s">
        <v>182</v>
      </c>
      <c r="U44" s="4" t="s">
        <v>13</v>
      </c>
      <c r="V44" s="17"/>
      <c r="W44" s="4"/>
    </row>
    <row r="45" spans="1:23" x14ac:dyDescent="0.2">
      <c r="A45" s="1"/>
      <c r="B45" s="1" t="s">
        <v>2</v>
      </c>
      <c r="C45" s="1">
        <f t="shared" ref="C45:J45" si="8">STDEV(C39:C43)/SQRT(COUNTA(C39:C43))</f>
        <v>0</v>
      </c>
      <c r="D45" s="1">
        <f t="shared" si="8"/>
        <v>0</v>
      </c>
      <c r="E45" s="1">
        <f t="shared" si="8"/>
        <v>0</v>
      </c>
      <c r="F45" s="1">
        <f t="shared" si="8"/>
        <v>0</v>
      </c>
      <c r="G45" s="1">
        <f t="shared" si="8"/>
        <v>0</v>
      </c>
      <c r="H45" s="1">
        <f t="shared" si="8"/>
        <v>6.2915286960589609E-2</v>
      </c>
      <c r="I45" s="1">
        <f t="shared" si="8"/>
        <v>0.10408329997330651</v>
      </c>
      <c r="J45" s="1">
        <f t="shared" si="8"/>
        <v>2.4999999999999994E-2</v>
      </c>
      <c r="S45" s="9" t="s">
        <v>180</v>
      </c>
      <c r="T45" s="4" t="s">
        <v>184</v>
      </c>
      <c r="U45" s="4">
        <v>3.9300000000000002E-2</v>
      </c>
      <c r="V45" s="17"/>
      <c r="W45" s="4"/>
    </row>
    <row r="46" spans="1:23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S46" s="9" t="s">
        <v>22</v>
      </c>
      <c r="T46" s="4"/>
      <c r="U46" s="4"/>
      <c r="V46" s="17"/>
      <c r="W46" s="4"/>
    </row>
    <row r="47" spans="1:23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S47" s="9" t="s">
        <v>177</v>
      </c>
      <c r="T47" s="4" t="s">
        <v>183</v>
      </c>
      <c r="U47" s="4" t="s">
        <v>13</v>
      </c>
      <c r="V47" s="17"/>
      <c r="W47" s="4"/>
    </row>
    <row r="48" spans="1:23" x14ac:dyDescent="0.2">
      <c r="A48" s="16" t="s">
        <v>176</v>
      </c>
      <c r="B48" s="16" t="s">
        <v>149</v>
      </c>
      <c r="C48" s="2">
        <f>0/10</f>
        <v>0</v>
      </c>
      <c r="D48" s="2">
        <f>0/10</f>
        <v>0</v>
      </c>
      <c r="E48" s="2">
        <f>0/10</f>
        <v>0</v>
      </c>
      <c r="F48" s="2">
        <f>1/10</f>
        <v>0.1</v>
      </c>
      <c r="G48" s="2">
        <f>2/10</f>
        <v>0.2</v>
      </c>
      <c r="H48" s="2">
        <f>5/10</f>
        <v>0.5</v>
      </c>
      <c r="I48" s="2">
        <f>9/10</f>
        <v>0.9</v>
      </c>
      <c r="J48" s="2">
        <f t="shared" ref="J48:J51" si="9">10/10</f>
        <v>1</v>
      </c>
      <c r="S48" s="9" t="s">
        <v>180</v>
      </c>
      <c r="T48" s="4" t="s">
        <v>185</v>
      </c>
      <c r="U48" s="4" t="s">
        <v>8</v>
      </c>
      <c r="V48" s="17"/>
      <c r="W48" s="4"/>
    </row>
    <row r="49" spans="1:24" x14ac:dyDescent="0.2">
      <c r="A49" s="16"/>
      <c r="B49" s="16"/>
      <c r="C49" s="2">
        <f t="shared" ref="C49:F51" si="10">0/10</f>
        <v>0</v>
      </c>
      <c r="D49" s="2">
        <f t="shared" si="10"/>
        <v>0</v>
      </c>
      <c r="E49" s="2">
        <f t="shared" si="10"/>
        <v>0</v>
      </c>
      <c r="F49" s="2">
        <f t="shared" si="10"/>
        <v>0</v>
      </c>
      <c r="G49" s="2">
        <f>3/10</f>
        <v>0.3</v>
      </c>
      <c r="H49" s="2">
        <f>6/10</f>
        <v>0.6</v>
      </c>
      <c r="I49" s="2">
        <f>7/10</f>
        <v>0.7</v>
      </c>
      <c r="J49" s="2">
        <f t="shared" si="9"/>
        <v>1</v>
      </c>
      <c r="S49" s="9" t="s">
        <v>25</v>
      </c>
      <c r="T49" s="4"/>
      <c r="U49" s="4"/>
      <c r="V49" s="17"/>
      <c r="W49" s="4"/>
    </row>
    <row r="50" spans="1:24" x14ac:dyDescent="0.2">
      <c r="A50" s="16"/>
      <c r="B50" s="16"/>
      <c r="C50" s="2">
        <f t="shared" si="10"/>
        <v>0</v>
      </c>
      <c r="D50" s="2">
        <f t="shared" si="10"/>
        <v>0</v>
      </c>
      <c r="E50" s="2">
        <f t="shared" si="10"/>
        <v>0</v>
      </c>
      <c r="F50" s="2">
        <f t="shared" si="10"/>
        <v>0</v>
      </c>
      <c r="G50" s="2">
        <f>3/10</f>
        <v>0.3</v>
      </c>
      <c r="H50" s="2">
        <f>5/10</f>
        <v>0.5</v>
      </c>
      <c r="I50" s="2">
        <f>9/10</f>
        <v>0.9</v>
      </c>
      <c r="J50" s="2">
        <f t="shared" si="9"/>
        <v>1</v>
      </c>
      <c r="S50" s="9" t="s">
        <v>177</v>
      </c>
      <c r="T50" s="4" t="s">
        <v>186</v>
      </c>
      <c r="U50" s="4">
        <v>0.68589999999999995</v>
      </c>
      <c r="V50" s="17"/>
      <c r="W50" s="4"/>
    </row>
    <row r="51" spans="1:24" x14ac:dyDescent="0.2">
      <c r="A51" s="16"/>
      <c r="B51" s="16"/>
      <c r="C51" s="2">
        <f t="shared" si="10"/>
        <v>0</v>
      </c>
      <c r="D51" s="2">
        <f t="shared" si="10"/>
        <v>0</v>
      </c>
      <c r="E51" s="2">
        <f t="shared" si="10"/>
        <v>0</v>
      </c>
      <c r="F51" s="2">
        <f t="shared" si="10"/>
        <v>0</v>
      </c>
      <c r="G51" s="2">
        <f>1/10</f>
        <v>0.1</v>
      </c>
      <c r="H51" s="2">
        <f>3/10</f>
        <v>0.3</v>
      </c>
      <c r="I51" s="2">
        <f>8/10</f>
        <v>0.8</v>
      </c>
      <c r="J51" s="2">
        <f t="shared" si="9"/>
        <v>1</v>
      </c>
      <c r="S51" s="9" t="s">
        <v>180</v>
      </c>
      <c r="T51" s="4" t="s">
        <v>187</v>
      </c>
      <c r="U51" s="4">
        <v>1E-4</v>
      </c>
      <c r="V51" s="17"/>
      <c r="W51" s="4"/>
    </row>
    <row r="52" spans="1:24" x14ac:dyDescent="0.2">
      <c r="A52" s="16"/>
      <c r="B52" s="16"/>
      <c r="C52" s="2"/>
      <c r="D52" s="2"/>
      <c r="E52" s="2"/>
      <c r="F52" s="2"/>
      <c r="G52" s="2"/>
      <c r="H52" s="2"/>
      <c r="I52" s="2"/>
      <c r="J52" s="2"/>
      <c r="S52" s="9" t="s">
        <v>27</v>
      </c>
      <c r="T52" s="4"/>
      <c r="U52" s="4"/>
      <c r="V52" s="17"/>
      <c r="W52" s="4"/>
    </row>
    <row r="53" spans="1:24" x14ac:dyDescent="0.2">
      <c r="A53" s="1"/>
      <c r="B53" s="1" t="s">
        <v>1</v>
      </c>
      <c r="C53" s="2">
        <f t="shared" ref="C53:J53" si="11">AVERAGE(C48:C52)</f>
        <v>0</v>
      </c>
      <c r="D53" s="2">
        <f t="shared" si="11"/>
        <v>0</v>
      </c>
      <c r="E53" s="2">
        <f t="shared" si="11"/>
        <v>0</v>
      </c>
      <c r="F53" s="2">
        <f t="shared" si="11"/>
        <v>2.5000000000000001E-2</v>
      </c>
      <c r="G53" s="2">
        <f t="shared" si="11"/>
        <v>0.22500000000000001</v>
      </c>
      <c r="H53" s="2">
        <f t="shared" si="11"/>
        <v>0.47500000000000003</v>
      </c>
      <c r="I53" s="2">
        <f t="shared" si="11"/>
        <v>0.82499999999999996</v>
      </c>
      <c r="J53" s="2">
        <f t="shared" si="11"/>
        <v>1</v>
      </c>
      <c r="S53" s="9" t="s">
        <v>177</v>
      </c>
      <c r="T53" s="4" t="s">
        <v>188</v>
      </c>
      <c r="U53" s="4" t="s">
        <v>13</v>
      </c>
      <c r="V53" s="17"/>
      <c r="W53" s="4"/>
    </row>
    <row r="54" spans="1:24" x14ac:dyDescent="0.2">
      <c r="A54" s="1"/>
      <c r="B54" s="1" t="s">
        <v>2</v>
      </c>
      <c r="C54" s="1">
        <f t="shared" ref="C54:J54" si="12">STDEV(C48:C52)/SQRT(COUNTA(C48:C52))</f>
        <v>0</v>
      </c>
      <c r="D54" s="1">
        <f t="shared" si="12"/>
        <v>0</v>
      </c>
      <c r="E54" s="1">
        <f t="shared" si="12"/>
        <v>0</v>
      </c>
      <c r="F54" s="1">
        <f t="shared" si="12"/>
        <v>2.5000000000000001E-2</v>
      </c>
      <c r="G54" s="1">
        <f t="shared" si="12"/>
        <v>4.7871355387816901E-2</v>
      </c>
      <c r="H54" s="1">
        <f t="shared" si="12"/>
        <v>6.2915286960589498E-2</v>
      </c>
      <c r="I54" s="1">
        <f t="shared" si="12"/>
        <v>4.7871355387817553E-2</v>
      </c>
      <c r="J54" s="1">
        <f t="shared" si="12"/>
        <v>0</v>
      </c>
      <c r="S54" s="10" t="s">
        <v>180</v>
      </c>
      <c r="T54" s="11" t="s">
        <v>182</v>
      </c>
      <c r="U54" s="11" t="s">
        <v>13</v>
      </c>
      <c r="V54" s="18"/>
      <c r="W54" s="4"/>
    </row>
    <row r="55" spans="1:24" x14ac:dyDescent="0.2">
      <c r="S55" s="5"/>
      <c r="T55" s="4"/>
      <c r="U55" s="4"/>
      <c r="V55" s="4"/>
      <c r="W55" s="4"/>
      <c r="X55" s="4"/>
    </row>
    <row r="59" spans="1:24" x14ac:dyDescent="0.2">
      <c r="S59" s="5"/>
      <c r="T59" s="4"/>
      <c r="U59" s="4"/>
      <c r="V59" s="4"/>
      <c r="W59" s="4"/>
      <c r="X59" s="4"/>
    </row>
    <row r="62" spans="1:24" x14ac:dyDescent="0.2">
      <c r="A62" s="1"/>
      <c r="B62" s="1"/>
      <c r="C62" s="1">
        <v>6.25</v>
      </c>
      <c r="D62" s="1">
        <v>12.5</v>
      </c>
      <c r="E62" s="1">
        <v>25</v>
      </c>
      <c r="F62" s="1">
        <v>50</v>
      </c>
      <c r="G62" s="1">
        <v>100</v>
      </c>
      <c r="H62" s="1">
        <v>200</v>
      </c>
      <c r="I62" s="1">
        <v>400</v>
      </c>
      <c r="J62" s="1">
        <v>800</v>
      </c>
    </row>
    <row r="63" spans="1:24" x14ac:dyDescent="0.2">
      <c r="A63" s="16" t="s">
        <v>189</v>
      </c>
      <c r="B63" s="16" t="s">
        <v>147</v>
      </c>
      <c r="C63" s="3" t="s">
        <v>79</v>
      </c>
      <c r="D63" s="3" t="s">
        <v>79</v>
      </c>
      <c r="E63" s="3" t="s">
        <v>79</v>
      </c>
      <c r="F63" s="3" t="s">
        <v>79</v>
      </c>
      <c r="G63" s="3" t="s">
        <v>79</v>
      </c>
      <c r="H63" s="3" t="s">
        <v>79</v>
      </c>
      <c r="I63" s="3" t="s">
        <v>80</v>
      </c>
      <c r="J63" s="3" t="s">
        <v>87</v>
      </c>
    </row>
    <row r="64" spans="1:24" x14ac:dyDescent="0.2">
      <c r="A64" s="16"/>
      <c r="B64" s="16"/>
      <c r="C64" s="3" t="s">
        <v>79</v>
      </c>
      <c r="D64" s="3" t="s">
        <v>79</v>
      </c>
      <c r="E64" s="3" t="s">
        <v>79</v>
      </c>
      <c r="F64" s="3" t="s">
        <v>79</v>
      </c>
      <c r="G64" s="3" t="s">
        <v>79</v>
      </c>
      <c r="H64" s="3" t="s">
        <v>80</v>
      </c>
      <c r="I64" s="3" t="s">
        <v>90</v>
      </c>
      <c r="J64" s="3" t="s">
        <v>83</v>
      </c>
    </row>
    <row r="65" spans="1:10" x14ac:dyDescent="0.2">
      <c r="A65" s="16"/>
      <c r="B65" s="16"/>
      <c r="C65" s="3" t="s">
        <v>79</v>
      </c>
      <c r="D65" s="3" t="s">
        <v>79</v>
      </c>
      <c r="E65" s="3" t="s">
        <v>79</v>
      </c>
      <c r="F65" s="3" t="s">
        <v>79</v>
      </c>
      <c r="G65" s="3" t="s">
        <v>79</v>
      </c>
      <c r="H65" s="3" t="s">
        <v>79</v>
      </c>
      <c r="I65" s="3" t="s">
        <v>84</v>
      </c>
      <c r="J65" s="3" t="s">
        <v>82</v>
      </c>
    </row>
    <row r="66" spans="1:10" x14ac:dyDescent="0.2">
      <c r="A66" s="16"/>
      <c r="B66" s="16"/>
      <c r="C66" s="3" t="s">
        <v>79</v>
      </c>
      <c r="D66" s="3" t="s">
        <v>79</v>
      </c>
      <c r="E66" s="3" t="s">
        <v>79</v>
      </c>
      <c r="F66" s="3" t="s">
        <v>79</v>
      </c>
      <c r="G66" s="3" t="s">
        <v>79</v>
      </c>
      <c r="H66" s="3" t="s">
        <v>84</v>
      </c>
      <c r="I66" s="3" t="s">
        <v>81</v>
      </c>
      <c r="J66" s="3" t="s">
        <v>87</v>
      </c>
    </row>
    <row r="67" spans="1:10" x14ac:dyDescent="0.2">
      <c r="A67" s="16"/>
      <c r="B67" s="16"/>
      <c r="C67" s="3" t="s">
        <v>79</v>
      </c>
      <c r="D67" s="3" t="s">
        <v>79</v>
      </c>
      <c r="E67" s="3" t="s">
        <v>79</v>
      </c>
      <c r="F67" s="3" t="s">
        <v>79</v>
      </c>
      <c r="G67" s="3" t="s">
        <v>79</v>
      </c>
      <c r="H67" s="3" t="s">
        <v>79</v>
      </c>
      <c r="I67" s="3" t="s">
        <v>84</v>
      </c>
      <c r="J67" s="3" t="s">
        <v>83</v>
      </c>
    </row>
    <row r="68" spans="1:10" x14ac:dyDescent="0.2">
      <c r="A68" s="1"/>
      <c r="B68" s="1"/>
      <c r="C68" s="3"/>
      <c r="D68" s="3"/>
      <c r="E68" s="3"/>
      <c r="F68" s="3"/>
      <c r="G68" s="3"/>
      <c r="H68" s="3"/>
      <c r="I68" s="3"/>
      <c r="J68" s="3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">
      <c r="A71" s="16" t="s">
        <v>189</v>
      </c>
      <c r="B71" s="16" t="s">
        <v>163</v>
      </c>
      <c r="C71" s="3" t="s">
        <v>79</v>
      </c>
      <c r="D71" s="3" t="s">
        <v>79</v>
      </c>
      <c r="E71" s="3" t="s">
        <v>79</v>
      </c>
      <c r="F71" s="3" t="s">
        <v>79</v>
      </c>
      <c r="G71" s="3" t="s">
        <v>79</v>
      </c>
      <c r="H71" s="3" t="s">
        <v>80</v>
      </c>
      <c r="I71" s="3" t="s">
        <v>90</v>
      </c>
      <c r="J71" s="3" t="s">
        <v>88</v>
      </c>
    </row>
    <row r="72" spans="1:10" x14ac:dyDescent="0.2">
      <c r="A72" s="16"/>
      <c r="B72" s="16"/>
      <c r="C72" s="3" t="s">
        <v>79</v>
      </c>
      <c r="D72" s="3" t="s">
        <v>79</v>
      </c>
      <c r="E72" s="3" t="s">
        <v>79</v>
      </c>
      <c r="F72" s="3" t="s">
        <v>79</v>
      </c>
      <c r="G72" s="3" t="s">
        <v>80</v>
      </c>
      <c r="H72" s="3" t="s">
        <v>84</v>
      </c>
      <c r="I72" s="3" t="s">
        <v>90</v>
      </c>
      <c r="J72" s="3" t="s">
        <v>82</v>
      </c>
    </row>
    <row r="73" spans="1:10" x14ac:dyDescent="0.2">
      <c r="A73" s="16"/>
      <c r="B73" s="16"/>
      <c r="C73" s="3" t="s">
        <v>79</v>
      </c>
      <c r="D73" s="3" t="s">
        <v>79</v>
      </c>
      <c r="E73" s="3" t="s">
        <v>79</v>
      </c>
      <c r="F73" s="3" t="s">
        <v>79</v>
      </c>
      <c r="G73" s="3" t="s">
        <v>84</v>
      </c>
      <c r="H73" s="3" t="s">
        <v>81</v>
      </c>
      <c r="I73" s="3" t="s">
        <v>82</v>
      </c>
      <c r="J73" s="3" t="s">
        <v>88</v>
      </c>
    </row>
    <row r="74" spans="1:10" x14ac:dyDescent="0.2">
      <c r="A74" s="16"/>
      <c r="B74" s="16"/>
      <c r="C74" s="3" t="s">
        <v>79</v>
      </c>
      <c r="D74" s="3" t="s">
        <v>79</v>
      </c>
      <c r="E74" s="3" t="s">
        <v>79</v>
      </c>
      <c r="F74" s="3" t="s">
        <v>79</v>
      </c>
      <c r="G74" s="3" t="s">
        <v>79</v>
      </c>
      <c r="H74" s="3" t="s">
        <v>84</v>
      </c>
      <c r="I74" s="3" t="s">
        <v>83</v>
      </c>
      <c r="J74" s="3" t="s">
        <v>88</v>
      </c>
    </row>
    <row r="75" spans="1:10" x14ac:dyDescent="0.2">
      <c r="A75" s="16"/>
      <c r="B75" s="16"/>
      <c r="C75" s="3" t="s">
        <v>79</v>
      </c>
      <c r="D75" s="3" t="s">
        <v>79</v>
      </c>
      <c r="E75" s="3" t="s">
        <v>79</v>
      </c>
      <c r="F75" s="3" t="s">
        <v>79</v>
      </c>
      <c r="G75" s="3" t="s">
        <v>84</v>
      </c>
      <c r="H75" s="3" t="s">
        <v>90</v>
      </c>
      <c r="I75" s="3" t="s">
        <v>82</v>
      </c>
      <c r="J75" s="3" t="s">
        <v>102</v>
      </c>
    </row>
    <row r="76" spans="1:1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">
      <c r="A80" s="16" t="s">
        <v>189</v>
      </c>
      <c r="B80" s="16" t="s">
        <v>164</v>
      </c>
      <c r="C80" s="3" t="s">
        <v>79</v>
      </c>
      <c r="D80" s="3" t="s">
        <v>79</v>
      </c>
      <c r="E80" s="3" t="s">
        <v>79</v>
      </c>
      <c r="F80" s="3" t="s">
        <v>80</v>
      </c>
      <c r="G80" s="3" t="s">
        <v>84</v>
      </c>
      <c r="H80" s="3" t="s">
        <v>90</v>
      </c>
      <c r="I80" s="3" t="s">
        <v>88</v>
      </c>
      <c r="J80" s="3" t="s">
        <v>102</v>
      </c>
    </row>
    <row r="81" spans="1:23" x14ac:dyDescent="0.2">
      <c r="A81" s="16"/>
      <c r="B81" s="16"/>
      <c r="C81" s="3" t="s">
        <v>79</v>
      </c>
      <c r="D81" s="3" t="s">
        <v>79</v>
      </c>
      <c r="E81" s="3" t="s">
        <v>79</v>
      </c>
      <c r="F81" s="3" t="s">
        <v>79</v>
      </c>
      <c r="G81" s="3" t="s">
        <v>81</v>
      </c>
      <c r="H81" s="3" t="s">
        <v>90</v>
      </c>
      <c r="I81" s="3" t="s">
        <v>86</v>
      </c>
      <c r="J81" s="3" t="s">
        <v>102</v>
      </c>
    </row>
    <row r="82" spans="1:23" x14ac:dyDescent="0.2">
      <c r="A82" s="16"/>
      <c r="B82" s="16"/>
      <c r="C82" s="3" t="s">
        <v>79</v>
      </c>
      <c r="D82" s="3" t="s">
        <v>79</v>
      </c>
      <c r="E82" s="3" t="s">
        <v>79</v>
      </c>
      <c r="F82" s="3" t="s">
        <v>80</v>
      </c>
      <c r="G82" s="3" t="s">
        <v>84</v>
      </c>
      <c r="H82" s="3" t="s">
        <v>87</v>
      </c>
      <c r="I82" s="3" t="s">
        <v>88</v>
      </c>
      <c r="J82" s="3" t="s">
        <v>102</v>
      </c>
    </row>
    <row r="83" spans="1:23" x14ac:dyDescent="0.2">
      <c r="A83" s="16"/>
      <c r="B83" s="16"/>
      <c r="C83" s="3" t="s">
        <v>79</v>
      </c>
      <c r="D83" s="3" t="s">
        <v>79</v>
      </c>
      <c r="E83" s="3" t="s">
        <v>79</v>
      </c>
      <c r="F83" s="3" t="s">
        <v>80</v>
      </c>
      <c r="G83" s="3" t="s">
        <v>80</v>
      </c>
      <c r="H83" s="3" t="s">
        <v>81</v>
      </c>
      <c r="I83" s="3" t="s">
        <v>86</v>
      </c>
      <c r="J83" s="3" t="s">
        <v>102</v>
      </c>
    </row>
    <row r="84" spans="1:23" x14ac:dyDescent="0.2">
      <c r="A84" s="16"/>
      <c r="B84" s="16"/>
      <c r="C84" s="3"/>
      <c r="D84" s="3"/>
      <c r="E84" s="3"/>
      <c r="F84" s="3"/>
      <c r="G84" s="3"/>
      <c r="H84" s="3"/>
      <c r="I84" s="3"/>
      <c r="J84" s="3"/>
    </row>
    <row r="85" spans="1:23" x14ac:dyDescent="0.2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23" x14ac:dyDescent="0.2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23" x14ac:dyDescent="0.2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23" x14ac:dyDescent="0.2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23" x14ac:dyDescent="0.2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23" x14ac:dyDescent="0.2">
      <c r="A90" s="1"/>
      <c r="B90" s="1"/>
      <c r="C90" s="1">
        <v>6.25</v>
      </c>
      <c r="D90" s="1">
        <v>12.5</v>
      </c>
      <c r="E90" s="1">
        <v>25</v>
      </c>
      <c r="F90" s="1">
        <v>50</v>
      </c>
      <c r="G90" s="1">
        <v>100</v>
      </c>
      <c r="H90" s="1">
        <v>200</v>
      </c>
      <c r="I90" s="1">
        <v>400</v>
      </c>
      <c r="J90" s="1">
        <v>800</v>
      </c>
      <c r="M90" s="6" t="s">
        <v>5</v>
      </c>
      <c r="N90" s="6" t="s">
        <v>74</v>
      </c>
      <c r="O90" s="6" t="s">
        <v>73</v>
      </c>
      <c r="P90" s="8" t="s">
        <v>29</v>
      </c>
      <c r="Q90" s="4"/>
      <c r="S90" s="6" t="s">
        <v>5</v>
      </c>
      <c r="T90" s="6" t="s">
        <v>74</v>
      </c>
      <c r="U90" s="6" t="s">
        <v>73</v>
      </c>
      <c r="V90" s="8" t="s">
        <v>29</v>
      </c>
      <c r="W90" s="4"/>
    </row>
    <row r="91" spans="1:23" x14ac:dyDescent="0.2">
      <c r="A91" s="16" t="s">
        <v>189</v>
      </c>
      <c r="B91" s="16" t="s">
        <v>147</v>
      </c>
      <c r="C91" s="2">
        <f t="shared" ref="C91:H95" si="13">0/10</f>
        <v>0</v>
      </c>
      <c r="D91" s="2">
        <f t="shared" si="13"/>
        <v>0</v>
      </c>
      <c r="E91" s="2">
        <f t="shared" si="13"/>
        <v>0</v>
      </c>
      <c r="F91" s="2">
        <f t="shared" si="13"/>
        <v>0</v>
      </c>
      <c r="G91" s="2">
        <f t="shared" si="13"/>
        <v>0</v>
      </c>
      <c r="H91" s="2">
        <f t="shared" si="13"/>
        <v>0</v>
      </c>
      <c r="I91" s="2">
        <f>1/10</f>
        <v>0.1</v>
      </c>
      <c r="J91" s="2">
        <f>5/10</f>
        <v>0.5</v>
      </c>
      <c r="M91" s="9" t="s">
        <v>190</v>
      </c>
      <c r="N91" s="4" t="s">
        <v>191</v>
      </c>
      <c r="O91" s="4" t="s">
        <v>8</v>
      </c>
      <c r="P91" s="17" t="s">
        <v>192</v>
      </c>
      <c r="Q91" s="4"/>
      <c r="S91" s="9" t="s">
        <v>11</v>
      </c>
      <c r="T91" s="4"/>
      <c r="U91" s="4"/>
      <c r="V91" s="17" t="s">
        <v>192</v>
      </c>
      <c r="W91" s="4"/>
    </row>
    <row r="92" spans="1:23" x14ac:dyDescent="0.2">
      <c r="A92" s="16"/>
      <c r="B92" s="16"/>
      <c r="C92" s="2">
        <f t="shared" si="13"/>
        <v>0</v>
      </c>
      <c r="D92" s="2">
        <f t="shared" si="13"/>
        <v>0</v>
      </c>
      <c r="E92" s="2">
        <f t="shared" si="13"/>
        <v>0</v>
      </c>
      <c r="F92" s="2">
        <f t="shared" si="13"/>
        <v>0</v>
      </c>
      <c r="G92" s="2">
        <f t="shared" si="13"/>
        <v>0</v>
      </c>
      <c r="H92" s="2">
        <f>1/10</f>
        <v>0.1</v>
      </c>
      <c r="I92" s="2">
        <f>4/10</f>
        <v>0.4</v>
      </c>
      <c r="J92" s="2">
        <f>6/10</f>
        <v>0.6</v>
      </c>
      <c r="M92" s="10" t="s">
        <v>193</v>
      </c>
      <c r="N92" s="11" t="s">
        <v>194</v>
      </c>
      <c r="O92" s="11" t="s">
        <v>8</v>
      </c>
      <c r="P92" s="18"/>
      <c r="Q92" s="4"/>
      <c r="S92" s="9" t="s">
        <v>190</v>
      </c>
      <c r="T92" s="4" t="s">
        <v>195</v>
      </c>
      <c r="U92" s="4" t="s">
        <v>13</v>
      </c>
      <c r="V92" s="17"/>
      <c r="W92" s="4"/>
    </row>
    <row r="93" spans="1:23" x14ac:dyDescent="0.2">
      <c r="A93" s="16"/>
      <c r="B93" s="16"/>
      <c r="C93" s="2">
        <f t="shared" si="13"/>
        <v>0</v>
      </c>
      <c r="D93" s="2">
        <f t="shared" si="13"/>
        <v>0</v>
      </c>
      <c r="E93" s="2">
        <f t="shared" si="13"/>
        <v>0</v>
      </c>
      <c r="F93" s="2">
        <f t="shared" si="13"/>
        <v>0</v>
      </c>
      <c r="G93" s="2">
        <f t="shared" si="13"/>
        <v>0</v>
      </c>
      <c r="H93" s="2">
        <f t="shared" si="13"/>
        <v>0</v>
      </c>
      <c r="I93" s="2">
        <f>2/10</f>
        <v>0.2</v>
      </c>
      <c r="J93" s="2">
        <f>7/10</f>
        <v>0.7</v>
      </c>
      <c r="P93" s="4"/>
      <c r="Q93" s="4"/>
      <c r="S93" s="9" t="s">
        <v>193</v>
      </c>
      <c r="T93" s="4" t="s">
        <v>196</v>
      </c>
      <c r="U93" s="4" t="s">
        <v>13</v>
      </c>
      <c r="V93" s="17"/>
      <c r="W93" s="4"/>
    </row>
    <row r="94" spans="1:23" x14ac:dyDescent="0.2">
      <c r="A94" s="16"/>
      <c r="B94" s="16"/>
      <c r="C94" s="2">
        <f t="shared" si="13"/>
        <v>0</v>
      </c>
      <c r="D94" s="2">
        <f t="shared" si="13"/>
        <v>0</v>
      </c>
      <c r="E94" s="2">
        <f t="shared" si="13"/>
        <v>0</v>
      </c>
      <c r="F94" s="2">
        <f t="shared" si="13"/>
        <v>0</v>
      </c>
      <c r="G94" s="2">
        <f t="shared" si="13"/>
        <v>0</v>
      </c>
      <c r="H94" s="2">
        <f>2/10</f>
        <v>0.2</v>
      </c>
      <c r="I94" s="2">
        <f>3/10</f>
        <v>0.3</v>
      </c>
      <c r="J94" s="2">
        <f>5/10</f>
        <v>0.5</v>
      </c>
      <c r="S94" s="9" t="s">
        <v>14</v>
      </c>
      <c r="T94" s="4"/>
      <c r="U94" s="4"/>
      <c r="V94" s="17"/>
      <c r="W94" s="4"/>
    </row>
    <row r="95" spans="1:23" x14ac:dyDescent="0.2">
      <c r="A95" s="16"/>
      <c r="B95" s="16"/>
      <c r="C95" s="2">
        <f t="shared" si="13"/>
        <v>0</v>
      </c>
      <c r="D95" s="2">
        <f t="shared" si="13"/>
        <v>0</v>
      </c>
      <c r="E95" s="2">
        <f t="shared" si="13"/>
        <v>0</v>
      </c>
      <c r="F95" s="2">
        <f t="shared" si="13"/>
        <v>0</v>
      </c>
      <c r="G95" s="2">
        <f t="shared" si="13"/>
        <v>0</v>
      </c>
      <c r="H95" s="2">
        <f t="shared" si="13"/>
        <v>0</v>
      </c>
      <c r="I95" s="2">
        <f>2/10</f>
        <v>0.2</v>
      </c>
      <c r="J95" s="2">
        <f>6/10</f>
        <v>0.6</v>
      </c>
      <c r="S95" s="9" t="s">
        <v>190</v>
      </c>
      <c r="T95" s="4" t="s">
        <v>195</v>
      </c>
      <c r="U95" s="4" t="s">
        <v>13</v>
      </c>
      <c r="V95" s="17"/>
      <c r="W95" s="4"/>
    </row>
    <row r="96" spans="1:23" x14ac:dyDescent="0.2">
      <c r="A96" s="1"/>
      <c r="B96" s="1" t="s">
        <v>1</v>
      </c>
      <c r="C96" s="2">
        <f>AVERAGE(C91:C95)</f>
        <v>0</v>
      </c>
      <c r="D96" s="2">
        <f t="shared" ref="D96:J96" si="14">AVERAGE(D91:D95)</f>
        <v>0</v>
      </c>
      <c r="E96" s="2">
        <f t="shared" si="14"/>
        <v>0</v>
      </c>
      <c r="F96" s="2">
        <f t="shared" si="14"/>
        <v>0</v>
      </c>
      <c r="G96" s="2">
        <f t="shared" si="14"/>
        <v>0</v>
      </c>
      <c r="H96" s="2">
        <f t="shared" si="14"/>
        <v>6.0000000000000012E-2</v>
      </c>
      <c r="I96" s="2">
        <f t="shared" si="14"/>
        <v>0.24</v>
      </c>
      <c r="J96" s="2">
        <f t="shared" si="14"/>
        <v>0.57999999999999996</v>
      </c>
      <c r="S96" s="9" t="s">
        <v>193</v>
      </c>
      <c r="T96" s="4" t="s">
        <v>196</v>
      </c>
      <c r="U96" s="4" t="s">
        <v>13</v>
      </c>
      <c r="V96" s="17"/>
      <c r="W96" s="4"/>
    </row>
    <row r="97" spans="1:23" x14ac:dyDescent="0.2">
      <c r="A97" s="1"/>
      <c r="B97" s="1" t="s">
        <v>2</v>
      </c>
      <c r="C97" s="1">
        <f t="shared" ref="C97:J97" si="15">STDEV(C91:C95)/SQRT(COUNTA(C91:C95))</f>
        <v>0</v>
      </c>
      <c r="D97" s="1">
        <f t="shared" si="15"/>
        <v>0</v>
      </c>
      <c r="E97" s="1">
        <f t="shared" si="15"/>
        <v>0</v>
      </c>
      <c r="F97" s="1">
        <f t="shared" si="15"/>
        <v>0</v>
      </c>
      <c r="G97" s="1">
        <f t="shared" si="15"/>
        <v>0</v>
      </c>
      <c r="H97" s="1">
        <f t="shared" si="15"/>
        <v>0.04</v>
      </c>
      <c r="I97" s="1">
        <f t="shared" si="15"/>
        <v>5.0990195135927896E-2</v>
      </c>
      <c r="J97" s="1">
        <f t="shared" si="15"/>
        <v>3.7416573867739431E-2</v>
      </c>
      <c r="S97" s="9" t="s">
        <v>15</v>
      </c>
      <c r="T97" s="4"/>
      <c r="U97" s="4"/>
      <c r="V97" s="17"/>
      <c r="W97" s="4"/>
    </row>
    <row r="98" spans="1:23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S98" s="9" t="s">
        <v>190</v>
      </c>
      <c r="T98" s="4" t="s">
        <v>195</v>
      </c>
      <c r="U98" s="4" t="s">
        <v>13</v>
      </c>
      <c r="V98" s="17"/>
      <c r="W98" s="4"/>
    </row>
    <row r="99" spans="1:23" x14ac:dyDescent="0.2">
      <c r="A99" s="16" t="s">
        <v>189</v>
      </c>
      <c r="B99" s="16" t="s">
        <v>148</v>
      </c>
      <c r="C99" s="2">
        <f t="shared" ref="C99:G103" si="16">0/10</f>
        <v>0</v>
      </c>
      <c r="D99" s="2">
        <f t="shared" si="16"/>
        <v>0</v>
      </c>
      <c r="E99" s="2">
        <f t="shared" si="16"/>
        <v>0</v>
      </c>
      <c r="F99" s="2">
        <f t="shared" si="16"/>
        <v>0</v>
      </c>
      <c r="G99" s="2">
        <f t="shared" si="16"/>
        <v>0</v>
      </c>
      <c r="H99" s="2">
        <f>1/10</f>
        <v>0.1</v>
      </c>
      <c r="I99" s="2">
        <f>4/10</f>
        <v>0.4</v>
      </c>
      <c r="J99" s="2">
        <f t="shared" ref="J99:J102" si="17">9/10</f>
        <v>0.9</v>
      </c>
      <c r="S99" s="9" t="s">
        <v>193</v>
      </c>
      <c r="T99" s="4" t="s">
        <v>196</v>
      </c>
      <c r="U99" s="4" t="s">
        <v>13</v>
      </c>
      <c r="V99" s="17"/>
      <c r="W99" s="4"/>
    </row>
    <row r="100" spans="1:23" x14ac:dyDescent="0.2">
      <c r="A100" s="16"/>
      <c r="B100" s="16"/>
      <c r="C100" s="2">
        <f t="shared" si="16"/>
        <v>0</v>
      </c>
      <c r="D100" s="2">
        <f t="shared" si="16"/>
        <v>0</v>
      </c>
      <c r="E100" s="2">
        <f t="shared" si="16"/>
        <v>0</v>
      </c>
      <c r="F100" s="2">
        <f t="shared" si="16"/>
        <v>0</v>
      </c>
      <c r="G100" s="2">
        <f>1/10</f>
        <v>0.1</v>
      </c>
      <c r="H100" s="2">
        <f>2/10</f>
        <v>0.2</v>
      </c>
      <c r="I100" s="2">
        <f>4/10</f>
        <v>0.4</v>
      </c>
      <c r="J100" s="2">
        <f>7/10</f>
        <v>0.7</v>
      </c>
      <c r="S100" s="9" t="s">
        <v>17</v>
      </c>
      <c r="T100" s="4"/>
      <c r="U100" s="4"/>
      <c r="V100" s="17"/>
      <c r="W100" s="4"/>
    </row>
    <row r="101" spans="1:23" x14ac:dyDescent="0.2">
      <c r="A101" s="16"/>
      <c r="B101" s="16"/>
      <c r="C101" s="2">
        <f t="shared" si="16"/>
        <v>0</v>
      </c>
      <c r="D101" s="2">
        <f t="shared" si="16"/>
        <v>0</v>
      </c>
      <c r="E101" s="2">
        <f t="shared" si="16"/>
        <v>0</v>
      </c>
      <c r="F101" s="2">
        <f t="shared" si="16"/>
        <v>0</v>
      </c>
      <c r="G101" s="2">
        <f>2/10</f>
        <v>0.2</v>
      </c>
      <c r="H101" s="2">
        <f>3/10</f>
        <v>0.3</v>
      </c>
      <c r="I101" s="2">
        <f>7/10</f>
        <v>0.7</v>
      </c>
      <c r="J101" s="2">
        <f t="shared" si="17"/>
        <v>0.9</v>
      </c>
      <c r="S101" s="9" t="s">
        <v>190</v>
      </c>
      <c r="T101" s="4" t="s">
        <v>195</v>
      </c>
      <c r="U101" s="4" t="s">
        <v>13</v>
      </c>
      <c r="V101" s="17"/>
      <c r="W101" s="4"/>
    </row>
    <row r="102" spans="1:23" x14ac:dyDescent="0.2">
      <c r="A102" s="16"/>
      <c r="B102" s="16"/>
      <c r="C102" s="2">
        <f t="shared" si="16"/>
        <v>0</v>
      </c>
      <c r="D102" s="2">
        <f t="shared" si="16"/>
        <v>0</v>
      </c>
      <c r="E102" s="2">
        <f t="shared" si="16"/>
        <v>0</v>
      </c>
      <c r="F102" s="2">
        <f t="shared" si="16"/>
        <v>0</v>
      </c>
      <c r="G102" s="2">
        <f t="shared" si="16"/>
        <v>0</v>
      </c>
      <c r="H102" s="2">
        <f>2/10</f>
        <v>0.2</v>
      </c>
      <c r="I102" s="2">
        <f>6/10</f>
        <v>0.6</v>
      </c>
      <c r="J102" s="2">
        <f t="shared" si="17"/>
        <v>0.9</v>
      </c>
      <c r="S102" s="9" t="s">
        <v>193</v>
      </c>
      <c r="T102" s="4" t="s">
        <v>197</v>
      </c>
      <c r="U102" s="4">
        <v>0.2029</v>
      </c>
      <c r="V102" s="17"/>
      <c r="W102" s="4"/>
    </row>
    <row r="103" spans="1:23" x14ac:dyDescent="0.2">
      <c r="A103" s="16"/>
      <c r="B103" s="16"/>
      <c r="C103" s="2">
        <f t="shared" si="16"/>
        <v>0</v>
      </c>
      <c r="D103" s="2">
        <f t="shared" si="16"/>
        <v>0</v>
      </c>
      <c r="E103" s="2">
        <f t="shared" si="16"/>
        <v>0</v>
      </c>
      <c r="F103" s="2">
        <f t="shared" si="16"/>
        <v>0</v>
      </c>
      <c r="G103" s="2">
        <f>2/10</f>
        <v>0.2</v>
      </c>
      <c r="H103" s="2">
        <f>4/10</f>
        <v>0.4</v>
      </c>
      <c r="I103" s="2">
        <f>7/10</f>
        <v>0.7</v>
      </c>
      <c r="J103" s="2">
        <f>10/10</f>
        <v>1</v>
      </c>
      <c r="S103" s="9" t="s">
        <v>20</v>
      </c>
      <c r="T103" s="4"/>
      <c r="U103" s="4"/>
      <c r="V103" s="17"/>
      <c r="W103" s="4"/>
    </row>
    <row r="104" spans="1:23" x14ac:dyDescent="0.2">
      <c r="A104" s="1"/>
      <c r="B104" s="1" t="s">
        <v>1</v>
      </c>
      <c r="C104" s="2">
        <f t="shared" ref="C104:J104" si="18">AVERAGE(C99:C103)</f>
        <v>0</v>
      </c>
      <c r="D104" s="2">
        <f t="shared" si="18"/>
        <v>0</v>
      </c>
      <c r="E104" s="2">
        <f t="shared" si="18"/>
        <v>0</v>
      </c>
      <c r="F104" s="2">
        <f t="shared" si="18"/>
        <v>0</v>
      </c>
      <c r="G104" s="2">
        <f t="shared" si="18"/>
        <v>0.1</v>
      </c>
      <c r="H104" s="2">
        <f t="shared" si="18"/>
        <v>0.24000000000000005</v>
      </c>
      <c r="I104" s="2">
        <f t="shared" si="18"/>
        <v>0.55999999999999994</v>
      </c>
      <c r="J104" s="2">
        <f t="shared" si="18"/>
        <v>0.88000000000000012</v>
      </c>
      <c r="S104" s="9" t="s">
        <v>190</v>
      </c>
      <c r="T104" s="4" t="s">
        <v>198</v>
      </c>
      <c r="U104" s="4">
        <v>4.2999999999999997E-2</v>
      </c>
      <c r="V104" s="17"/>
      <c r="W104" s="4"/>
    </row>
    <row r="105" spans="1:23" x14ac:dyDescent="0.2">
      <c r="A105" s="1"/>
      <c r="B105" s="1" t="s">
        <v>2</v>
      </c>
      <c r="C105" s="1">
        <f t="shared" ref="C105:J105" si="19">STDEV(C99:C103)/SQRT(COUNTA(C99:C103))</f>
        <v>0</v>
      </c>
      <c r="D105" s="1">
        <f t="shared" si="19"/>
        <v>0</v>
      </c>
      <c r="E105" s="1">
        <f t="shared" si="19"/>
        <v>0</v>
      </c>
      <c r="F105" s="1">
        <f t="shared" si="19"/>
        <v>0</v>
      </c>
      <c r="G105" s="1">
        <f t="shared" si="19"/>
        <v>4.4721359549995808E-2</v>
      </c>
      <c r="H105" s="1">
        <f t="shared" si="19"/>
        <v>5.099019513592784E-2</v>
      </c>
      <c r="I105" s="1">
        <f t="shared" si="19"/>
        <v>6.7823299831252709E-2</v>
      </c>
      <c r="J105" s="1">
        <f t="shared" si="19"/>
        <v>4.8989794855663356E-2</v>
      </c>
      <c r="S105" s="9" t="s">
        <v>193</v>
      </c>
      <c r="T105" s="4" t="s">
        <v>199</v>
      </c>
      <c r="U105" s="4" t="s">
        <v>8</v>
      </c>
      <c r="V105" s="17"/>
      <c r="W105" s="4"/>
    </row>
    <row r="106" spans="1:23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S106" s="9" t="s">
        <v>22</v>
      </c>
      <c r="T106" s="4"/>
      <c r="U106" s="4"/>
      <c r="V106" s="17"/>
      <c r="W106" s="4"/>
    </row>
    <row r="107" spans="1:23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S107" s="9" t="s">
        <v>190</v>
      </c>
      <c r="T107" s="4" t="s">
        <v>200</v>
      </c>
      <c r="U107" s="4">
        <v>1E-4</v>
      </c>
      <c r="V107" s="17"/>
      <c r="W107" s="4"/>
    </row>
    <row r="108" spans="1:23" x14ac:dyDescent="0.2">
      <c r="A108" s="16" t="s">
        <v>189</v>
      </c>
      <c r="B108" s="16" t="s">
        <v>149</v>
      </c>
      <c r="C108" s="2">
        <f t="shared" ref="C108:F111" si="20">0/10</f>
        <v>0</v>
      </c>
      <c r="D108" s="2">
        <f t="shared" si="20"/>
        <v>0</v>
      </c>
      <c r="E108" s="2">
        <f t="shared" si="20"/>
        <v>0</v>
      </c>
      <c r="F108" s="2">
        <f t="shared" ref="F108:F111" si="21">1/10</f>
        <v>0.1</v>
      </c>
      <c r="G108" s="2">
        <f>2/10</f>
        <v>0.2</v>
      </c>
      <c r="H108" s="2">
        <f>4/10</f>
        <v>0.4</v>
      </c>
      <c r="I108" s="2">
        <f>9/10</f>
        <v>0.9</v>
      </c>
      <c r="J108" s="2">
        <f t="shared" ref="J108:J111" si="22">10/10</f>
        <v>1</v>
      </c>
      <c r="S108" s="9" t="s">
        <v>193</v>
      </c>
      <c r="T108" s="4" t="s">
        <v>201</v>
      </c>
      <c r="U108" s="4" t="s">
        <v>8</v>
      </c>
      <c r="V108" s="17"/>
      <c r="W108" s="4"/>
    </row>
    <row r="109" spans="1:23" x14ac:dyDescent="0.2">
      <c r="A109" s="16"/>
      <c r="B109" s="16"/>
      <c r="C109" s="2">
        <f t="shared" si="20"/>
        <v>0</v>
      </c>
      <c r="D109" s="2">
        <f t="shared" si="20"/>
        <v>0</v>
      </c>
      <c r="E109" s="2">
        <f t="shared" si="20"/>
        <v>0</v>
      </c>
      <c r="F109" s="2">
        <f t="shared" si="20"/>
        <v>0</v>
      </c>
      <c r="G109" s="2">
        <f>3/10</f>
        <v>0.3</v>
      </c>
      <c r="H109" s="2">
        <f>4/10</f>
        <v>0.4</v>
      </c>
      <c r="I109" s="2">
        <f>8/10</f>
        <v>0.8</v>
      </c>
      <c r="J109" s="2">
        <f t="shared" si="22"/>
        <v>1</v>
      </c>
      <c r="S109" s="9" t="s">
        <v>25</v>
      </c>
      <c r="T109" s="4"/>
      <c r="U109" s="4"/>
      <c r="V109" s="17"/>
      <c r="W109" s="4"/>
    </row>
    <row r="110" spans="1:23" x14ac:dyDescent="0.2">
      <c r="A110" s="16"/>
      <c r="B110" s="16"/>
      <c r="C110" s="2">
        <f t="shared" si="20"/>
        <v>0</v>
      </c>
      <c r="D110" s="2">
        <f t="shared" si="20"/>
        <v>0</v>
      </c>
      <c r="E110" s="2">
        <f t="shared" si="20"/>
        <v>0</v>
      </c>
      <c r="F110" s="2">
        <f t="shared" si="21"/>
        <v>0.1</v>
      </c>
      <c r="G110" s="2">
        <f>2/10</f>
        <v>0.2</v>
      </c>
      <c r="H110" s="2">
        <f>5/10</f>
        <v>0.5</v>
      </c>
      <c r="I110" s="2">
        <f>9/10</f>
        <v>0.9</v>
      </c>
      <c r="J110" s="2">
        <f t="shared" si="22"/>
        <v>1</v>
      </c>
      <c r="S110" s="9" t="s">
        <v>190</v>
      </c>
      <c r="T110" s="4" t="s">
        <v>202</v>
      </c>
      <c r="U110" s="4" t="s">
        <v>8</v>
      </c>
      <c r="V110" s="17"/>
      <c r="W110" s="4"/>
    </row>
    <row r="111" spans="1:23" x14ac:dyDescent="0.2">
      <c r="A111" s="16"/>
      <c r="B111" s="16"/>
      <c r="C111" s="2">
        <f t="shared" si="20"/>
        <v>0</v>
      </c>
      <c r="D111" s="2">
        <f t="shared" si="20"/>
        <v>0</v>
      </c>
      <c r="E111" s="2">
        <f t="shared" si="20"/>
        <v>0</v>
      </c>
      <c r="F111" s="2">
        <f t="shared" si="21"/>
        <v>0.1</v>
      </c>
      <c r="G111" s="2">
        <f>1/10</f>
        <v>0.1</v>
      </c>
      <c r="H111" s="2">
        <f>3/10</f>
        <v>0.3</v>
      </c>
      <c r="I111" s="2">
        <f>8/10</f>
        <v>0.8</v>
      </c>
      <c r="J111" s="2">
        <f t="shared" si="22"/>
        <v>1</v>
      </c>
      <c r="S111" s="9" t="s">
        <v>193</v>
      </c>
      <c r="T111" s="4" t="s">
        <v>203</v>
      </c>
      <c r="U111" s="4" t="s">
        <v>8</v>
      </c>
      <c r="V111" s="17"/>
      <c r="W111" s="4"/>
    </row>
    <row r="112" spans="1:23" x14ac:dyDescent="0.2">
      <c r="A112" s="16"/>
      <c r="B112" s="16"/>
      <c r="C112" s="2"/>
      <c r="D112" s="2"/>
      <c r="E112" s="2"/>
      <c r="F112" s="2"/>
      <c r="G112" s="2"/>
      <c r="H112" s="2"/>
      <c r="I112" s="2"/>
      <c r="J112" s="2"/>
      <c r="S112" s="9" t="s">
        <v>27</v>
      </c>
      <c r="T112" s="4"/>
      <c r="U112" s="4"/>
      <c r="V112" s="17"/>
      <c r="W112" s="4"/>
    </row>
    <row r="113" spans="1:24" x14ac:dyDescent="0.2">
      <c r="A113" s="1"/>
      <c r="B113" s="1" t="s">
        <v>1</v>
      </c>
      <c r="C113" s="2">
        <f t="shared" ref="C113:J113" si="23">AVERAGE(C108:C112)</f>
        <v>0</v>
      </c>
      <c r="D113" s="2">
        <f t="shared" si="23"/>
        <v>0</v>
      </c>
      <c r="E113" s="2">
        <f t="shared" si="23"/>
        <v>0</v>
      </c>
      <c r="F113" s="2">
        <f t="shared" si="23"/>
        <v>7.5000000000000011E-2</v>
      </c>
      <c r="G113" s="2">
        <f t="shared" si="23"/>
        <v>0.19999999999999998</v>
      </c>
      <c r="H113" s="2">
        <f t="shared" si="23"/>
        <v>0.4</v>
      </c>
      <c r="I113" s="2">
        <f t="shared" si="23"/>
        <v>0.85000000000000009</v>
      </c>
      <c r="J113" s="2">
        <f t="shared" si="23"/>
        <v>1</v>
      </c>
      <c r="S113" s="9" t="s">
        <v>190</v>
      </c>
      <c r="T113" s="4" t="s">
        <v>204</v>
      </c>
      <c r="U113" s="4" t="s">
        <v>8</v>
      </c>
      <c r="V113" s="17"/>
      <c r="W113" s="4"/>
    </row>
    <row r="114" spans="1:24" x14ac:dyDescent="0.2">
      <c r="A114" s="1"/>
      <c r="B114" s="1" t="s">
        <v>2</v>
      </c>
      <c r="C114" s="1">
        <f t="shared" ref="C114:J114" si="24">STDEV(C108:C112)/SQRT(COUNTA(C108:C112))</f>
        <v>0</v>
      </c>
      <c r="D114" s="1">
        <f t="shared" si="24"/>
        <v>0</v>
      </c>
      <c r="E114" s="1">
        <f t="shared" si="24"/>
        <v>0</v>
      </c>
      <c r="F114" s="1">
        <f t="shared" si="24"/>
        <v>2.5000000000000001E-2</v>
      </c>
      <c r="G114" s="1">
        <f t="shared" si="24"/>
        <v>4.0824829046386346E-2</v>
      </c>
      <c r="H114" s="1">
        <f t="shared" si="24"/>
        <v>4.0824829046386207E-2</v>
      </c>
      <c r="I114" s="1">
        <f t="shared" si="24"/>
        <v>2.886751345948128E-2</v>
      </c>
      <c r="J114" s="1">
        <f t="shared" si="24"/>
        <v>0</v>
      </c>
      <c r="S114" s="10" t="s">
        <v>193</v>
      </c>
      <c r="T114" s="11" t="s">
        <v>205</v>
      </c>
      <c r="U114" s="11" t="s">
        <v>8</v>
      </c>
      <c r="V114" s="18"/>
      <c r="W114" s="4"/>
    </row>
    <row r="115" spans="1:24" x14ac:dyDescent="0.2">
      <c r="S115" s="5"/>
      <c r="T115" s="4"/>
      <c r="U115" s="4"/>
      <c r="V115" s="4"/>
      <c r="W115" s="4"/>
      <c r="X115" s="4"/>
    </row>
    <row r="119" spans="1:24" x14ac:dyDescent="0.2">
      <c r="S119" s="5"/>
      <c r="T119" s="4"/>
      <c r="U119" s="4"/>
      <c r="V119" s="4"/>
      <c r="W119" s="4"/>
      <c r="X119" s="4"/>
    </row>
  </sheetData>
  <mergeCells count="28">
    <mergeCell ref="A3:A7"/>
    <mergeCell ref="B3:B7"/>
    <mergeCell ref="A11:A15"/>
    <mergeCell ref="B11:B15"/>
    <mergeCell ref="A20:A24"/>
    <mergeCell ref="B20:B24"/>
    <mergeCell ref="A31:A35"/>
    <mergeCell ref="B31:B35"/>
    <mergeCell ref="P31:P32"/>
    <mergeCell ref="V31:V54"/>
    <mergeCell ref="A39:A43"/>
    <mergeCell ref="B39:B43"/>
    <mergeCell ref="A48:A52"/>
    <mergeCell ref="B48:B52"/>
    <mergeCell ref="A63:A67"/>
    <mergeCell ref="B63:B67"/>
    <mergeCell ref="A71:A75"/>
    <mergeCell ref="B71:B75"/>
    <mergeCell ref="A80:A84"/>
    <mergeCell ref="B80:B84"/>
    <mergeCell ref="A91:A95"/>
    <mergeCell ref="B91:B95"/>
    <mergeCell ref="P91:P92"/>
    <mergeCell ref="V91:V114"/>
    <mergeCell ref="A99:A103"/>
    <mergeCell ref="B99:B103"/>
    <mergeCell ref="A108:A112"/>
    <mergeCell ref="B108:B1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67"/>
  <sheetViews>
    <sheetView workbookViewId="0">
      <selection activeCell="M35" sqref="M35:N35"/>
    </sheetView>
  </sheetViews>
  <sheetFormatPr defaultRowHeight="14.25" x14ac:dyDescent="0.2"/>
  <cols>
    <col min="1" max="1" width="17.75" customWidth="1"/>
    <col min="12" max="12" width="15.875" customWidth="1"/>
    <col min="13" max="13" width="15.625" customWidth="1"/>
    <col min="17" max="17" width="11.5" customWidth="1"/>
    <col min="18" max="18" width="15.125" customWidth="1"/>
  </cols>
  <sheetData>
    <row r="2" spans="1:21" x14ac:dyDescent="0.2">
      <c r="A2" s="1"/>
      <c r="B2" s="1">
        <v>6.25</v>
      </c>
      <c r="C2" s="1">
        <v>12.5</v>
      </c>
      <c r="D2" s="1">
        <v>25</v>
      </c>
      <c r="E2" s="1">
        <v>50</v>
      </c>
      <c r="F2" s="1">
        <v>100</v>
      </c>
      <c r="G2" s="1">
        <v>200</v>
      </c>
      <c r="H2" s="1">
        <v>400</v>
      </c>
      <c r="I2" s="1">
        <v>800</v>
      </c>
      <c r="L2" s="6" t="s">
        <v>5</v>
      </c>
      <c r="M2" s="7" t="s">
        <v>32</v>
      </c>
      <c r="N2" s="7" t="s">
        <v>31</v>
      </c>
      <c r="O2" s="8" t="s">
        <v>29</v>
      </c>
      <c r="P2" s="4"/>
      <c r="Q2" s="6" t="s">
        <v>5</v>
      </c>
      <c r="R2" s="7" t="s">
        <v>32</v>
      </c>
      <c r="S2" s="7" t="s">
        <v>31</v>
      </c>
      <c r="T2" s="8" t="s">
        <v>29</v>
      </c>
      <c r="U2" s="4"/>
    </row>
    <row r="3" spans="1:21" x14ac:dyDescent="0.2">
      <c r="A3" s="16" t="s">
        <v>0</v>
      </c>
      <c r="B3" s="2">
        <f>0/10</f>
        <v>0</v>
      </c>
      <c r="C3" s="2">
        <f>0/10</f>
        <v>0</v>
      </c>
      <c r="D3" s="2">
        <f>1/10</f>
        <v>0.1</v>
      </c>
      <c r="E3" s="2">
        <f>2/10</f>
        <v>0.2</v>
      </c>
      <c r="F3" s="2">
        <f>3/10</f>
        <v>0.3</v>
      </c>
      <c r="G3" s="2">
        <f>6/10</f>
        <v>0.6</v>
      </c>
      <c r="H3" s="2">
        <f>10/10</f>
        <v>1</v>
      </c>
      <c r="I3" s="2">
        <f>10/10</f>
        <v>1</v>
      </c>
      <c r="L3" s="9" t="s">
        <v>6</v>
      </c>
      <c r="M3" s="4" t="s">
        <v>7</v>
      </c>
      <c r="N3" s="4" t="s">
        <v>8</v>
      </c>
      <c r="O3" s="17" t="s">
        <v>30</v>
      </c>
      <c r="P3" s="4"/>
      <c r="Q3" s="9" t="s">
        <v>11</v>
      </c>
      <c r="R3" s="4"/>
      <c r="S3" s="4"/>
      <c r="T3" s="17" t="s">
        <v>30</v>
      </c>
      <c r="U3" s="4"/>
    </row>
    <row r="4" spans="1:21" x14ac:dyDescent="0.2">
      <c r="A4" s="16"/>
      <c r="B4" s="2">
        <f t="shared" ref="B4:D6" si="0">0/10</f>
        <v>0</v>
      </c>
      <c r="C4" s="2">
        <f t="shared" si="0"/>
        <v>0</v>
      </c>
      <c r="D4" s="2">
        <f t="shared" si="0"/>
        <v>0</v>
      </c>
      <c r="E4" s="2">
        <f>1/10</f>
        <v>0.1</v>
      </c>
      <c r="F4" s="2">
        <f>4/10</f>
        <v>0.4</v>
      </c>
      <c r="G4" s="2">
        <f t="shared" ref="G4:G6" si="1">7/10</f>
        <v>0.7</v>
      </c>
      <c r="H4" s="2">
        <f t="shared" ref="H4:H6" si="2">9/10</f>
        <v>0.9</v>
      </c>
      <c r="I4" s="2">
        <f>10/10</f>
        <v>1</v>
      </c>
      <c r="L4" s="10" t="s">
        <v>9</v>
      </c>
      <c r="M4" s="11" t="s">
        <v>10</v>
      </c>
      <c r="N4" s="11" t="s">
        <v>8</v>
      </c>
      <c r="O4" s="18"/>
      <c r="P4" s="4"/>
      <c r="Q4" s="9" t="s">
        <v>6</v>
      </c>
      <c r="R4" s="4" t="s">
        <v>12</v>
      </c>
      <c r="S4" s="4" t="s">
        <v>13</v>
      </c>
      <c r="T4" s="17"/>
      <c r="U4" s="4"/>
    </row>
    <row r="5" spans="1:21" x14ac:dyDescent="0.2">
      <c r="A5" s="16"/>
      <c r="B5" s="2">
        <f t="shared" si="0"/>
        <v>0</v>
      </c>
      <c r="C5" s="2">
        <f t="shared" si="0"/>
        <v>0</v>
      </c>
      <c r="D5" s="2">
        <f t="shared" si="0"/>
        <v>0</v>
      </c>
      <c r="E5" s="2">
        <f>2/10</f>
        <v>0.2</v>
      </c>
      <c r="F5" s="2">
        <f>4/10</f>
        <v>0.4</v>
      </c>
      <c r="G5" s="2">
        <f t="shared" si="1"/>
        <v>0.7</v>
      </c>
      <c r="H5" s="2">
        <f t="shared" si="2"/>
        <v>0.9</v>
      </c>
      <c r="I5" s="2">
        <f>10/10</f>
        <v>1</v>
      </c>
      <c r="O5" s="4"/>
      <c r="P5" s="4"/>
      <c r="Q5" s="9" t="s">
        <v>9</v>
      </c>
      <c r="R5" s="4" t="s">
        <v>12</v>
      </c>
      <c r="S5" s="4" t="s">
        <v>13</v>
      </c>
      <c r="T5" s="17"/>
      <c r="U5" s="4"/>
    </row>
    <row r="6" spans="1:21" x14ac:dyDescent="0.2">
      <c r="A6" s="16"/>
      <c r="B6" s="2">
        <f t="shared" si="0"/>
        <v>0</v>
      </c>
      <c r="C6" s="2">
        <f t="shared" si="0"/>
        <v>0</v>
      </c>
      <c r="D6" s="2">
        <f t="shared" si="0"/>
        <v>0</v>
      </c>
      <c r="E6" s="2">
        <f>1/10</f>
        <v>0.1</v>
      </c>
      <c r="F6" s="2">
        <f>2/10</f>
        <v>0.2</v>
      </c>
      <c r="G6" s="2">
        <f t="shared" si="1"/>
        <v>0.7</v>
      </c>
      <c r="H6" s="2">
        <f t="shared" si="2"/>
        <v>0.9</v>
      </c>
      <c r="I6" s="2">
        <v>1</v>
      </c>
      <c r="Q6" s="9" t="s">
        <v>14</v>
      </c>
      <c r="R6" s="4"/>
      <c r="S6" s="4"/>
      <c r="T6" s="17"/>
      <c r="U6" s="4"/>
    </row>
    <row r="7" spans="1:21" x14ac:dyDescent="0.2">
      <c r="A7" s="16"/>
      <c r="B7" s="2"/>
      <c r="C7" s="2"/>
      <c r="D7" s="2"/>
      <c r="E7" s="2"/>
      <c r="F7" s="2"/>
      <c r="G7" s="2"/>
      <c r="H7" s="2"/>
      <c r="I7" s="2"/>
      <c r="Q7" s="9" t="s">
        <v>6</v>
      </c>
      <c r="R7" s="4" t="s">
        <v>12</v>
      </c>
      <c r="S7" s="4" t="s">
        <v>13</v>
      </c>
      <c r="T7" s="17"/>
      <c r="U7" s="4"/>
    </row>
    <row r="8" spans="1:21" x14ac:dyDescent="0.2">
      <c r="A8" s="1" t="s">
        <v>1</v>
      </c>
      <c r="B8" s="2">
        <f t="shared" ref="B8:I8" si="3">AVERAGE(B3:B7)</f>
        <v>0</v>
      </c>
      <c r="C8" s="2">
        <f t="shared" si="3"/>
        <v>0</v>
      </c>
      <c r="D8" s="2">
        <f t="shared" si="3"/>
        <v>2.5000000000000001E-2</v>
      </c>
      <c r="E8" s="2">
        <f t="shared" si="3"/>
        <v>0.15</v>
      </c>
      <c r="F8" s="2">
        <f t="shared" si="3"/>
        <v>0.32500000000000001</v>
      </c>
      <c r="G8" s="2">
        <f t="shared" si="3"/>
        <v>0.67499999999999993</v>
      </c>
      <c r="H8" s="2">
        <f t="shared" si="3"/>
        <v>0.92499999999999993</v>
      </c>
      <c r="I8" s="2">
        <f t="shared" si="3"/>
        <v>1</v>
      </c>
      <c r="Q8" s="9" t="s">
        <v>9</v>
      </c>
      <c r="R8" s="4" t="s">
        <v>12</v>
      </c>
      <c r="S8" s="4" t="s">
        <v>13</v>
      </c>
      <c r="T8" s="17"/>
      <c r="U8" s="4"/>
    </row>
    <row r="9" spans="1:21" x14ac:dyDescent="0.2">
      <c r="A9" s="1" t="s">
        <v>2</v>
      </c>
      <c r="B9" s="1">
        <f t="shared" ref="B9:I9" si="4">STDEV(B3:B7)/SQRT(COUNTA(B3:B7))</f>
        <v>0</v>
      </c>
      <c r="C9" s="1">
        <f t="shared" si="4"/>
        <v>0</v>
      </c>
      <c r="D9" s="1">
        <f t="shared" si="4"/>
        <v>2.5000000000000001E-2</v>
      </c>
      <c r="E9" s="1">
        <f t="shared" si="4"/>
        <v>2.8867513459481343E-2</v>
      </c>
      <c r="F9" s="1">
        <f t="shared" si="4"/>
        <v>4.7871355387816929E-2</v>
      </c>
      <c r="G9" s="1">
        <f t="shared" si="4"/>
        <v>2.4999999999999994E-2</v>
      </c>
      <c r="H9" s="1">
        <f t="shared" si="4"/>
        <v>2.4999999999999994E-2</v>
      </c>
      <c r="I9" s="1">
        <f t="shared" si="4"/>
        <v>0</v>
      </c>
      <c r="Q9" s="9" t="s">
        <v>15</v>
      </c>
      <c r="R9" s="4"/>
      <c r="S9" s="4"/>
      <c r="T9" s="17"/>
      <c r="U9" s="4"/>
    </row>
    <row r="10" spans="1:21" x14ac:dyDescent="0.2">
      <c r="A10" s="16" t="s">
        <v>3</v>
      </c>
      <c r="B10" s="2">
        <v>0</v>
      </c>
      <c r="C10" s="2">
        <v>0</v>
      </c>
      <c r="D10" s="2">
        <v>0</v>
      </c>
      <c r="E10" s="2">
        <v>0</v>
      </c>
      <c r="F10" s="2">
        <v>0.1</v>
      </c>
      <c r="G10" s="2">
        <v>0.1</v>
      </c>
      <c r="H10" s="2">
        <v>0.4</v>
      </c>
      <c r="I10" s="2">
        <v>0.9</v>
      </c>
      <c r="Q10" s="9" t="s">
        <v>6</v>
      </c>
      <c r="R10" s="4" t="s">
        <v>16</v>
      </c>
      <c r="S10" s="4" t="s">
        <v>13</v>
      </c>
      <c r="T10" s="17"/>
      <c r="U10" s="4"/>
    </row>
    <row r="11" spans="1:21" x14ac:dyDescent="0.2">
      <c r="A11" s="16"/>
      <c r="B11" s="2">
        <v>0</v>
      </c>
      <c r="C11" s="2">
        <v>0</v>
      </c>
      <c r="D11" s="2">
        <v>0</v>
      </c>
      <c r="E11" s="2">
        <v>0</v>
      </c>
      <c r="F11" s="2">
        <v>0.1</v>
      </c>
      <c r="G11" s="2">
        <v>0.4</v>
      </c>
      <c r="H11" s="2">
        <v>0.8</v>
      </c>
      <c r="I11" s="2">
        <v>1</v>
      </c>
      <c r="Q11" s="9" t="s">
        <v>9</v>
      </c>
      <c r="R11" s="4" t="s">
        <v>12</v>
      </c>
      <c r="S11" s="4" t="s">
        <v>13</v>
      </c>
      <c r="T11" s="17"/>
      <c r="U11" s="4"/>
    </row>
    <row r="12" spans="1:21" x14ac:dyDescent="0.2">
      <c r="A12" s="16"/>
      <c r="B12" s="2">
        <v>0</v>
      </c>
      <c r="C12" s="2">
        <v>0</v>
      </c>
      <c r="D12" s="2">
        <v>0</v>
      </c>
      <c r="E12" s="2">
        <v>0</v>
      </c>
      <c r="F12" s="2">
        <v>0.1</v>
      </c>
      <c r="G12" s="2">
        <v>0.3</v>
      </c>
      <c r="H12" s="2">
        <v>0.5</v>
      </c>
      <c r="I12" s="2">
        <v>0.9</v>
      </c>
      <c r="Q12" s="9" t="s">
        <v>17</v>
      </c>
      <c r="R12" s="4"/>
      <c r="S12" s="4"/>
      <c r="T12" s="17"/>
      <c r="U12" s="4"/>
    </row>
    <row r="13" spans="1:21" x14ac:dyDescent="0.2">
      <c r="A13" s="16"/>
      <c r="B13" s="2">
        <v>0</v>
      </c>
      <c r="C13" s="2">
        <v>0</v>
      </c>
      <c r="D13" s="2">
        <v>0</v>
      </c>
      <c r="E13" s="2">
        <v>0</v>
      </c>
      <c r="F13" s="2">
        <v>0.1</v>
      </c>
      <c r="G13" s="2">
        <v>0.3</v>
      </c>
      <c r="H13" s="2">
        <v>0.6</v>
      </c>
      <c r="I13" s="2">
        <v>0.9</v>
      </c>
      <c r="Q13" s="9" t="s">
        <v>6</v>
      </c>
      <c r="R13" s="4" t="s">
        <v>18</v>
      </c>
      <c r="S13" s="4">
        <v>1.46E-2</v>
      </c>
      <c r="T13" s="17"/>
      <c r="U13" s="4"/>
    </row>
    <row r="14" spans="1:21" x14ac:dyDescent="0.2">
      <c r="A14" s="16"/>
      <c r="B14" s="2"/>
      <c r="C14" s="2"/>
      <c r="D14" s="2"/>
      <c r="E14" s="2"/>
      <c r="F14" s="2"/>
      <c r="G14" s="2"/>
      <c r="H14" s="2"/>
      <c r="I14" s="2"/>
      <c r="Q14" s="9" t="s">
        <v>9</v>
      </c>
      <c r="R14" s="4" t="s">
        <v>19</v>
      </c>
      <c r="S14" s="4">
        <v>4.8599999999999997E-2</v>
      </c>
      <c r="T14" s="17"/>
      <c r="U14" s="4"/>
    </row>
    <row r="15" spans="1:21" x14ac:dyDescent="0.2">
      <c r="A15" s="1" t="s">
        <v>1</v>
      </c>
      <c r="B15" s="2">
        <f t="shared" ref="B15:I15" si="5">AVERAGE(B10:B14)</f>
        <v>0</v>
      </c>
      <c r="C15" s="2">
        <f t="shared" si="5"/>
        <v>0</v>
      </c>
      <c r="D15" s="2">
        <f t="shared" si="5"/>
        <v>0</v>
      </c>
      <c r="E15" s="2">
        <f t="shared" si="5"/>
        <v>0</v>
      </c>
      <c r="F15" s="2">
        <f t="shared" si="5"/>
        <v>0.1</v>
      </c>
      <c r="G15" s="2">
        <f t="shared" si="5"/>
        <v>0.27500000000000002</v>
      </c>
      <c r="H15" s="2">
        <f t="shared" si="5"/>
        <v>0.57500000000000007</v>
      </c>
      <c r="I15" s="2">
        <f t="shared" si="5"/>
        <v>0.92499999999999993</v>
      </c>
      <c r="Q15" s="9" t="s">
        <v>20</v>
      </c>
      <c r="R15" s="4"/>
      <c r="S15" s="4"/>
      <c r="T15" s="17"/>
      <c r="U15" s="4"/>
    </row>
    <row r="16" spans="1:21" x14ac:dyDescent="0.2">
      <c r="A16" s="1" t="s">
        <v>2</v>
      </c>
      <c r="B16" s="1">
        <f t="shared" ref="B16:I16" si="6">STDEV(B10:B14)/SQRT(COUNTA(B10:B14))</f>
        <v>0</v>
      </c>
      <c r="C16" s="1">
        <f t="shared" si="6"/>
        <v>0</v>
      </c>
      <c r="D16" s="1">
        <f t="shared" si="6"/>
        <v>0</v>
      </c>
      <c r="E16" s="1">
        <f t="shared" si="6"/>
        <v>0</v>
      </c>
      <c r="F16" s="1">
        <f t="shared" si="6"/>
        <v>0</v>
      </c>
      <c r="G16" s="1">
        <f t="shared" si="6"/>
        <v>6.2915286960589539E-2</v>
      </c>
      <c r="H16" s="1">
        <f t="shared" si="6"/>
        <v>8.5391256382996605E-2</v>
      </c>
      <c r="I16" s="1">
        <f t="shared" si="6"/>
        <v>2.4999999999999994E-2</v>
      </c>
      <c r="Q16" s="9" t="s">
        <v>6</v>
      </c>
      <c r="R16" s="4" t="s">
        <v>21</v>
      </c>
      <c r="S16" s="4">
        <v>2.0000000000000001E-4</v>
      </c>
      <c r="T16" s="17"/>
      <c r="U16" s="4"/>
    </row>
    <row r="17" spans="1:21" x14ac:dyDescent="0.2">
      <c r="A17" s="1"/>
      <c r="B17" s="1"/>
      <c r="C17" s="1"/>
      <c r="D17" s="1"/>
      <c r="E17" s="1"/>
      <c r="F17" s="1"/>
      <c r="G17" s="1"/>
      <c r="H17" s="1"/>
      <c r="I17" s="1"/>
      <c r="Q17" s="9" t="s">
        <v>9</v>
      </c>
      <c r="R17" s="4" t="s">
        <v>21</v>
      </c>
      <c r="S17" s="4">
        <v>2.0000000000000001E-4</v>
      </c>
      <c r="T17" s="17"/>
      <c r="U17" s="4"/>
    </row>
    <row r="18" spans="1:21" x14ac:dyDescent="0.2">
      <c r="A18" s="1"/>
      <c r="B18" s="1"/>
      <c r="C18" s="1"/>
      <c r="D18" s="1"/>
      <c r="E18" s="1"/>
      <c r="F18" s="1"/>
      <c r="G18" s="1"/>
      <c r="H18" s="1"/>
      <c r="I18" s="1"/>
      <c r="Q18" s="9" t="s">
        <v>22</v>
      </c>
      <c r="R18" s="4"/>
      <c r="S18" s="4"/>
      <c r="T18" s="17"/>
      <c r="U18" s="4"/>
    </row>
    <row r="19" spans="1:21" x14ac:dyDescent="0.2">
      <c r="A19" s="16" t="s">
        <v>4</v>
      </c>
      <c r="B19" s="2">
        <v>0</v>
      </c>
      <c r="C19" s="2">
        <v>0</v>
      </c>
      <c r="D19" s="2">
        <v>0</v>
      </c>
      <c r="E19" s="2">
        <v>0.2</v>
      </c>
      <c r="F19" s="2">
        <v>0.5</v>
      </c>
      <c r="G19" s="2">
        <v>0.9</v>
      </c>
      <c r="H19" s="2">
        <v>1</v>
      </c>
      <c r="I19" s="2">
        <v>1</v>
      </c>
      <c r="Q19" s="9" t="s">
        <v>6</v>
      </c>
      <c r="R19" s="4" t="s">
        <v>23</v>
      </c>
      <c r="S19" s="4" t="s">
        <v>8</v>
      </c>
      <c r="T19" s="17"/>
      <c r="U19" s="4"/>
    </row>
    <row r="20" spans="1:21" x14ac:dyDescent="0.2">
      <c r="A20" s="16"/>
      <c r="B20" s="2">
        <v>0</v>
      </c>
      <c r="C20" s="2">
        <v>0</v>
      </c>
      <c r="D20" s="2">
        <v>0</v>
      </c>
      <c r="E20" s="2">
        <v>0.1</v>
      </c>
      <c r="F20" s="2">
        <v>0.3</v>
      </c>
      <c r="G20" s="2">
        <v>0.6</v>
      </c>
      <c r="H20" s="2">
        <v>0.8</v>
      </c>
      <c r="I20" s="2">
        <v>1</v>
      </c>
      <c r="Q20" s="9" t="s">
        <v>9</v>
      </c>
      <c r="R20" s="4" t="s">
        <v>24</v>
      </c>
      <c r="S20" s="4" t="s">
        <v>8</v>
      </c>
      <c r="T20" s="17"/>
      <c r="U20" s="4"/>
    </row>
    <row r="21" spans="1:21" x14ac:dyDescent="0.2">
      <c r="A21" s="16"/>
      <c r="B21" s="2">
        <v>0</v>
      </c>
      <c r="C21" s="2">
        <v>0</v>
      </c>
      <c r="D21" s="2">
        <v>0</v>
      </c>
      <c r="E21" s="2">
        <v>0.1</v>
      </c>
      <c r="F21" s="2">
        <v>0.2</v>
      </c>
      <c r="G21" s="2">
        <v>0.4</v>
      </c>
      <c r="H21" s="2">
        <v>0.9</v>
      </c>
      <c r="I21" s="2">
        <v>1</v>
      </c>
      <c r="Q21" s="9" t="s">
        <v>25</v>
      </c>
      <c r="R21" s="4"/>
      <c r="S21" s="4"/>
      <c r="T21" s="17"/>
      <c r="U21" s="4"/>
    </row>
    <row r="22" spans="1:21" x14ac:dyDescent="0.2">
      <c r="A22" s="16"/>
      <c r="B22" s="2">
        <v>0</v>
      </c>
      <c r="C22" s="2">
        <v>0</v>
      </c>
      <c r="D22" s="2">
        <v>0</v>
      </c>
      <c r="E22" s="2">
        <v>0.1</v>
      </c>
      <c r="F22" s="2">
        <v>0.3</v>
      </c>
      <c r="G22" s="2">
        <v>0.5</v>
      </c>
      <c r="H22" s="2">
        <v>1</v>
      </c>
      <c r="I22" s="2">
        <v>1</v>
      </c>
      <c r="Q22" s="9" t="s">
        <v>6</v>
      </c>
      <c r="R22" s="4" t="s">
        <v>26</v>
      </c>
      <c r="S22" s="4" t="s">
        <v>8</v>
      </c>
      <c r="T22" s="17"/>
      <c r="U22" s="4"/>
    </row>
    <row r="23" spans="1:21" x14ac:dyDescent="0.2">
      <c r="A23" s="16"/>
      <c r="B23" s="3"/>
      <c r="C23" s="3"/>
      <c r="D23" s="3"/>
      <c r="E23" s="3"/>
      <c r="F23" s="3"/>
      <c r="G23" s="3"/>
      <c r="H23" s="3"/>
      <c r="I23" s="3"/>
      <c r="Q23" s="9" t="s">
        <v>9</v>
      </c>
      <c r="R23" s="4" t="s">
        <v>26</v>
      </c>
      <c r="S23" s="4" t="s">
        <v>8</v>
      </c>
      <c r="T23" s="17"/>
      <c r="U23" s="4"/>
    </row>
    <row r="24" spans="1:21" x14ac:dyDescent="0.2">
      <c r="A24" s="1" t="s">
        <v>1</v>
      </c>
      <c r="B24" s="2">
        <f t="shared" ref="B24:I24" si="7">AVERAGE(B19:B23)</f>
        <v>0</v>
      </c>
      <c r="C24" s="2">
        <f t="shared" si="7"/>
        <v>0</v>
      </c>
      <c r="D24" s="2">
        <f t="shared" si="7"/>
        <v>0</v>
      </c>
      <c r="E24" s="2">
        <f t="shared" si="7"/>
        <v>0.125</v>
      </c>
      <c r="F24" s="2">
        <f t="shared" si="7"/>
        <v>0.32500000000000001</v>
      </c>
      <c r="G24" s="2">
        <f t="shared" si="7"/>
        <v>0.6</v>
      </c>
      <c r="H24" s="2">
        <f t="shared" si="7"/>
        <v>0.92500000000000004</v>
      </c>
      <c r="I24" s="2">
        <f t="shared" si="7"/>
        <v>1</v>
      </c>
      <c r="Q24" s="9" t="s">
        <v>27</v>
      </c>
      <c r="R24" s="4"/>
      <c r="S24" s="4"/>
      <c r="T24" s="17"/>
      <c r="U24" s="4"/>
    </row>
    <row r="25" spans="1:21" x14ac:dyDescent="0.2">
      <c r="A25" s="1" t="s">
        <v>2</v>
      </c>
      <c r="B25" s="1">
        <f t="shared" ref="B25:I25" si="8">STDEV(B19:B23)/SQRT(COUNTA(B19:B23))</f>
        <v>0</v>
      </c>
      <c r="C25" s="1">
        <f t="shared" si="8"/>
        <v>0</v>
      </c>
      <c r="D25" s="1">
        <f t="shared" si="8"/>
        <v>0</v>
      </c>
      <c r="E25" s="1">
        <f t="shared" si="8"/>
        <v>2.5000000000000012E-2</v>
      </c>
      <c r="F25" s="1">
        <f t="shared" si="8"/>
        <v>6.2915286960589539E-2</v>
      </c>
      <c r="G25" s="1">
        <f t="shared" si="8"/>
        <v>0.10801234497346439</v>
      </c>
      <c r="H25" s="1">
        <f t="shared" si="8"/>
        <v>4.7871355387816894E-2</v>
      </c>
      <c r="I25" s="1">
        <f t="shared" si="8"/>
        <v>0</v>
      </c>
      <c r="Q25" s="9" t="s">
        <v>6</v>
      </c>
      <c r="R25" s="4" t="s">
        <v>28</v>
      </c>
      <c r="S25" s="4">
        <v>0.34339999999999998</v>
      </c>
      <c r="T25" s="17"/>
      <c r="U25" s="4"/>
    </row>
    <row r="26" spans="1:21" x14ac:dyDescent="0.2">
      <c r="Q26" s="10" t="s">
        <v>9</v>
      </c>
      <c r="R26" s="11" t="s">
        <v>28</v>
      </c>
      <c r="S26" s="11">
        <v>0.34339999999999998</v>
      </c>
      <c r="T26" s="18"/>
      <c r="U26" s="4"/>
    </row>
    <row r="27" spans="1:21" x14ac:dyDescent="0.2">
      <c r="Q27" s="5"/>
      <c r="R27" s="4"/>
      <c r="S27" s="4"/>
      <c r="T27" s="4"/>
      <c r="U27" s="4"/>
    </row>
    <row r="28" spans="1:21" x14ac:dyDescent="0.2">
      <c r="T28" s="4"/>
      <c r="U28" s="4"/>
    </row>
    <row r="29" spans="1:21" x14ac:dyDescent="0.2">
      <c r="T29" s="4"/>
      <c r="U29" s="4"/>
    </row>
    <row r="30" spans="1:21" x14ac:dyDescent="0.2">
      <c r="T30" s="4"/>
      <c r="U30" s="4"/>
    </row>
    <row r="31" spans="1:21" x14ac:dyDescent="0.2">
      <c r="Q31" s="5"/>
      <c r="R31" s="4"/>
      <c r="S31" s="4"/>
      <c r="T31" s="4"/>
      <c r="U31" s="4"/>
    </row>
    <row r="32" spans="1:21" x14ac:dyDescent="0.2">
      <c r="T32" s="4"/>
      <c r="U32" s="4"/>
    </row>
    <row r="33" spans="1:21" x14ac:dyDescent="0.2">
      <c r="T33" s="4"/>
      <c r="U33" s="4"/>
    </row>
    <row r="34" spans="1:21" x14ac:dyDescent="0.2">
      <c r="T34" s="4"/>
      <c r="U34" s="4"/>
    </row>
    <row r="35" spans="1:21" x14ac:dyDescent="0.2">
      <c r="A35" s="1"/>
      <c r="B35" s="1">
        <v>6.25</v>
      </c>
      <c r="C35" s="1">
        <v>12.5</v>
      </c>
      <c r="D35" s="1">
        <v>25</v>
      </c>
      <c r="E35" s="1">
        <v>50</v>
      </c>
      <c r="F35" s="1">
        <v>100</v>
      </c>
      <c r="G35" s="1">
        <v>200</v>
      </c>
      <c r="H35" s="1">
        <v>400</v>
      </c>
      <c r="I35" s="1">
        <v>800</v>
      </c>
      <c r="L35" s="6" t="s">
        <v>5</v>
      </c>
      <c r="M35" s="7" t="s">
        <v>32</v>
      </c>
      <c r="N35" s="7" t="s">
        <v>31</v>
      </c>
      <c r="O35" s="8" t="s">
        <v>29</v>
      </c>
      <c r="P35" s="4"/>
      <c r="Q35" s="6" t="s">
        <v>5</v>
      </c>
      <c r="R35" s="7" t="s">
        <v>32</v>
      </c>
      <c r="S35" s="7" t="s">
        <v>31</v>
      </c>
      <c r="T35" s="8" t="s">
        <v>29</v>
      </c>
      <c r="U35" s="4"/>
    </row>
    <row r="36" spans="1:21" x14ac:dyDescent="0.2">
      <c r="A36" s="16" t="s">
        <v>33</v>
      </c>
      <c r="B36" s="2">
        <f t="shared" ref="B36:B38" si="9">1/10</f>
        <v>0.1</v>
      </c>
      <c r="C36" s="2">
        <f>3/10</f>
        <v>0.3</v>
      </c>
      <c r="D36" s="2">
        <f>3/10</f>
        <v>0.3</v>
      </c>
      <c r="E36" s="2">
        <f>4/10</f>
        <v>0.4</v>
      </c>
      <c r="F36" s="2">
        <f>7/10</f>
        <v>0.7</v>
      </c>
      <c r="G36" s="2">
        <f>9/10</f>
        <v>0.9</v>
      </c>
      <c r="H36" s="2">
        <f t="shared" ref="H36:I39" si="10">10/10</f>
        <v>1</v>
      </c>
      <c r="I36" s="2">
        <f t="shared" si="10"/>
        <v>1</v>
      </c>
      <c r="L36" s="9" t="s">
        <v>36</v>
      </c>
      <c r="M36" s="4" t="s">
        <v>37</v>
      </c>
      <c r="N36" s="4" t="s">
        <v>8</v>
      </c>
      <c r="O36" s="17" t="s">
        <v>40</v>
      </c>
      <c r="P36" s="4"/>
      <c r="Q36" s="9" t="s">
        <v>11</v>
      </c>
      <c r="R36" s="4"/>
      <c r="S36" s="4"/>
      <c r="T36" s="17" t="s">
        <v>40</v>
      </c>
      <c r="U36" s="4"/>
    </row>
    <row r="37" spans="1:21" x14ac:dyDescent="0.2">
      <c r="A37" s="16"/>
      <c r="B37" s="2">
        <f t="shared" si="9"/>
        <v>0.1</v>
      </c>
      <c r="C37" s="2">
        <f>2/10</f>
        <v>0.2</v>
      </c>
      <c r="D37" s="2">
        <f>2/10</f>
        <v>0.2</v>
      </c>
      <c r="E37" s="2">
        <f>5/10</f>
        <v>0.5</v>
      </c>
      <c r="F37" s="2">
        <f>6/10</f>
        <v>0.6</v>
      </c>
      <c r="G37" s="2">
        <f>9/10</f>
        <v>0.9</v>
      </c>
      <c r="H37" s="2">
        <f t="shared" si="10"/>
        <v>1</v>
      </c>
      <c r="I37" s="2">
        <f t="shared" si="10"/>
        <v>1</v>
      </c>
      <c r="L37" s="10" t="s">
        <v>38</v>
      </c>
      <c r="M37" s="11" t="s">
        <v>39</v>
      </c>
      <c r="N37" s="11" t="s">
        <v>8</v>
      </c>
      <c r="O37" s="18"/>
      <c r="P37" s="4"/>
      <c r="Q37" s="9" t="s">
        <v>36</v>
      </c>
      <c r="R37" s="4" t="s">
        <v>41</v>
      </c>
      <c r="S37" s="4">
        <v>0.32829999999999998</v>
      </c>
      <c r="T37" s="17"/>
      <c r="U37" s="4"/>
    </row>
    <row r="38" spans="1:21" x14ac:dyDescent="0.2">
      <c r="A38" s="16"/>
      <c r="B38" s="2">
        <f t="shared" si="9"/>
        <v>0.1</v>
      </c>
      <c r="C38" s="2">
        <f>1/10</f>
        <v>0.1</v>
      </c>
      <c r="D38" s="2">
        <f>4/10</f>
        <v>0.4</v>
      </c>
      <c r="E38" s="2">
        <f>8/10</f>
        <v>0.8</v>
      </c>
      <c r="F38" s="2">
        <f>8/10</f>
        <v>0.8</v>
      </c>
      <c r="G38" s="2">
        <f>10/10</f>
        <v>1</v>
      </c>
      <c r="H38" s="2">
        <f t="shared" si="10"/>
        <v>1</v>
      </c>
      <c r="I38" s="2">
        <f t="shared" si="10"/>
        <v>1</v>
      </c>
      <c r="O38" s="4"/>
      <c r="P38" s="4"/>
      <c r="Q38" s="9" t="s">
        <v>38</v>
      </c>
      <c r="R38" s="4" t="s">
        <v>42</v>
      </c>
      <c r="S38" s="4">
        <v>0.70369999999999999</v>
      </c>
      <c r="T38" s="17"/>
      <c r="U38" s="4"/>
    </row>
    <row r="39" spans="1:21" x14ac:dyDescent="0.2">
      <c r="A39" s="16"/>
      <c r="B39" s="2">
        <f>0/10</f>
        <v>0</v>
      </c>
      <c r="C39" s="2">
        <f>1/10</f>
        <v>0.1</v>
      </c>
      <c r="D39" s="2">
        <f>3/10</f>
        <v>0.3</v>
      </c>
      <c r="E39" s="2">
        <f>4/10</f>
        <v>0.4</v>
      </c>
      <c r="F39" s="2">
        <f>6/10</f>
        <v>0.6</v>
      </c>
      <c r="G39" s="2">
        <f>10/10</f>
        <v>1</v>
      </c>
      <c r="H39" s="2">
        <f t="shared" si="10"/>
        <v>1</v>
      </c>
      <c r="I39" s="2">
        <f t="shared" si="10"/>
        <v>1</v>
      </c>
      <c r="Q39" s="9" t="s">
        <v>14</v>
      </c>
      <c r="R39" s="4"/>
      <c r="S39" s="4"/>
      <c r="T39" s="17"/>
      <c r="U39" s="4"/>
    </row>
    <row r="40" spans="1:21" x14ac:dyDescent="0.2">
      <c r="A40" s="16"/>
      <c r="B40" s="2"/>
      <c r="C40" s="2"/>
      <c r="D40" s="2"/>
      <c r="E40" s="2"/>
      <c r="F40" s="2"/>
      <c r="G40" s="2"/>
      <c r="H40" s="2"/>
      <c r="I40" s="2"/>
      <c r="Q40" s="9" t="s">
        <v>36</v>
      </c>
      <c r="R40" s="4" t="s">
        <v>43</v>
      </c>
      <c r="S40" s="4">
        <v>3.2000000000000002E-3</v>
      </c>
      <c r="T40" s="17"/>
      <c r="U40" s="4"/>
    </row>
    <row r="41" spans="1:21" x14ac:dyDescent="0.2">
      <c r="A41" s="1" t="s">
        <v>1</v>
      </c>
      <c r="B41" s="2">
        <f t="shared" ref="B41:I41" si="11">AVERAGE(B36:B40)</f>
        <v>7.5000000000000011E-2</v>
      </c>
      <c r="C41" s="2">
        <f t="shared" si="11"/>
        <v>0.17499999999999999</v>
      </c>
      <c r="D41" s="2">
        <f t="shared" si="11"/>
        <v>0.3</v>
      </c>
      <c r="E41" s="2">
        <f t="shared" si="11"/>
        <v>0.52500000000000002</v>
      </c>
      <c r="F41" s="2">
        <f t="shared" si="11"/>
        <v>0.67499999999999993</v>
      </c>
      <c r="G41" s="2">
        <f t="shared" si="11"/>
        <v>0.95</v>
      </c>
      <c r="H41" s="2">
        <f t="shared" si="11"/>
        <v>1</v>
      </c>
      <c r="I41" s="2">
        <f t="shared" si="11"/>
        <v>1</v>
      </c>
      <c r="Q41" s="9" t="s">
        <v>38</v>
      </c>
      <c r="R41" s="4" t="s">
        <v>44</v>
      </c>
      <c r="S41" s="4">
        <v>4.3799999999999999E-2</v>
      </c>
      <c r="T41" s="17"/>
      <c r="U41" s="4"/>
    </row>
    <row r="42" spans="1:21" x14ac:dyDescent="0.2">
      <c r="A42" s="1" t="s">
        <v>2</v>
      </c>
      <c r="B42" s="1">
        <f t="shared" ref="B42:I42" si="12">STDEV(B36:B40)/SQRT(COUNTA(B36:B40))</f>
        <v>2.5000000000000001E-2</v>
      </c>
      <c r="C42" s="1">
        <f t="shared" si="12"/>
        <v>4.7871355387816936E-2</v>
      </c>
      <c r="D42" s="1">
        <f t="shared" si="12"/>
        <v>4.0824829046386318E-2</v>
      </c>
      <c r="E42" s="1">
        <f t="shared" si="12"/>
        <v>9.4648472430004724E-2</v>
      </c>
      <c r="F42" s="1">
        <f t="shared" si="12"/>
        <v>4.7871355387817366E-2</v>
      </c>
      <c r="G42" s="1">
        <f t="shared" si="12"/>
        <v>2.886751345948128E-2</v>
      </c>
      <c r="H42" s="1">
        <f t="shared" si="12"/>
        <v>0</v>
      </c>
      <c r="I42" s="1">
        <f t="shared" si="12"/>
        <v>0</v>
      </c>
      <c r="Q42" s="9" t="s">
        <v>15</v>
      </c>
      <c r="R42" s="4"/>
      <c r="S42" s="4"/>
      <c r="T42" s="17"/>
      <c r="U42" s="4"/>
    </row>
    <row r="43" spans="1:21" x14ac:dyDescent="0.2">
      <c r="A43" s="16" t="s">
        <v>34</v>
      </c>
      <c r="B43" s="2">
        <f>0/10</f>
        <v>0</v>
      </c>
      <c r="C43" s="2">
        <v>0</v>
      </c>
      <c r="D43" s="2">
        <f>1/10</f>
        <v>0.1</v>
      </c>
      <c r="E43" s="2">
        <f>2/10</f>
        <v>0.2</v>
      </c>
      <c r="F43" s="2">
        <f>3/10</f>
        <v>0.3</v>
      </c>
      <c r="G43" s="2">
        <f>7/10</f>
        <v>0.7</v>
      </c>
      <c r="H43" s="2">
        <f t="shared" ref="H43:I46" si="13">10/10</f>
        <v>1</v>
      </c>
      <c r="I43" s="2">
        <f t="shared" si="13"/>
        <v>1</v>
      </c>
      <c r="Q43" s="9" t="s">
        <v>36</v>
      </c>
      <c r="R43" s="4" t="s">
        <v>45</v>
      </c>
      <c r="S43" s="4" t="s">
        <v>8</v>
      </c>
      <c r="T43" s="17"/>
      <c r="U43" s="4"/>
    </row>
    <row r="44" spans="1:21" x14ac:dyDescent="0.2">
      <c r="A44" s="16"/>
      <c r="B44" s="2">
        <f>0/10</f>
        <v>0</v>
      </c>
      <c r="C44" s="2">
        <f t="shared" ref="C44:C46" si="14">0/10</f>
        <v>0</v>
      </c>
      <c r="D44" s="2">
        <f>0/10</f>
        <v>0</v>
      </c>
      <c r="E44" s="2">
        <f>2/10</f>
        <v>0.2</v>
      </c>
      <c r="F44" s="2">
        <f>4/10</f>
        <v>0.4</v>
      </c>
      <c r="G44" s="2">
        <f>9/10</f>
        <v>0.9</v>
      </c>
      <c r="H44" s="2">
        <f t="shared" si="13"/>
        <v>1</v>
      </c>
      <c r="I44" s="2">
        <f t="shared" si="13"/>
        <v>1</v>
      </c>
      <c r="Q44" s="9" t="s">
        <v>38</v>
      </c>
      <c r="R44" s="4" t="s">
        <v>46</v>
      </c>
      <c r="S44" s="4">
        <v>6.9999999999999999E-4</v>
      </c>
      <c r="T44" s="17"/>
      <c r="U44" s="4"/>
    </row>
    <row r="45" spans="1:21" x14ac:dyDescent="0.2">
      <c r="A45" s="16"/>
      <c r="B45" s="2">
        <f>0/10</f>
        <v>0</v>
      </c>
      <c r="C45" s="2">
        <f t="shared" si="14"/>
        <v>0</v>
      </c>
      <c r="D45" s="2">
        <f>0/10</f>
        <v>0</v>
      </c>
      <c r="E45" s="2">
        <f>1/10</f>
        <v>0.1</v>
      </c>
      <c r="F45" s="2">
        <f>4/10</f>
        <v>0.4</v>
      </c>
      <c r="G45" s="2">
        <f>9/10</f>
        <v>0.9</v>
      </c>
      <c r="H45" s="2">
        <f t="shared" si="13"/>
        <v>1</v>
      </c>
      <c r="I45" s="2">
        <f t="shared" si="13"/>
        <v>1</v>
      </c>
      <c r="Q45" s="9" t="s">
        <v>17</v>
      </c>
      <c r="R45" s="4"/>
      <c r="S45" s="4"/>
      <c r="T45" s="17"/>
      <c r="U45" s="4"/>
    </row>
    <row r="46" spans="1:21" x14ac:dyDescent="0.2">
      <c r="A46" s="16"/>
      <c r="B46" s="2">
        <f>0/10</f>
        <v>0</v>
      </c>
      <c r="C46" s="2">
        <f t="shared" si="14"/>
        <v>0</v>
      </c>
      <c r="D46" s="2">
        <f>1/10</f>
        <v>0.1</v>
      </c>
      <c r="E46" s="2">
        <f>1/10</f>
        <v>0.1</v>
      </c>
      <c r="F46" s="2">
        <f>3/10</f>
        <v>0.3</v>
      </c>
      <c r="G46" s="2">
        <f>8/10</f>
        <v>0.8</v>
      </c>
      <c r="H46" s="2">
        <f t="shared" si="13"/>
        <v>1</v>
      </c>
      <c r="I46" s="2">
        <f t="shared" si="13"/>
        <v>1</v>
      </c>
      <c r="Q46" s="9" t="s">
        <v>36</v>
      </c>
      <c r="R46" s="4" t="s">
        <v>47</v>
      </c>
      <c r="S46" s="4" t="s">
        <v>8</v>
      </c>
      <c r="T46" s="17"/>
      <c r="U46" s="4"/>
    </row>
    <row r="47" spans="1:21" x14ac:dyDescent="0.2">
      <c r="A47" s="16"/>
      <c r="B47" s="2"/>
      <c r="C47" s="2"/>
      <c r="D47" s="2"/>
      <c r="E47" s="2"/>
      <c r="F47" s="2"/>
      <c r="G47" s="2"/>
      <c r="H47" s="2"/>
      <c r="I47" s="2"/>
      <c r="Q47" s="9" t="s">
        <v>38</v>
      </c>
      <c r="R47" s="4" t="s">
        <v>48</v>
      </c>
      <c r="S47" s="4" t="s">
        <v>8</v>
      </c>
      <c r="T47" s="17"/>
      <c r="U47" s="4"/>
    </row>
    <row r="48" spans="1:21" x14ac:dyDescent="0.2">
      <c r="A48" s="1" t="s">
        <v>1</v>
      </c>
      <c r="B48" s="2">
        <f t="shared" ref="B48:I48" si="15">AVERAGE(B43:B47)</f>
        <v>0</v>
      </c>
      <c r="C48" s="2">
        <f t="shared" si="15"/>
        <v>0</v>
      </c>
      <c r="D48" s="2">
        <f t="shared" si="15"/>
        <v>0.05</v>
      </c>
      <c r="E48" s="2">
        <f t="shared" si="15"/>
        <v>0.15</v>
      </c>
      <c r="F48" s="2">
        <f t="shared" si="15"/>
        <v>0.35000000000000003</v>
      </c>
      <c r="G48" s="2">
        <f t="shared" si="15"/>
        <v>0.82499999999999996</v>
      </c>
      <c r="H48" s="2">
        <f t="shared" si="15"/>
        <v>1</v>
      </c>
      <c r="I48" s="2">
        <f t="shared" si="15"/>
        <v>1</v>
      </c>
      <c r="Q48" s="9" t="s">
        <v>20</v>
      </c>
      <c r="R48" s="4"/>
      <c r="S48" s="4"/>
      <c r="T48" s="17"/>
      <c r="U48" s="4"/>
    </row>
    <row r="49" spans="1:21" x14ac:dyDescent="0.2">
      <c r="A49" s="1" t="s">
        <v>2</v>
      </c>
      <c r="B49" s="1">
        <f t="shared" ref="B49:I49" si="16">STDEV(B43:B47)/SQRT(COUNTA(B43:B47))</f>
        <v>0</v>
      </c>
      <c r="C49" s="1">
        <f t="shared" si="16"/>
        <v>0</v>
      </c>
      <c r="D49" s="1">
        <f t="shared" si="16"/>
        <v>2.8867513459481291E-2</v>
      </c>
      <c r="E49" s="1">
        <f t="shared" si="16"/>
        <v>2.8867513459481343E-2</v>
      </c>
      <c r="F49" s="1">
        <f t="shared" si="16"/>
        <v>2.8867513459481142E-2</v>
      </c>
      <c r="G49" s="1">
        <f t="shared" si="16"/>
        <v>4.7871355387817553E-2</v>
      </c>
      <c r="H49" s="1">
        <f t="shared" si="16"/>
        <v>0</v>
      </c>
      <c r="I49" s="1">
        <f t="shared" si="16"/>
        <v>0</v>
      </c>
      <c r="Q49" s="9" t="s">
        <v>36</v>
      </c>
      <c r="R49" s="4" t="s">
        <v>49</v>
      </c>
      <c r="S49" s="4" t="s">
        <v>8</v>
      </c>
      <c r="T49" s="17"/>
      <c r="U49" s="4"/>
    </row>
    <row r="50" spans="1:21" x14ac:dyDescent="0.2">
      <c r="A50" s="16" t="s">
        <v>35</v>
      </c>
      <c r="B50" s="2">
        <v>0.1</v>
      </c>
      <c r="C50" s="2">
        <v>0.1</v>
      </c>
      <c r="D50" s="2">
        <v>0.2</v>
      </c>
      <c r="E50" s="2">
        <v>0.5</v>
      </c>
      <c r="F50" s="2">
        <v>0.8</v>
      </c>
      <c r="G50" s="2">
        <v>0.9</v>
      </c>
      <c r="H50" s="2">
        <v>1</v>
      </c>
      <c r="I50" s="2">
        <v>1</v>
      </c>
      <c r="Q50" s="9" t="s">
        <v>38</v>
      </c>
      <c r="R50" s="4" t="s">
        <v>50</v>
      </c>
      <c r="S50" s="4" t="s">
        <v>8</v>
      </c>
      <c r="T50" s="17"/>
      <c r="U50" s="4"/>
    </row>
    <row r="51" spans="1:21" x14ac:dyDescent="0.2">
      <c r="A51" s="16"/>
      <c r="B51" s="2">
        <v>0</v>
      </c>
      <c r="C51" s="2">
        <v>0.1</v>
      </c>
      <c r="D51" s="2">
        <v>0.3</v>
      </c>
      <c r="E51" s="2">
        <v>0.4</v>
      </c>
      <c r="F51" s="2">
        <v>0.6</v>
      </c>
      <c r="G51" s="2">
        <v>0.9</v>
      </c>
      <c r="H51" s="2">
        <v>1</v>
      </c>
      <c r="I51" s="2">
        <v>1</v>
      </c>
      <c r="Q51" s="9" t="s">
        <v>22</v>
      </c>
      <c r="R51" s="4"/>
      <c r="S51" s="4"/>
      <c r="T51" s="17"/>
      <c r="U51" s="4"/>
    </row>
    <row r="52" spans="1:21" x14ac:dyDescent="0.2">
      <c r="A52" s="16"/>
      <c r="B52" s="2">
        <v>0</v>
      </c>
      <c r="C52" s="2">
        <v>0</v>
      </c>
      <c r="D52" s="2">
        <v>0.2</v>
      </c>
      <c r="E52" s="2">
        <v>0.3</v>
      </c>
      <c r="F52" s="2">
        <v>0.7</v>
      </c>
      <c r="G52" s="2">
        <v>0.8</v>
      </c>
      <c r="H52" s="2">
        <v>0.9</v>
      </c>
      <c r="I52" s="2">
        <v>1</v>
      </c>
      <c r="Q52" s="9" t="s">
        <v>36</v>
      </c>
      <c r="R52" s="4" t="s">
        <v>44</v>
      </c>
      <c r="S52" s="4">
        <v>4.3799999999999999E-2</v>
      </c>
      <c r="T52" s="17"/>
      <c r="U52" s="4"/>
    </row>
    <row r="53" spans="1:21" x14ac:dyDescent="0.2">
      <c r="A53" s="16"/>
      <c r="B53" s="2">
        <v>0.1</v>
      </c>
      <c r="C53" s="2">
        <v>0.3</v>
      </c>
      <c r="D53" s="2">
        <v>0.3</v>
      </c>
      <c r="E53" s="2">
        <v>0.6</v>
      </c>
      <c r="F53" s="2">
        <v>0.7</v>
      </c>
      <c r="G53" s="2">
        <v>0.9</v>
      </c>
      <c r="H53" s="2">
        <v>1</v>
      </c>
      <c r="I53" s="2">
        <v>1</v>
      </c>
      <c r="Q53" s="9" t="s">
        <v>38</v>
      </c>
      <c r="R53" s="4" t="s">
        <v>42</v>
      </c>
      <c r="S53" s="4">
        <v>0.70369999999999999</v>
      </c>
      <c r="T53" s="17"/>
      <c r="U53" s="4"/>
    </row>
    <row r="54" spans="1:21" x14ac:dyDescent="0.2">
      <c r="A54" s="16"/>
      <c r="B54" s="2"/>
      <c r="C54" s="2"/>
      <c r="D54" s="2"/>
      <c r="E54" s="2"/>
      <c r="F54" s="2"/>
      <c r="G54" s="2"/>
      <c r="H54" s="2"/>
      <c r="I54" s="2"/>
      <c r="Q54" s="9" t="s">
        <v>25</v>
      </c>
      <c r="R54" s="4"/>
      <c r="S54" s="4"/>
      <c r="T54" s="17"/>
      <c r="U54" s="4"/>
    </row>
    <row r="55" spans="1:21" x14ac:dyDescent="0.2">
      <c r="A55" s="1" t="s">
        <v>1</v>
      </c>
      <c r="B55" s="2">
        <f t="shared" ref="B55:I55" si="17">AVERAGE(B50:B54)</f>
        <v>0.05</v>
      </c>
      <c r="C55" s="2">
        <f t="shared" si="17"/>
        <v>0.125</v>
      </c>
      <c r="D55" s="2">
        <f t="shared" si="17"/>
        <v>0.25</v>
      </c>
      <c r="E55" s="2">
        <f t="shared" si="17"/>
        <v>0.44999999999999996</v>
      </c>
      <c r="F55" s="2">
        <f t="shared" si="17"/>
        <v>0.7</v>
      </c>
      <c r="G55" s="2">
        <f t="shared" si="17"/>
        <v>0.875</v>
      </c>
      <c r="H55" s="2">
        <f t="shared" si="17"/>
        <v>0.97499999999999998</v>
      </c>
      <c r="I55" s="2">
        <f t="shared" si="17"/>
        <v>1</v>
      </c>
      <c r="Q55" s="9" t="s">
        <v>36</v>
      </c>
      <c r="R55" s="4" t="s">
        <v>51</v>
      </c>
      <c r="S55" s="4" t="s">
        <v>13</v>
      </c>
      <c r="T55" s="17"/>
      <c r="U55" s="4"/>
    </row>
    <row r="56" spans="1:21" x14ac:dyDescent="0.2">
      <c r="A56" s="1" t="s">
        <v>2</v>
      </c>
      <c r="B56" s="1">
        <f t="shared" ref="B56:I56" si="18">STDEV(B50:B54)/SQRT(COUNTA(B50:B54))</f>
        <v>2.8867513459481291E-2</v>
      </c>
      <c r="C56" s="1">
        <f t="shared" si="18"/>
        <v>6.2915286960589581E-2</v>
      </c>
      <c r="D56" s="1">
        <f t="shared" si="18"/>
        <v>2.8867513459481301E-2</v>
      </c>
      <c r="E56" s="1">
        <f t="shared" si="18"/>
        <v>6.4549722436790385E-2</v>
      </c>
      <c r="F56" s="1">
        <f t="shared" si="18"/>
        <v>4.0824829046386547E-2</v>
      </c>
      <c r="G56" s="1">
        <f t="shared" si="18"/>
        <v>2.4999999999999994E-2</v>
      </c>
      <c r="H56" s="1">
        <f t="shared" si="18"/>
        <v>2.4999999999999994E-2</v>
      </c>
      <c r="I56" s="1">
        <f t="shared" si="18"/>
        <v>0</v>
      </c>
      <c r="Q56" s="9" t="s">
        <v>38</v>
      </c>
      <c r="R56" s="4" t="s">
        <v>52</v>
      </c>
      <c r="S56" s="4" t="s">
        <v>13</v>
      </c>
      <c r="T56" s="17"/>
      <c r="U56" s="4"/>
    </row>
    <row r="57" spans="1:21" x14ac:dyDescent="0.2">
      <c r="Q57" s="9" t="s">
        <v>27</v>
      </c>
      <c r="R57" s="4"/>
      <c r="S57" s="4"/>
      <c r="T57" s="17"/>
      <c r="U57" s="4"/>
    </row>
    <row r="58" spans="1:21" x14ac:dyDescent="0.2">
      <c r="Q58" s="9" t="s">
        <v>36</v>
      </c>
      <c r="R58" s="4" t="s">
        <v>51</v>
      </c>
      <c r="S58" s="4" t="s">
        <v>13</v>
      </c>
      <c r="T58" s="17"/>
      <c r="U58" s="4"/>
    </row>
    <row r="59" spans="1:21" x14ac:dyDescent="0.2">
      <c r="Q59" s="10" t="s">
        <v>38</v>
      </c>
      <c r="R59" s="11" t="s">
        <v>51</v>
      </c>
      <c r="S59" s="11" t="s">
        <v>13</v>
      </c>
      <c r="T59" s="18"/>
      <c r="U59" s="4"/>
    </row>
    <row r="60" spans="1:21" x14ac:dyDescent="0.2">
      <c r="Q60" s="5"/>
      <c r="R60" s="4"/>
      <c r="S60" s="4"/>
      <c r="T60" s="4"/>
      <c r="U60" s="4"/>
    </row>
    <row r="61" spans="1:21" x14ac:dyDescent="0.2">
      <c r="T61" s="4"/>
      <c r="U61" s="4"/>
    </row>
    <row r="62" spans="1:21" x14ac:dyDescent="0.2">
      <c r="T62" s="4"/>
      <c r="U62" s="4"/>
    </row>
    <row r="63" spans="1:21" x14ac:dyDescent="0.2">
      <c r="T63" s="4"/>
      <c r="U63" s="4"/>
    </row>
    <row r="64" spans="1:21" x14ac:dyDescent="0.2">
      <c r="Q64" s="5"/>
      <c r="R64" s="4"/>
      <c r="S64" s="4"/>
      <c r="T64" s="4"/>
      <c r="U64" s="4"/>
    </row>
    <row r="65" spans="20:21" x14ac:dyDescent="0.2">
      <c r="T65" s="4"/>
      <c r="U65" s="4"/>
    </row>
    <row r="66" spans="20:21" x14ac:dyDescent="0.2">
      <c r="T66" s="4"/>
      <c r="U66" s="4"/>
    </row>
    <row r="67" spans="20:21" x14ac:dyDescent="0.2">
      <c r="T67" s="4"/>
      <c r="U67" s="4"/>
    </row>
  </sheetData>
  <mergeCells count="10">
    <mergeCell ref="A43:A47"/>
    <mergeCell ref="A50:A54"/>
    <mergeCell ref="O36:O37"/>
    <mergeCell ref="T36:T59"/>
    <mergeCell ref="A3:A7"/>
    <mergeCell ref="A10:A14"/>
    <mergeCell ref="A19:A23"/>
    <mergeCell ref="O3:O4"/>
    <mergeCell ref="T3:T26"/>
    <mergeCell ref="A36:A40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937D7-6296-45EC-8C93-E0B84BF89589}">
  <dimension ref="A1:AO157"/>
  <sheetViews>
    <sheetView topLeftCell="N1" workbookViewId="0">
      <selection activeCell="AM27" sqref="AM27"/>
    </sheetView>
  </sheetViews>
  <sheetFormatPr defaultRowHeight="14.25" x14ac:dyDescent="0.2"/>
  <cols>
    <col min="39" max="39" width="12.875" customWidth="1"/>
  </cols>
  <sheetData>
    <row r="1" spans="1:41" ht="15" x14ac:dyDescent="0.25">
      <c r="A1" s="1"/>
      <c r="B1" s="12" t="s">
        <v>53</v>
      </c>
      <c r="C1" s="12" t="s">
        <v>54</v>
      </c>
      <c r="D1" s="12" t="s">
        <v>55</v>
      </c>
      <c r="E1" s="12" t="s">
        <v>56</v>
      </c>
      <c r="F1" s="12" t="s">
        <v>57</v>
      </c>
      <c r="G1" s="12" t="s">
        <v>58</v>
      </c>
      <c r="H1" s="1"/>
      <c r="I1" s="1"/>
      <c r="J1" s="1"/>
      <c r="K1" s="12" t="s">
        <v>53</v>
      </c>
      <c r="L1" s="12" t="s">
        <v>54</v>
      </c>
      <c r="M1" s="12" t="s">
        <v>55</v>
      </c>
      <c r="N1" s="12" t="s">
        <v>56</v>
      </c>
      <c r="O1" s="12" t="s">
        <v>57</v>
      </c>
      <c r="P1" s="12" t="s">
        <v>58</v>
      </c>
      <c r="U1" t="s">
        <v>62</v>
      </c>
      <c r="V1" t="s">
        <v>63</v>
      </c>
      <c r="W1" t="s">
        <v>64</v>
      </c>
      <c r="X1" t="s">
        <v>65</v>
      </c>
      <c r="Y1" t="s">
        <v>66</v>
      </c>
      <c r="Z1" t="s">
        <v>67</v>
      </c>
      <c r="AD1" t="s">
        <v>62</v>
      </c>
      <c r="AE1" t="s">
        <v>63</v>
      </c>
      <c r="AF1" t="s">
        <v>64</v>
      </c>
      <c r="AG1" t="s">
        <v>65</v>
      </c>
      <c r="AH1" t="s">
        <v>66</v>
      </c>
      <c r="AI1" t="s">
        <v>67</v>
      </c>
      <c r="AN1" t="s">
        <v>68</v>
      </c>
    </row>
    <row r="2" spans="1:41" ht="15" x14ac:dyDescent="0.25">
      <c r="A2" s="1" t="s">
        <v>59</v>
      </c>
      <c r="B2" s="12" t="s">
        <v>60</v>
      </c>
      <c r="C2" s="12" t="s">
        <v>60</v>
      </c>
      <c r="D2" s="12" t="s">
        <v>60</v>
      </c>
      <c r="E2" s="12" t="s">
        <v>60</v>
      </c>
      <c r="F2" s="12" t="s">
        <v>60</v>
      </c>
      <c r="G2" s="12" t="s">
        <v>60</v>
      </c>
      <c r="H2" s="1"/>
      <c r="I2" s="1"/>
      <c r="J2" s="1"/>
      <c r="K2" s="12" t="s">
        <v>61</v>
      </c>
      <c r="L2" s="12" t="s">
        <v>61</v>
      </c>
      <c r="M2" s="12" t="s">
        <v>61</v>
      </c>
      <c r="N2" s="12" t="s">
        <v>61</v>
      </c>
      <c r="O2" s="12" t="s">
        <v>61</v>
      </c>
      <c r="P2" s="12" t="s">
        <v>61</v>
      </c>
      <c r="U2" t="s">
        <v>60</v>
      </c>
      <c r="V2" t="s">
        <v>60</v>
      </c>
      <c r="W2" t="s">
        <v>60</v>
      </c>
      <c r="X2" t="s">
        <v>60</v>
      </c>
      <c r="Y2" t="s">
        <v>60</v>
      </c>
      <c r="Z2" t="s">
        <v>60</v>
      </c>
      <c r="AD2" t="s">
        <v>61</v>
      </c>
      <c r="AE2" t="s">
        <v>61</v>
      </c>
      <c r="AF2" t="s">
        <v>61</v>
      </c>
      <c r="AG2" t="s">
        <v>61</v>
      </c>
      <c r="AH2" t="s">
        <v>61</v>
      </c>
      <c r="AI2" t="s">
        <v>61</v>
      </c>
      <c r="AN2" t="s">
        <v>72</v>
      </c>
      <c r="AO2" t="s">
        <v>69</v>
      </c>
    </row>
    <row r="3" spans="1:41" x14ac:dyDescent="0.2">
      <c r="A3" s="1">
        <v>0</v>
      </c>
      <c r="B3" s="1">
        <v>22.745100000000001</v>
      </c>
      <c r="C3" s="1">
        <v>20.8096</v>
      </c>
      <c r="D3" s="1">
        <v>39.996200000000002</v>
      </c>
      <c r="E3" s="1">
        <v>46.933100000000003</v>
      </c>
      <c r="F3" s="1">
        <v>85.622</v>
      </c>
      <c r="G3" s="1">
        <v>11.5748</v>
      </c>
      <c r="H3" s="1"/>
      <c r="I3" s="1"/>
      <c r="J3" s="1"/>
      <c r="K3" s="1">
        <f>(B3-AVERAGE($B$3:$B$62))/AVERAGE($B$3:$B$62)</f>
        <v>-7.2648027746368402E-2</v>
      </c>
      <c r="L3" s="1">
        <f>(C3-AVERAGE($C$3:$C$62))/AVERAGE($C$3:$C$62)</f>
        <v>5.7802664585473895E-2</v>
      </c>
      <c r="M3" s="1">
        <f>(D3-AVERAGE($D$3:$D$62))/AVERAGE($D$3:$D$62)</f>
        <v>0.13568697796027945</v>
      </c>
      <c r="N3" s="1">
        <f>(E3-AVERAGE($E$3:$E$62))/AVERAGE($E$3:$E$62)</f>
        <v>1.1362028044682824E-3</v>
      </c>
      <c r="O3" s="1">
        <f>(F3-AVERAGE($F$3:$F$62))/AVERAGE($F$3:$F$62)</f>
        <v>-2.3074300735820938E-2</v>
      </c>
      <c r="P3" s="1">
        <f>(G3-AVERAGE($G$3:$G$62))/AVERAGE($G$3:$G$62)</f>
        <v>-7.4208688031731043E-2</v>
      </c>
      <c r="U3">
        <v>26.779399999999999</v>
      </c>
      <c r="V3">
        <v>17.437899999999999</v>
      </c>
      <c r="W3">
        <v>59.379899999999999</v>
      </c>
      <c r="X3">
        <v>41.354799999999997</v>
      </c>
      <c r="Y3">
        <v>73.288499999999999</v>
      </c>
      <c r="Z3">
        <v>18.139800000000001</v>
      </c>
      <c r="AD3">
        <v>9.4858022934719179E-5</v>
      </c>
      <c r="AE3">
        <v>-2.2496316635726894E-2</v>
      </c>
      <c r="AF3">
        <v>1.2431576994985682E-2</v>
      </c>
      <c r="AG3">
        <v>-0.12876004289472162</v>
      </c>
      <c r="AH3">
        <v>2.4213142059737625E-2</v>
      </c>
      <c r="AI3">
        <v>4.7801109676353364E-2</v>
      </c>
      <c r="AN3">
        <v>1.5904176089414599</v>
      </c>
      <c r="AO3">
        <v>0.52205673107302297</v>
      </c>
    </row>
    <row r="4" spans="1:41" x14ac:dyDescent="0.2">
      <c r="A4" s="1">
        <v>1</v>
      </c>
      <c r="B4" s="1">
        <v>24.565799999999999</v>
      </c>
      <c r="C4" s="1">
        <v>19.5688</v>
      </c>
      <c r="D4" s="1">
        <v>34.384599999999999</v>
      </c>
      <c r="E4" s="1">
        <v>46.841900000000003</v>
      </c>
      <c r="F4" s="1">
        <v>87.727800000000002</v>
      </c>
      <c r="G4" s="1">
        <v>11.8405</v>
      </c>
      <c r="H4" s="1"/>
      <c r="I4" s="1"/>
      <c r="J4" s="1"/>
      <c r="K4" s="1">
        <f t="shared" ref="K4:K67" si="0">(B4-AVERAGE($B$3:$B$62))/AVERAGE($B$3:$B$62)</f>
        <v>1.5846525180483564E-3</v>
      </c>
      <c r="L4" s="1">
        <f t="shared" ref="L4:L67" si="1">(C4-AVERAGE($C$3:$C$62))/AVERAGE($C$3:$C$62)</f>
        <v>-5.2702222656744284E-3</v>
      </c>
      <c r="M4" s="1">
        <f t="shared" ref="M4:M67" si="2">(D4-AVERAGE($D$3:$D$62))/AVERAGE($D$3:$D$62)</f>
        <v>-2.3653685540800825E-2</v>
      </c>
      <c r="N4" s="1">
        <f t="shared" ref="N4:N67" si="3">(E4-AVERAGE($E$3:$E$62))/AVERAGE($E$3:$E$62)</f>
        <v>-8.0919653407462478E-4</v>
      </c>
      <c r="O4" s="1">
        <f t="shared" ref="O4:O67" si="4">(F4-AVERAGE($F$3:$F$62))/AVERAGE($F$3:$F$62)</f>
        <v>9.5235289888171348E-4</v>
      </c>
      <c r="P4" s="1">
        <f t="shared" ref="P4:P67" si="5">(G4-AVERAGE($G$3:$G$62))/AVERAGE($G$3:$G$62)</f>
        <v>-5.2957111193256967E-2</v>
      </c>
      <c r="U4">
        <v>26.655899999999999</v>
      </c>
      <c r="V4">
        <v>15.5707</v>
      </c>
      <c r="W4">
        <v>54.637300000000003</v>
      </c>
      <c r="X4">
        <v>45.343000000000004</v>
      </c>
      <c r="Y4">
        <v>72.833699999999993</v>
      </c>
      <c r="Z4">
        <v>19.060199999999998</v>
      </c>
      <c r="AD4">
        <v>-4.5173332496790206E-3</v>
      </c>
      <c r="AE4">
        <v>-0.12716458962603935</v>
      </c>
      <c r="AF4">
        <v>-6.8430095002717503E-2</v>
      </c>
      <c r="AG4">
        <v>-4.4738860421894372E-2</v>
      </c>
      <c r="AH4">
        <v>1.7857272625804953E-2</v>
      </c>
      <c r="AI4">
        <v>0.10096576095950492</v>
      </c>
      <c r="AN4">
        <v>1.08925887748256</v>
      </c>
      <c r="AO4">
        <v>0.438779542823722</v>
      </c>
    </row>
    <row r="5" spans="1:41" x14ac:dyDescent="0.2">
      <c r="A5" s="1">
        <v>2</v>
      </c>
      <c r="B5" s="1">
        <v>20.574200000000001</v>
      </c>
      <c r="C5" s="1">
        <v>22.7821</v>
      </c>
      <c r="D5" s="1">
        <v>26.203800000000001</v>
      </c>
      <c r="E5" s="1">
        <v>44.069899999999997</v>
      </c>
      <c r="F5" s="1">
        <v>93.531700000000001</v>
      </c>
      <c r="G5" s="1">
        <v>13.355499999999999</v>
      </c>
      <c r="H5" s="1"/>
      <c r="I5" s="1"/>
      <c r="J5" s="1"/>
      <c r="K5" s="1">
        <f t="shared" si="0"/>
        <v>-0.16115888927546296</v>
      </c>
      <c r="L5" s="1">
        <f t="shared" si="1"/>
        <v>0.15806964501252907</v>
      </c>
      <c r="M5" s="1">
        <f t="shared" si="2"/>
        <v>-0.25594645408624894</v>
      </c>
      <c r="N5" s="1">
        <f t="shared" si="3"/>
        <v>-5.9939097481891655E-2</v>
      </c>
      <c r="O5" s="1">
        <f t="shared" si="4"/>
        <v>6.7173406669634173E-2</v>
      </c>
      <c r="P5" s="1">
        <f t="shared" si="5"/>
        <v>6.8217668295971909E-2</v>
      </c>
      <c r="U5">
        <v>24.4176</v>
      </c>
      <c r="V5">
        <v>18.569500000000001</v>
      </c>
      <c r="W5">
        <v>60.5</v>
      </c>
      <c r="X5">
        <v>44.220799999999997</v>
      </c>
      <c r="Y5">
        <v>71.816599999999994</v>
      </c>
      <c r="Z5">
        <v>16.8812</v>
      </c>
      <c r="AD5">
        <v>-8.810816503503395E-2</v>
      </c>
      <c r="AE5">
        <v>4.0936961918170867E-2</v>
      </c>
      <c r="AF5">
        <v>3.1529362767479141E-2</v>
      </c>
      <c r="AG5">
        <v>-6.8380746729252873E-2</v>
      </c>
      <c r="AH5">
        <v>3.6432119370344313E-3</v>
      </c>
      <c r="AI5">
        <v>-2.489883611349325E-2</v>
      </c>
      <c r="AN5">
        <v>1.3911747602147699</v>
      </c>
      <c r="AO5">
        <v>1.1014623079597099</v>
      </c>
    </row>
    <row r="6" spans="1:41" x14ac:dyDescent="0.2">
      <c r="A6" s="1">
        <v>3</v>
      </c>
      <c r="B6" s="1">
        <v>24.7059</v>
      </c>
      <c r="C6" s="1">
        <v>21.775200000000002</v>
      </c>
      <c r="D6" s="1">
        <v>33.784599999999998</v>
      </c>
      <c r="E6" s="1">
        <v>36.665700000000001</v>
      </c>
      <c r="F6" s="1">
        <v>86.015500000000003</v>
      </c>
      <c r="G6" s="1">
        <v>9.8970000000000002</v>
      </c>
      <c r="H6" s="1"/>
      <c r="I6" s="1"/>
      <c r="J6" s="1"/>
      <c r="K6" s="1">
        <f t="shared" si="0"/>
        <v>7.2967404540316711E-3</v>
      </c>
      <c r="L6" s="1">
        <f t="shared" si="1"/>
        <v>0.10688646499123546</v>
      </c>
      <c r="M6" s="1">
        <f t="shared" si="2"/>
        <v>-4.0690608717906883E-2</v>
      </c>
      <c r="N6" s="1">
        <f t="shared" si="3"/>
        <v>-0.21787907316653296</v>
      </c>
      <c r="O6" s="1">
        <f t="shared" si="4"/>
        <v>-1.8584563721263259E-2</v>
      </c>
      <c r="P6" s="1">
        <f t="shared" si="5"/>
        <v>-0.20840475735650221</v>
      </c>
      <c r="U6">
        <v>17.191199999999998</v>
      </c>
      <c r="V6">
        <v>19.262</v>
      </c>
      <c r="W6">
        <v>61.105400000000003</v>
      </c>
      <c r="X6">
        <v>43.859400000000001</v>
      </c>
      <c r="Y6">
        <v>66.711500000000001</v>
      </c>
      <c r="Z6">
        <v>21.795500000000001</v>
      </c>
      <c r="AD6">
        <v>-0.35798297485216718</v>
      </c>
      <c r="AE6">
        <v>7.9755930987253629E-2</v>
      </c>
      <c r="AF6">
        <v>4.1851476423998731E-2</v>
      </c>
      <c r="AG6">
        <v>-7.59945212003625E-2</v>
      </c>
      <c r="AH6">
        <v>-6.7701003206257618E-2</v>
      </c>
      <c r="AI6">
        <v>0.25896366475655513</v>
      </c>
      <c r="AN6">
        <v>1.1071789181851901</v>
      </c>
      <c r="AO6">
        <v>0.54700352293319499</v>
      </c>
    </row>
    <row r="7" spans="1:41" x14ac:dyDescent="0.2">
      <c r="A7" s="1">
        <v>4</v>
      </c>
      <c r="B7" s="1">
        <v>22.296900000000001</v>
      </c>
      <c r="C7" s="1">
        <v>20.089400000000001</v>
      </c>
      <c r="D7" s="1">
        <v>32.796199999999999</v>
      </c>
      <c r="E7" s="1">
        <v>47.726399999999998</v>
      </c>
      <c r="F7" s="1">
        <v>94.819500000000005</v>
      </c>
      <c r="G7" s="1">
        <v>11.3322</v>
      </c>
      <c r="H7" s="1"/>
      <c r="I7" s="1"/>
      <c r="J7" s="1"/>
      <c r="K7" s="1">
        <f t="shared" si="0"/>
        <v>-9.0921816560841751E-2</v>
      </c>
      <c r="L7" s="1">
        <f t="shared" si="1"/>
        <v>2.1193144025998624E-2</v>
      </c>
      <c r="M7" s="1">
        <f t="shared" si="2"/>
        <v>-6.8756100164992826E-2</v>
      </c>
      <c r="N7" s="1">
        <f t="shared" si="3"/>
        <v>1.8058190691157626E-2</v>
      </c>
      <c r="O7" s="1">
        <f t="shared" si="4"/>
        <v>8.1866883994532152E-2</v>
      </c>
      <c r="P7" s="1">
        <f t="shared" si="5"/>
        <v>-9.3612649420567268E-2</v>
      </c>
      <c r="U7">
        <v>31.811800000000002</v>
      </c>
      <c r="V7">
        <v>18.202999999999999</v>
      </c>
      <c r="W7">
        <v>53.546599999999998</v>
      </c>
      <c r="X7">
        <v>51.626800000000003</v>
      </c>
      <c r="Y7">
        <v>64.486500000000007</v>
      </c>
      <c r="Z7">
        <v>19.193999999999999</v>
      </c>
      <c r="AD7">
        <v>0.18803324960432263</v>
      </c>
      <c r="AE7">
        <v>2.0392337854894436E-2</v>
      </c>
      <c r="AF7">
        <v>-8.7026608655122378E-2</v>
      </c>
      <c r="AG7">
        <v>8.7644747828130976E-2</v>
      </c>
      <c r="AH7">
        <v>-9.8795571127321777E-2</v>
      </c>
      <c r="AI7">
        <v>0.10869439018775975</v>
      </c>
      <c r="AN7">
        <v>0.87951915277882797</v>
      </c>
      <c r="AO7">
        <v>0.52981081645624195</v>
      </c>
    </row>
    <row r="8" spans="1:41" x14ac:dyDescent="0.2">
      <c r="A8" s="1">
        <v>5</v>
      </c>
      <c r="B8" s="1">
        <v>23.831900000000001</v>
      </c>
      <c r="C8" s="1">
        <v>14.9839</v>
      </c>
      <c r="D8" s="1">
        <v>41.2423</v>
      </c>
      <c r="E8" s="1">
        <v>43.0182</v>
      </c>
      <c r="F8" s="1">
        <v>93.839200000000005</v>
      </c>
      <c r="G8" s="1">
        <v>16.0764</v>
      </c>
      <c r="H8" s="1"/>
      <c r="I8" s="1"/>
      <c r="J8" s="1"/>
      <c r="K8" s="1">
        <f t="shared" si="0"/>
        <v>-2.8337555449247404E-2</v>
      </c>
      <c r="L8" s="1">
        <f t="shared" si="1"/>
        <v>-0.23833185905148188</v>
      </c>
      <c r="M8" s="1">
        <f t="shared" si="2"/>
        <v>0.17106982791193243</v>
      </c>
      <c r="N8" s="1">
        <f t="shared" si="3"/>
        <v>-8.2373050161119232E-2</v>
      </c>
      <c r="O8" s="1">
        <f t="shared" si="4"/>
        <v>7.0681905099053477E-2</v>
      </c>
      <c r="P8" s="1">
        <f t="shared" si="5"/>
        <v>0.28584437292451526</v>
      </c>
      <c r="U8">
        <v>28.7882</v>
      </c>
      <c r="V8">
        <v>15.214</v>
      </c>
      <c r="W8">
        <v>69.156899999999993</v>
      </c>
      <c r="X8">
        <v>55.003900000000002</v>
      </c>
      <c r="Y8">
        <v>84.777500000000003</v>
      </c>
      <c r="Z8">
        <v>14.8376</v>
      </c>
      <c r="AD8">
        <v>7.5114856633675522E-2</v>
      </c>
      <c r="AE8">
        <v>-0.14715986221368099</v>
      </c>
      <c r="AF8">
        <v>0.17913013203263259</v>
      </c>
      <c r="AG8">
        <v>0.15879161491829305</v>
      </c>
      <c r="AH8">
        <v>0.18477291322607792</v>
      </c>
      <c r="AI8">
        <v>-0.14294238387777924</v>
      </c>
      <c r="AN8">
        <v>1.80818352340266</v>
      </c>
      <c r="AO8">
        <v>0.87107341013634498</v>
      </c>
    </row>
    <row r="9" spans="1:41" x14ac:dyDescent="0.2">
      <c r="A9" s="1">
        <v>6</v>
      </c>
      <c r="B9" s="1">
        <v>23.694700000000001</v>
      </c>
      <c r="C9" s="1">
        <v>25.474799999999998</v>
      </c>
      <c r="D9" s="1">
        <v>33.450000000000003</v>
      </c>
      <c r="E9" s="1">
        <v>46.741599999999998</v>
      </c>
      <c r="F9" s="1">
        <v>84.33</v>
      </c>
      <c r="G9" s="1">
        <v>8.7276000000000007</v>
      </c>
      <c r="H9" s="1"/>
      <c r="I9" s="1"/>
      <c r="J9" s="1"/>
      <c r="K9" s="1">
        <f t="shared" si="0"/>
        <v>-3.393140601896124E-2</v>
      </c>
      <c r="L9" s="1">
        <f t="shared" si="1"/>
        <v>0.29494614599905955</v>
      </c>
      <c r="M9" s="1">
        <f t="shared" si="2"/>
        <v>-5.0191532876339519E-2</v>
      </c>
      <c r="N9" s="1">
        <f t="shared" si="3"/>
        <v>-2.9487091838099381E-3</v>
      </c>
      <c r="O9" s="1">
        <f t="shared" si="4"/>
        <v>-3.7815699014876795E-2</v>
      </c>
      <c r="P9" s="1">
        <f t="shared" si="5"/>
        <v>-0.30193729011868325</v>
      </c>
      <c r="U9">
        <v>28.264700000000001</v>
      </c>
      <c r="V9">
        <v>19.098400000000002</v>
      </c>
      <c r="W9">
        <v>57.600499999999997</v>
      </c>
      <c r="X9">
        <v>46.978999999999999</v>
      </c>
      <c r="Y9">
        <v>72.100200000000001</v>
      </c>
      <c r="Z9">
        <v>16.729299999999999</v>
      </c>
      <c r="AD9">
        <v>5.5564394032758216E-2</v>
      </c>
      <c r="AE9">
        <v>7.0585124720536074E-2</v>
      </c>
      <c r="AF9">
        <v>-1.790732132085655E-2</v>
      </c>
      <c r="AG9">
        <v>-1.0272521089477538E-2</v>
      </c>
      <c r="AH9">
        <v>7.6065465268834349E-3</v>
      </c>
      <c r="AI9">
        <v>-3.3672967501923078E-2</v>
      </c>
    </row>
    <row r="10" spans="1:41" x14ac:dyDescent="0.2">
      <c r="A10" s="1">
        <v>7</v>
      </c>
      <c r="B10" s="1">
        <v>19.904800000000002</v>
      </c>
      <c r="C10" s="1">
        <v>18.876100000000001</v>
      </c>
      <c r="D10" s="1">
        <v>24.1038</v>
      </c>
      <c r="E10" s="1">
        <v>47.419499999999999</v>
      </c>
      <c r="F10" s="1">
        <v>80.895600000000002</v>
      </c>
      <c r="G10" s="1">
        <v>13.6412</v>
      </c>
      <c r="H10" s="1"/>
      <c r="I10" s="1"/>
      <c r="J10" s="1"/>
      <c r="K10" s="1">
        <f t="shared" si="0"/>
        <v>-0.18845133513090348</v>
      </c>
      <c r="L10" s="1">
        <f t="shared" si="1"/>
        <v>-4.0481850829335253E-2</v>
      </c>
      <c r="M10" s="1">
        <f t="shared" si="2"/>
        <v>-0.31557568520612</v>
      </c>
      <c r="N10" s="1">
        <f t="shared" si="3"/>
        <v>1.1511665943363636E-2</v>
      </c>
      <c r="O10" s="1">
        <f t="shared" si="4"/>
        <v>-7.7001347814868545E-2</v>
      </c>
      <c r="P10" s="1">
        <f t="shared" si="5"/>
        <v>9.1068912190409371E-2</v>
      </c>
      <c r="U10">
        <v>21.8794</v>
      </c>
      <c r="V10">
        <v>14.8819</v>
      </c>
      <c r="W10">
        <v>68.747600000000006</v>
      </c>
      <c r="X10">
        <v>59.909300000000002</v>
      </c>
      <c r="Y10">
        <v>62.415599999999998</v>
      </c>
      <c r="Z10">
        <v>16.202999999999999</v>
      </c>
      <c r="AD10">
        <v>-0.18289896574878456</v>
      </c>
      <c r="AE10">
        <v>-0.16577615048493358</v>
      </c>
      <c r="AF10">
        <v>0.17215153751724885</v>
      </c>
      <c r="AG10">
        <v>0.26213585755963659</v>
      </c>
      <c r="AH10">
        <v>-0.1277365781869767</v>
      </c>
      <c r="AI10">
        <v>-6.4073397717397548E-2</v>
      </c>
      <c r="AM10" t="s">
        <v>70</v>
      </c>
      <c r="AN10">
        <v>1.3109554735009099</v>
      </c>
      <c r="AO10">
        <v>0.66836438856370595</v>
      </c>
    </row>
    <row r="11" spans="1:41" x14ac:dyDescent="0.2">
      <c r="A11" s="1">
        <v>8</v>
      </c>
      <c r="B11" s="1">
        <v>17.753499999999999</v>
      </c>
      <c r="C11" s="1">
        <v>17.910599999999999</v>
      </c>
      <c r="D11" s="1">
        <v>39.065399999999997</v>
      </c>
      <c r="E11" s="1">
        <v>45.9574</v>
      </c>
      <c r="F11" s="1">
        <v>88.445700000000002</v>
      </c>
      <c r="G11" s="1">
        <v>11.2392</v>
      </c>
      <c r="H11" s="1"/>
      <c r="I11" s="1"/>
      <c r="J11" s="1"/>
      <c r="K11" s="1">
        <f t="shared" si="0"/>
        <v>-0.27616307515003902</v>
      </c>
      <c r="L11" s="1">
        <f t="shared" si="1"/>
        <v>-8.9560567991475673E-2</v>
      </c>
      <c r="M11" s="1">
        <f t="shared" si="2"/>
        <v>0.10925703113819552</v>
      </c>
      <c r="N11" s="1">
        <f t="shared" si="3"/>
        <v>-1.9676583759307028E-2</v>
      </c>
      <c r="O11" s="1">
        <f t="shared" si="4"/>
        <v>9.1434131345892924E-3</v>
      </c>
      <c r="P11" s="1">
        <f t="shared" si="5"/>
        <v>-0.10105110123079716</v>
      </c>
      <c r="U11">
        <v>26.179400000000001</v>
      </c>
      <c r="V11">
        <v>18.567</v>
      </c>
      <c r="W11">
        <v>64.120099999999994</v>
      </c>
      <c r="X11">
        <v>48.892200000000003</v>
      </c>
      <c r="Y11">
        <v>67.303200000000004</v>
      </c>
      <c r="Z11">
        <v>16.597000000000001</v>
      </c>
      <c r="AD11">
        <v>-2.2312548969520628E-2</v>
      </c>
      <c r="AE11">
        <v>4.0796821235610931E-2</v>
      </c>
      <c r="AF11">
        <v>9.3252328819620381E-2</v>
      </c>
      <c r="AG11">
        <v>3.0033713880436998E-2</v>
      </c>
      <c r="AH11">
        <v>-5.9431944402260406E-2</v>
      </c>
      <c r="AI11">
        <v>-4.1314952904748833E-2</v>
      </c>
      <c r="AM11" t="s">
        <v>71</v>
      </c>
      <c r="AO11">
        <v>4.6893480999068097E-3</v>
      </c>
    </row>
    <row r="12" spans="1:41" x14ac:dyDescent="0.2">
      <c r="A12" s="1">
        <v>9</v>
      </c>
      <c r="B12" s="1">
        <v>24.571400000000001</v>
      </c>
      <c r="C12" s="1">
        <v>20.882999999999999</v>
      </c>
      <c r="D12" s="1">
        <v>41.442300000000003</v>
      </c>
      <c r="E12" s="1">
        <v>42.553199999999997</v>
      </c>
      <c r="F12" s="1">
        <v>83.746099999999998</v>
      </c>
      <c r="G12" s="1">
        <v>10.711</v>
      </c>
      <c r="H12" s="1"/>
      <c r="I12" s="1"/>
      <c r="J12" s="1"/>
      <c r="K12" s="1">
        <f t="shared" si="0"/>
        <v>1.8129729494652949E-3</v>
      </c>
      <c r="L12" s="1">
        <f t="shared" si="1"/>
        <v>6.1533765403393184E-2</v>
      </c>
      <c r="M12" s="1">
        <f t="shared" si="2"/>
        <v>0.17674880230430118</v>
      </c>
      <c r="N12" s="1">
        <f t="shared" si="3"/>
        <v>-9.2292027051716297E-2</v>
      </c>
      <c r="O12" s="1">
        <f t="shared" si="4"/>
        <v>-4.4477852617926882E-2</v>
      </c>
      <c r="P12" s="1">
        <f t="shared" si="5"/>
        <v>-0.14329830817879105</v>
      </c>
      <c r="U12">
        <v>24.4588</v>
      </c>
      <c r="V12">
        <v>18</v>
      </c>
      <c r="W12">
        <v>63.862699999999997</v>
      </c>
      <c r="X12">
        <v>49.812100000000001</v>
      </c>
      <c r="Y12">
        <v>65.924199999999999</v>
      </c>
      <c r="Z12">
        <v>19.1158</v>
      </c>
      <c r="AD12">
        <v>-8.6569523088218678E-2</v>
      </c>
      <c r="AE12">
        <v>9.0129144310333708E-3</v>
      </c>
      <c r="AF12">
        <v>8.8863640258027884E-2</v>
      </c>
      <c r="AG12">
        <v>4.9413656149318586E-2</v>
      </c>
      <c r="AH12">
        <v>-7.870358896996725E-2</v>
      </c>
      <c r="AI12">
        <v>0.10417735875540164</v>
      </c>
    </row>
    <row r="13" spans="1:41" x14ac:dyDescent="0.2">
      <c r="A13" s="1">
        <v>10</v>
      </c>
      <c r="B13" s="1">
        <v>20.106400000000001</v>
      </c>
      <c r="C13" s="1">
        <v>17.2592</v>
      </c>
      <c r="D13" s="1">
        <v>30.973099999999999</v>
      </c>
      <c r="E13" s="1">
        <v>43.768999999999998</v>
      </c>
      <c r="F13" s="1">
        <v>83.802499999999995</v>
      </c>
      <c r="G13" s="1">
        <v>10.6877</v>
      </c>
      <c r="H13" s="1"/>
      <c r="I13" s="1"/>
      <c r="J13" s="1"/>
      <c r="K13" s="1">
        <f t="shared" si="0"/>
        <v>-0.18023179959989544</v>
      </c>
      <c r="L13" s="1">
        <f t="shared" si="1"/>
        <v>-0.12267281693960426</v>
      </c>
      <c r="M13" s="1">
        <f t="shared" si="2"/>
        <v>-0.12052279123862945</v>
      </c>
      <c r="N13" s="1">
        <f t="shared" si="3"/>
        <v>-6.6357635431097295E-2</v>
      </c>
      <c r="O13" s="1">
        <f t="shared" si="4"/>
        <v>-4.3834342662091977E-2</v>
      </c>
      <c r="P13" s="1">
        <f t="shared" si="5"/>
        <v>-0.1451619202989885</v>
      </c>
      <c r="U13">
        <v>25.188199999999998</v>
      </c>
      <c r="V13">
        <v>16.504300000000001</v>
      </c>
      <c r="W13">
        <v>51.051499999999997</v>
      </c>
      <c r="X13">
        <v>43.976300000000002</v>
      </c>
      <c r="Y13">
        <v>60.134500000000003</v>
      </c>
      <c r="Z13">
        <v>14.9353</v>
      </c>
      <c r="AD13">
        <v>-5.9329585321057095E-2</v>
      </c>
      <c r="AE13">
        <v>-7.4830453130883073E-2</v>
      </c>
      <c r="AF13">
        <v>-0.12956824358142219</v>
      </c>
      <c r="AG13">
        <v>-7.3531736928993563E-2</v>
      </c>
      <c r="AH13">
        <v>-0.15961514847225286</v>
      </c>
      <c r="AI13">
        <v>-0.13729898271484584</v>
      </c>
    </row>
    <row r="14" spans="1:41" x14ac:dyDescent="0.2">
      <c r="A14" s="1">
        <v>11</v>
      </c>
      <c r="B14" s="1">
        <v>26.1541</v>
      </c>
      <c r="C14" s="1">
        <v>24.011500000000002</v>
      </c>
      <c r="D14" s="1">
        <v>28.207699999999999</v>
      </c>
      <c r="E14" s="1">
        <v>44.276600000000002</v>
      </c>
      <c r="F14" s="1">
        <v>89.148099999999999</v>
      </c>
      <c r="G14" s="1">
        <v>12.438499999999999</v>
      </c>
      <c r="H14" s="1"/>
      <c r="I14" s="1"/>
      <c r="J14" s="1"/>
      <c r="K14" s="1">
        <f t="shared" si="0"/>
        <v>6.6342034878664191E-2</v>
      </c>
      <c r="L14" s="1">
        <f t="shared" si="1"/>
        <v>0.22056304209086713</v>
      </c>
      <c r="M14" s="1">
        <f t="shared" si="2"/>
        <v>-0.19904597016191108</v>
      </c>
      <c r="N14" s="1">
        <f t="shared" si="3"/>
        <v>-5.5529952270522952E-2</v>
      </c>
      <c r="O14" s="1">
        <f t="shared" si="4"/>
        <v>1.7157622229952128E-2</v>
      </c>
      <c r="P14" s="1">
        <f t="shared" si="5"/>
        <v>-5.1270662199508297E-3</v>
      </c>
      <c r="U14">
        <v>27.3324</v>
      </c>
      <c r="V14">
        <v>19.4908</v>
      </c>
      <c r="W14">
        <v>52.8431</v>
      </c>
      <c r="X14">
        <v>43.0854</v>
      </c>
      <c r="Y14">
        <v>75.8386</v>
      </c>
      <c r="Z14">
        <v>16.153400000000001</v>
      </c>
      <c r="AD14">
        <v>2.0747018134314503E-2</v>
      </c>
      <c r="AE14">
        <v>9.2581606255132523E-2</v>
      </c>
      <c r="AF14">
        <v>-9.9021334385815257E-2</v>
      </c>
      <c r="AG14">
        <v>-9.2300723305063434E-2</v>
      </c>
      <c r="AH14">
        <v>5.985101066895377E-2</v>
      </c>
      <c r="AI14">
        <v>-6.6938420211578586E-2</v>
      </c>
    </row>
    <row r="15" spans="1:41" x14ac:dyDescent="0.2">
      <c r="A15" s="1">
        <v>12</v>
      </c>
      <c r="B15" s="1">
        <v>26.661100000000001</v>
      </c>
      <c r="C15" s="1">
        <v>21.603200000000001</v>
      </c>
      <c r="D15" s="1">
        <v>28.380800000000001</v>
      </c>
      <c r="E15" s="1">
        <v>49.933100000000003</v>
      </c>
      <c r="F15" s="1">
        <v>79.100099999999998</v>
      </c>
      <c r="G15" s="1">
        <v>13.950200000000001</v>
      </c>
      <c r="H15" s="1"/>
      <c r="I15" s="1"/>
      <c r="J15" s="1"/>
      <c r="K15" s="1">
        <f t="shared" si="0"/>
        <v>8.7013188223014959E-2</v>
      </c>
      <c r="L15" s="1">
        <f t="shared" si="1"/>
        <v>9.8143285962868643E-2</v>
      </c>
      <c r="M15" s="1">
        <f t="shared" si="2"/>
        <v>-0.19413081782531594</v>
      </c>
      <c r="N15" s="1">
        <f t="shared" si="3"/>
        <v>6.5129602098642422E-2</v>
      </c>
      <c r="O15" s="1">
        <f t="shared" si="4"/>
        <v>-9.748755571738002E-2</v>
      </c>
      <c r="P15" s="1">
        <f t="shared" si="5"/>
        <v>0.11578376820504427</v>
      </c>
      <c r="U15">
        <v>23.694099999999999</v>
      </c>
      <c r="V15">
        <v>19.3948</v>
      </c>
      <c r="W15">
        <v>60.063699999999997</v>
      </c>
      <c r="X15">
        <v>50.341700000000003</v>
      </c>
      <c r="Y15">
        <v>66.354500000000002</v>
      </c>
      <c r="Z15">
        <v>17.390999999999998</v>
      </c>
      <c r="AD15">
        <v>-0.11512776330010317</v>
      </c>
      <c r="AE15">
        <v>8.7200204044833668E-2</v>
      </c>
      <c r="AF15">
        <v>2.4090416305074941E-2</v>
      </c>
      <c r="AG15">
        <v>6.0570974798736722E-2</v>
      </c>
      <c r="AH15">
        <v>-7.2690109160333985E-2</v>
      </c>
      <c r="AI15">
        <v>4.5485120222636668E-3</v>
      </c>
    </row>
    <row r="16" spans="1:41" x14ac:dyDescent="0.2">
      <c r="A16" s="1">
        <v>13</v>
      </c>
      <c r="B16" s="1">
        <v>22.123200000000001</v>
      </c>
      <c r="C16" s="1">
        <v>17.0321</v>
      </c>
      <c r="D16" s="1">
        <v>30.1769</v>
      </c>
      <c r="E16" s="1">
        <v>41.5623</v>
      </c>
      <c r="F16" s="1">
        <v>77.105800000000002</v>
      </c>
      <c r="G16" s="1">
        <v>16.3721</v>
      </c>
      <c r="H16" s="1"/>
      <c r="I16" s="1"/>
      <c r="J16" s="1"/>
      <c r="K16" s="1">
        <f t="shared" si="0"/>
        <v>-9.80038270853264E-2</v>
      </c>
      <c r="L16" s="1">
        <f t="shared" si="1"/>
        <v>-0.1342168632032211</v>
      </c>
      <c r="M16" s="1">
        <f t="shared" si="2"/>
        <v>-0.14313078829464912</v>
      </c>
      <c r="N16" s="1">
        <f t="shared" si="3"/>
        <v>-0.11342904683858195</v>
      </c>
      <c r="O16" s="1">
        <f t="shared" si="4"/>
        <v>-0.12024202211669968</v>
      </c>
      <c r="P16" s="1">
        <f t="shared" si="5"/>
        <v>0.30949545034693438</v>
      </c>
      <c r="U16">
        <v>28.426500000000001</v>
      </c>
      <c r="V16">
        <v>20.097200000000001</v>
      </c>
      <c r="W16">
        <v>63.909300000000002</v>
      </c>
      <c r="X16">
        <v>48.846299999999999</v>
      </c>
      <c r="Y16">
        <v>70.909499999999994</v>
      </c>
      <c r="Z16">
        <v>19.375900000000001</v>
      </c>
      <c r="AD16">
        <v>6.1606924785057006E-2</v>
      </c>
      <c r="AE16">
        <v>0.1265741302168536</v>
      </c>
      <c r="AF16">
        <v>8.9658173618440598E-2</v>
      </c>
      <c r="AG16">
        <v>2.9066718174227922E-2</v>
      </c>
      <c r="AH16">
        <v>-9.0335892140655065E-3</v>
      </c>
      <c r="AI16">
        <v>0.11920139808476694</v>
      </c>
    </row>
    <row r="17" spans="1:40" x14ac:dyDescent="0.2">
      <c r="A17" s="1">
        <v>14</v>
      </c>
      <c r="B17" s="1">
        <v>23.605</v>
      </c>
      <c r="C17" s="1">
        <v>18.502300000000002</v>
      </c>
      <c r="D17" s="1">
        <v>32.946199999999997</v>
      </c>
      <c r="E17" s="1">
        <v>40.887500000000003</v>
      </c>
      <c r="F17" s="1">
        <v>86.712299999999999</v>
      </c>
      <c r="G17" s="1">
        <v>10.99</v>
      </c>
      <c r="H17" s="1"/>
      <c r="I17" s="1"/>
      <c r="J17" s="1"/>
      <c r="K17" s="1">
        <f t="shared" si="0"/>
        <v>-3.7588610072192545E-2</v>
      </c>
      <c r="L17" s="1">
        <f t="shared" si="1"/>
        <v>-5.9483015485169544E-2</v>
      </c>
      <c r="M17" s="1">
        <f t="shared" si="2"/>
        <v>-6.4496869370716359E-2</v>
      </c>
      <c r="N17" s="1">
        <f t="shared" si="3"/>
        <v>-0.12782329545315146</v>
      </c>
      <c r="O17" s="1">
        <f t="shared" si="4"/>
        <v>-1.0634249231444333E-2</v>
      </c>
      <c r="P17" s="1">
        <f t="shared" si="5"/>
        <v>-0.12098295274810138</v>
      </c>
      <c r="U17">
        <v>20.020600000000002</v>
      </c>
      <c r="V17">
        <v>18.797000000000001</v>
      </c>
      <c r="W17">
        <v>57.946100000000001</v>
      </c>
      <c r="X17">
        <v>46.645200000000003</v>
      </c>
      <c r="Y17">
        <v>78.244500000000002</v>
      </c>
      <c r="Z17">
        <v>18.079699999999999</v>
      </c>
      <c r="AD17">
        <v>-0.25231711261141143</v>
      </c>
      <c r="AE17">
        <v>5.3689764031118602E-2</v>
      </c>
      <c r="AF17">
        <v>-1.2014816398997945E-2</v>
      </c>
      <c r="AG17">
        <v>-1.7304834090186981E-2</v>
      </c>
      <c r="AH17">
        <v>9.3473671775150854E-2</v>
      </c>
      <c r="AI17">
        <v>4.4329580404170045E-2</v>
      </c>
      <c r="AM17" s="6" t="s">
        <v>73</v>
      </c>
      <c r="AN17" s="8">
        <v>4.7000000000000002E-3</v>
      </c>
    </row>
    <row r="18" spans="1:40" x14ac:dyDescent="0.2">
      <c r="A18" s="1">
        <v>15</v>
      </c>
      <c r="B18" s="1">
        <v>31.1905</v>
      </c>
      <c r="C18" s="1">
        <v>18.4495</v>
      </c>
      <c r="D18" s="1">
        <v>32.761499999999998</v>
      </c>
      <c r="E18" s="1">
        <v>34.401200000000003</v>
      </c>
      <c r="F18" s="1">
        <v>89.200299999999999</v>
      </c>
      <c r="G18" s="1">
        <v>14.8439</v>
      </c>
      <c r="H18" s="1"/>
      <c r="I18" s="1"/>
      <c r="J18" s="1"/>
      <c r="K18" s="1">
        <f t="shared" si="0"/>
        <v>0.27168364573366988</v>
      </c>
      <c r="L18" s="1">
        <f t="shared" si="1"/>
        <v>-6.2166968117133369E-2</v>
      </c>
      <c r="M18" s="1">
        <f t="shared" si="2"/>
        <v>-6.9741402222068802E-2</v>
      </c>
      <c r="N18" s="1">
        <f t="shared" si="3"/>
        <v>-0.26618342406708539</v>
      </c>
      <c r="O18" s="1">
        <f t="shared" si="4"/>
        <v>1.7753211231629141E-2</v>
      </c>
      <c r="P18" s="1">
        <f t="shared" si="5"/>
        <v>0.18726489060076956</v>
      </c>
      <c r="U18">
        <v>24.779399999999999</v>
      </c>
      <c r="V18">
        <v>15.0467</v>
      </c>
      <c r="W18">
        <v>61.548999999999999</v>
      </c>
      <c r="X18">
        <v>43.615000000000002</v>
      </c>
      <c r="Y18">
        <v>63.748199999999997</v>
      </c>
      <c r="Z18">
        <v>19.360900000000001</v>
      </c>
      <c r="AD18">
        <v>-7.4596498618583376E-2</v>
      </c>
      <c r="AE18">
        <v>-0.15653807669058725</v>
      </c>
      <c r="AF18">
        <v>4.9414888412819387E-2</v>
      </c>
      <c r="AG18">
        <v>-8.114340465564529E-2</v>
      </c>
      <c r="AH18">
        <v>-0.1091133776424328</v>
      </c>
      <c r="AI18">
        <v>0.11833495983047826</v>
      </c>
      <c r="AM18" s="9" t="s">
        <v>74</v>
      </c>
      <c r="AN18" s="14" t="s">
        <v>75</v>
      </c>
    </row>
    <row r="19" spans="1:40" x14ac:dyDescent="0.2">
      <c r="A19" s="1">
        <v>16</v>
      </c>
      <c r="B19" s="1">
        <v>22.395</v>
      </c>
      <c r="C19" s="1">
        <v>17.660599999999999</v>
      </c>
      <c r="D19" s="1">
        <v>32.934600000000003</v>
      </c>
      <c r="E19" s="1">
        <v>44.404299999999999</v>
      </c>
      <c r="F19" s="1">
        <v>87.933700000000002</v>
      </c>
      <c r="G19" s="1">
        <v>12.255800000000001</v>
      </c>
      <c r="H19" s="1"/>
      <c r="I19" s="1"/>
      <c r="J19" s="1"/>
      <c r="K19" s="1">
        <f t="shared" si="0"/>
        <v>-8.6922131860485183E-2</v>
      </c>
      <c r="L19" s="1">
        <f t="shared" si="1"/>
        <v>-0.10226867704433439</v>
      </c>
      <c r="M19" s="1">
        <f t="shared" si="2"/>
        <v>-6.4826249885473572E-2</v>
      </c>
      <c r="N19" s="1">
        <f t="shared" si="3"/>
        <v>-5.2805966573900999E-2</v>
      </c>
      <c r="O19" s="1">
        <f t="shared" si="4"/>
        <v>3.3016206277188607E-3</v>
      </c>
      <c r="P19" s="1">
        <f t="shared" si="5"/>
        <v>-1.9740024776176559E-2</v>
      </c>
      <c r="U19">
        <v>25.347100000000001</v>
      </c>
      <c r="V19">
        <v>18.495699999999999</v>
      </c>
      <c r="W19">
        <v>59.492600000000003</v>
      </c>
      <c r="X19">
        <v>40.586100000000002</v>
      </c>
      <c r="Y19">
        <v>82.232299999999995</v>
      </c>
      <c r="Z19">
        <v>15.7263</v>
      </c>
      <c r="AD19">
        <v>-5.339535703588838E-2</v>
      </c>
      <c r="AE19">
        <v>3.6800008969003518E-2</v>
      </c>
      <c r="AF19">
        <v>1.4353120121992274E-2</v>
      </c>
      <c r="AG19">
        <v>-0.14495458754314997</v>
      </c>
      <c r="AH19">
        <v>0.14920352254172153</v>
      </c>
      <c r="AI19">
        <v>-9.1608805438690877E-2</v>
      </c>
      <c r="AM19" s="10" t="s">
        <v>76</v>
      </c>
      <c r="AN19" s="15" t="s">
        <v>77</v>
      </c>
    </row>
    <row r="20" spans="1:40" x14ac:dyDescent="0.2">
      <c r="A20" s="1">
        <v>17</v>
      </c>
      <c r="B20" s="1">
        <v>23.871099999999998</v>
      </c>
      <c r="C20" s="1">
        <v>21.8096</v>
      </c>
      <c r="D20" s="1">
        <v>40.784599999999998</v>
      </c>
      <c r="E20" s="1">
        <v>38.416400000000003</v>
      </c>
      <c r="F20" s="1">
        <v>103.11279999999999</v>
      </c>
      <c r="G20" s="1">
        <v>18.252500000000001</v>
      </c>
      <c r="H20" s="1"/>
      <c r="I20" s="1"/>
      <c r="J20" s="1"/>
      <c r="K20" s="1">
        <f t="shared" si="0"/>
        <v>-2.6739312429329268E-2</v>
      </c>
      <c r="L20" s="1">
        <f t="shared" si="1"/>
        <v>0.1086351007969087</v>
      </c>
      <c r="M20" s="1">
        <f t="shared" si="2"/>
        <v>0.15807349501499665</v>
      </c>
      <c r="N20" s="1">
        <f t="shared" si="3"/>
        <v>-0.1805346584517627</v>
      </c>
      <c r="O20" s="1">
        <f t="shared" si="4"/>
        <v>0.17649137187974395</v>
      </c>
      <c r="P20" s="1">
        <f t="shared" si="5"/>
        <v>0.45989614694861514</v>
      </c>
      <c r="U20">
        <v>20.6647</v>
      </c>
      <c r="V20">
        <v>20.659300000000002</v>
      </c>
      <c r="W20">
        <v>67.443600000000004</v>
      </c>
      <c r="X20">
        <v>51.720100000000002</v>
      </c>
      <c r="Y20">
        <v>78.212699999999998</v>
      </c>
      <c r="Z20">
        <v>16.851099999999999</v>
      </c>
      <c r="AD20">
        <v>-0.22826276120501057</v>
      </c>
      <c r="AE20">
        <v>0.15808336128361386</v>
      </c>
      <c r="AF20">
        <v>0.14991824348338445</v>
      </c>
      <c r="AG20">
        <v>8.961034040741854E-2</v>
      </c>
      <c r="AH20">
        <v>9.3029264017896948E-2</v>
      </c>
      <c r="AI20">
        <v>-2.66374888770992E-2</v>
      </c>
    </row>
    <row r="21" spans="1:40" x14ac:dyDescent="0.2">
      <c r="A21" s="1">
        <v>18</v>
      </c>
      <c r="B21" s="1">
        <v>26.330500000000001</v>
      </c>
      <c r="C21" s="1">
        <v>19.325700000000001</v>
      </c>
      <c r="D21" s="1">
        <v>33.773099999999999</v>
      </c>
      <c r="E21" s="1">
        <v>52.322200000000002</v>
      </c>
      <c r="F21" s="1">
        <v>77.853300000000004</v>
      </c>
      <c r="G21" s="1">
        <v>13.033200000000001</v>
      </c>
      <c r="H21" s="1"/>
      <c r="I21" s="1"/>
      <c r="J21" s="1"/>
      <c r="K21" s="1">
        <f t="shared" si="0"/>
        <v>7.3534128468296309E-2</v>
      </c>
      <c r="L21" s="1">
        <f t="shared" si="1"/>
        <v>-1.7627587508674148E-2</v>
      </c>
      <c r="M21" s="1">
        <f t="shared" si="2"/>
        <v>-4.1017149745468023E-2</v>
      </c>
      <c r="N21" s="1">
        <f t="shared" si="3"/>
        <v>0.11609181218321289</v>
      </c>
      <c r="O21" s="1">
        <f t="shared" si="4"/>
        <v>-0.11171323325168862</v>
      </c>
      <c r="P21" s="1">
        <f t="shared" si="5"/>
        <v>4.2439033689121532E-2</v>
      </c>
      <c r="U21">
        <v>25.6706</v>
      </c>
      <c r="V21">
        <v>21.359200000000001</v>
      </c>
      <c r="W21">
        <v>54.372500000000002</v>
      </c>
      <c r="X21">
        <v>51.2194</v>
      </c>
      <c r="Y21">
        <v>73.359399999999994</v>
      </c>
      <c r="Z21">
        <v>18.148900000000001</v>
      </c>
      <c r="AD21">
        <v>-4.1314030099122857E-2</v>
      </c>
      <c r="AE21">
        <v>0.19731714677307385</v>
      </c>
      <c r="AF21">
        <v>-7.2944954097937817E-2</v>
      </c>
      <c r="AG21">
        <v>7.9061870906354234E-2</v>
      </c>
      <c r="AH21">
        <v>2.5203975707199778E-2</v>
      </c>
      <c r="AI21">
        <v>4.8326748883955155E-2</v>
      </c>
    </row>
    <row r="22" spans="1:40" x14ac:dyDescent="0.2">
      <c r="A22" s="1">
        <v>19</v>
      </c>
      <c r="B22" s="1">
        <v>25.535</v>
      </c>
      <c r="C22" s="1">
        <v>22.621600000000001</v>
      </c>
      <c r="D22" s="1">
        <v>38.315399999999997</v>
      </c>
      <c r="E22" s="1">
        <v>42.003</v>
      </c>
      <c r="F22" s="1">
        <v>94.935100000000006</v>
      </c>
      <c r="G22" s="1">
        <v>10.6478</v>
      </c>
      <c r="H22" s="1"/>
      <c r="I22" s="1"/>
      <c r="J22" s="1"/>
      <c r="K22" s="1">
        <f t="shared" si="0"/>
        <v>4.1100395755414666E-2</v>
      </c>
      <c r="L22" s="1">
        <f t="shared" si="1"/>
        <v>0.14991103900059383</v>
      </c>
      <c r="M22" s="1">
        <f t="shared" si="2"/>
        <v>8.7960877166813001E-2</v>
      </c>
      <c r="N22" s="1">
        <f t="shared" si="3"/>
        <v>-0.10402841648226777</v>
      </c>
      <c r="O22" s="1">
        <f t="shared" si="4"/>
        <v>8.3185851208973996E-2</v>
      </c>
      <c r="P22" s="1">
        <f t="shared" si="5"/>
        <v>-0.14835325607563546</v>
      </c>
      <c r="U22">
        <v>28.75</v>
      </c>
      <c r="V22">
        <v>19.563300000000002</v>
      </c>
      <c r="W22">
        <v>77.806399999999996</v>
      </c>
      <c r="X22">
        <v>48.135300000000001</v>
      </c>
      <c r="Y22">
        <v>72.7971</v>
      </c>
      <c r="Z22">
        <v>15.4992</v>
      </c>
      <c r="AD22">
        <v>7.3688251721822529E-2</v>
      </c>
      <c r="AE22">
        <v>9.6645686049368712E-2</v>
      </c>
      <c r="AF22">
        <v>0.32660473076415841</v>
      </c>
      <c r="AG22">
        <v>1.4087765078049203E-2</v>
      </c>
      <c r="AH22">
        <v>1.7345784452361929E-2</v>
      </c>
      <c r="AI22">
        <v>-0.10472668060862109</v>
      </c>
    </row>
    <row r="23" spans="1:40" x14ac:dyDescent="0.2">
      <c r="A23" s="1">
        <v>20</v>
      </c>
      <c r="B23" s="1">
        <v>30.319299999999998</v>
      </c>
      <c r="C23" s="1">
        <v>17.080300000000001</v>
      </c>
      <c r="D23" s="1">
        <v>32.096200000000003</v>
      </c>
      <c r="E23" s="1">
        <v>44.097299999999997</v>
      </c>
      <c r="F23" s="1">
        <v>92.497900000000001</v>
      </c>
      <c r="G23" s="1">
        <v>6.7575000000000003</v>
      </c>
      <c r="H23" s="1"/>
      <c r="I23" s="1"/>
      <c r="J23" s="1"/>
      <c r="K23" s="1">
        <f t="shared" si="0"/>
        <v>0.23616351004609915</v>
      </c>
      <c r="L23" s="1">
        <f t="shared" si="1"/>
        <v>-0.13176673977782988</v>
      </c>
      <c r="M23" s="1">
        <f t="shared" si="2"/>
        <v>-8.8632510538283055E-2</v>
      </c>
      <c r="N23" s="1">
        <f t="shared" si="3"/>
        <v>-5.935462443500486E-2</v>
      </c>
      <c r="O23" s="1">
        <f t="shared" si="4"/>
        <v>5.5378006096191514E-2</v>
      </c>
      <c r="P23" s="1">
        <f t="shared" si="5"/>
        <v>-0.45951249346635986</v>
      </c>
      <c r="U23">
        <v>27.617599999999999</v>
      </c>
      <c r="V23">
        <v>17.032</v>
      </c>
      <c r="W23">
        <v>62.164200000000001</v>
      </c>
      <c r="X23">
        <v>46.373199999999997</v>
      </c>
      <c r="Y23">
        <v>73.816599999999994</v>
      </c>
      <c r="Z23">
        <v>14.583500000000001</v>
      </c>
      <c r="AD23">
        <v>3.1398005591394967E-2</v>
      </c>
      <c r="AE23">
        <v>-4.5249557856146642E-2</v>
      </c>
      <c r="AF23">
        <v>5.9904092776035173E-2</v>
      </c>
      <c r="AG23">
        <v>-2.303517901587011E-2</v>
      </c>
      <c r="AH23">
        <v>3.1593385349227003E-2</v>
      </c>
      <c r="AI23">
        <v>-0.15761984790542899</v>
      </c>
    </row>
    <row r="24" spans="1:40" x14ac:dyDescent="0.2">
      <c r="A24" s="1">
        <v>21</v>
      </c>
      <c r="B24" s="1">
        <v>21.9468</v>
      </c>
      <c r="C24" s="1">
        <v>16.066500000000001</v>
      </c>
      <c r="D24" s="1">
        <v>36.215400000000002</v>
      </c>
      <c r="E24" s="1">
        <v>39.765999999999998</v>
      </c>
      <c r="F24" s="1">
        <v>90.782799999999995</v>
      </c>
      <c r="G24" s="1">
        <v>14.976699999999999</v>
      </c>
      <c r="H24" s="1"/>
      <c r="I24" s="1"/>
      <c r="J24" s="1"/>
      <c r="K24" s="1">
        <f t="shared" si="0"/>
        <v>-0.10519592067495853</v>
      </c>
      <c r="L24" s="1">
        <f t="shared" si="1"/>
        <v>-0.18330066360898248</v>
      </c>
      <c r="M24" s="1">
        <f t="shared" si="2"/>
        <v>2.8331646046942098E-2</v>
      </c>
      <c r="N24" s="1">
        <f t="shared" si="3"/>
        <v>-0.15174616122262366</v>
      </c>
      <c r="O24" s="1">
        <f t="shared" si="4"/>
        <v>3.5809142173274508E-2</v>
      </c>
      <c r="P24" s="1">
        <f t="shared" si="5"/>
        <v>0.19788667985236663</v>
      </c>
      <c r="U24">
        <v>19.597100000000001</v>
      </c>
      <c r="V24">
        <v>15.966799999999999</v>
      </c>
      <c r="W24">
        <v>53.022100000000002</v>
      </c>
      <c r="X24">
        <v>44.655700000000003</v>
      </c>
      <c r="Y24">
        <v>73.718800000000002</v>
      </c>
      <c r="Z24">
        <v>19.180499999999999</v>
      </c>
      <c r="AD24">
        <v>-0.26813300738025286</v>
      </c>
      <c r="AE24">
        <v>-0.10496069988125428</v>
      </c>
      <c r="AF24">
        <v>-9.5969371477792442E-2</v>
      </c>
      <c r="AG24">
        <v>-5.9218515081533842E-2</v>
      </c>
      <c r="AH24">
        <v>3.0226621869370893E-2</v>
      </c>
      <c r="AI24">
        <v>0.10791459575889993</v>
      </c>
    </row>
    <row r="25" spans="1:40" x14ac:dyDescent="0.2">
      <c r="A25" s="1">
        <v>22</v>
      </c>
      <c r="B25" s="1">
        <v>27.338899999999999</v>
      </c>
      <c r="C25" s="1">
        <v>15.695</v>
      </c>
      <c r="D25" s="1">
        <v>29.276900000000001</v>
      </c>
      <c r="E25" s="1">
        <v>49.9666</v>
      </c>
      <c r="F25" s="1">
        <v>89.345600000000005</v>
      </c>
      <c r="G25" s="1">
        <v>14.0565</v>
      </c>
      <c r="H25" s="1"/>
      <c r="I25" s="1"/>
      <c r="J25" s="1"/>
      <c r="K25" s="1">
        <f t="shared" si="0"/>
        <v>0.11464811472558076</v>
      </c>
      <c r="L25" s="1">
        <f t="shared" si="1"/>
        <v>-0.20218491366153057</v>
      </c>
      <c r="M25" s="1">
        <f t="shared" si="2"/>
        <v>-0.16868617306030809</v>
      </c>
      <c r="N25" s="1">
        <f t="shared" si="3"/>
        <v>6.5844195057427293E-2</v>
      </c>
      <c r="O25" s="1">
        <f t="shared" si="4"/>
        <v>1.9411048050473494E-2</v>
      </c>
      <c r="P25" s="1">
        <f t="shared" si="5"/>
        <v>0.12428599860748978</v>
      </c>
      <c r="U25">
        <v>28.9588</v>
      </c>
      <c r="V25">
        <v>16.071300000000001</v>
      </c>
      <c r="W25">
        <v>58.772100000000002</v>
      </c>
      <c r="X25">
        <v>50.733199999999997</v>
      </c>
      <c r="Y25">
        <v>72.315399999999997</v>
      </c>
      <c r="Z25">
        <v>17.204499999999999</v>
      </c>
      <c r="AD25">
        <v>8.1486029355197026E-2</v>
      </c>
      <c r="AE25">
        <v>-9.9102819350251808E-2</v>
      </c>
      <c r="AF25">
        <v>2.0685431653977293E-3</v>
      </c>
      <c r="AG25">
        <v>6.8818879351695769E-2</v>
      </c>
      <c r="AH25">
        <v>1.0613985186035298E-2</v>
      </c>
      <c r="AI25">
        <v>-6.2242036060585091E-3</v>
      </c>
    </row>
    <row r="26" spans="1:40" x14ac:dyDescent="0.2">
      <c r="A26" s="1">
        <v>23</v>
      </c>
      <c r="B26" s="1">
        <v>19.543399999999998</v>
      </c>
      <c r="C26" s="1">
        <v>22.7638</v>
      </c>
      <c r="D26" s="1">
        <v>23.65</v>
      </c>
      <c r="E26" s="1">
        <v>47.221899999999998</v>
      </c>
      <c r="F26" s="1">
        <v>86.266599999999997</v>
      </c>
      <c r="G26" s="1">
        <v>14.172800000000001</v>
      </c>
      <c r="H26" s="1"/>
      <c r="I26" s="1"/>
      <c r="J26" s="1"/>
      <c r="K26" s="1">
        <f t="shared" si="0"/>
        <v>-0.20318615725841516</v>
      </c>
      <c r="L26" s="1">
        <f t="shared" si="1"/>
        <v>0.15713941142985982</v>
      </c>
      <c r="M26" s="1">
        <f t="shared" si="2"/>
        <v>-0.32846127810240455</v>
      </c>
      <c r="N26" s="1">
        <f t="shared" si="3"/>
        <v>7.2966340431873371E-3</v>
      </c>
      <c r="O26" s="1">
        <f t="shared" si="4"/>
        <v>-1.5719575247679023E-2</v>
      </c>
      <c r="P26" s="1">
        <f t="shared" si="5"/>
        <v>0.13358806253791711</v>
      </c>
      <c r="U26">
        <v>24.138200000000001</v>
      </c>
      <c r="V26">
        <v>18.717099999999999</v>
      </c>
      <c r="W26">
        <v>65.068600000000004</v>
      </c>
      <c r="X26">
        <v>46.031500000000001</v>
      </c>
      <c r="Y26">
        <v>68.193200000000004</v>
      </c>
      <c r="Z26">
        <v>15.8947</v>
      </c>
      <c r="AD26">
        <v>-9.8542547557853979E-2</v>
      </c>
      <c r="AE26">
        <v>4.9210867816505181E-2</v>
      </c>
      <c r="AF26">
        <v>0.10942432221771896</v>
      </c>
      <c r="AG26">
        <v>-3.0233924828759303E-2</v>
      </c>
      <c r="AH26">
        <v>-4.6994117233834704E-2</v>
      </c>
      <c r="AI26">
        <v>-8.1881591970543607E-2</v>
      </c>
    </row>
    <row r="27" spans="1:40" x14ac:dyDescent="0.2">
      <c r="A27" s="1">
        <v>24</v>
      </c>
      <c r="B27" s="1">
        <v>30.6919</v>
      </c>
      <c r="C27" s="1">
        <v>16.0413</v>
      </c>
      <c r="D27" s="1">
        <v>31.519200000000001</v>
      </c>
      <c r="E27" s="1">
        <v>48.4681</v>
      </c>
      <c r="F27" s="1">
        <v>76.376599999999996</v>
      </c>
      <c r="G27" s="1">
        <v>10.737500000000001</v>
      </c>
      <c r="H27" s="1"/>
      <c r="I27" s="1"/>
      <c r="J27" s="1"/>
      <c r="K27" s="1">
        <f t="shared" si="0"/>
        <v>0.25135497303644455</v>
      </c>
      <c r="L27" s="1">
        <f t="shared" si="1"/>
        <v>-0.18458164100151073</v>
      </c>
      <c r="M27" s="1">
        <f t="shared" si="2"/>
        <v>-0.10501635166026672</v>
      </c>
      <c r="N27" s="1">
        <f t="shared" si="3"/>
        <v>3.3879492109987315E-2</v>
      </c>
      <c r="O27" s="1">
        <f t="shared" si="4"/>
        <v>-0.12856201253859412</v>
      </c>
      <c r="P27" s="1">
        <f t="shared" si="5"/>
        <v>-0.1411787493296395</v>
      </c>
      <c r="U27">
        <v>33.494100000000003</v>
      </c>
      <c r="V27">
        <v>17.319800000000001</v>
      </c>
      <c r="W27">
        <v>53.703400000000002</v>
      </c>
      <c r="X27">
        <v>48.8371</v>
      </c>
      <c r="Y27">
        <v>83.474299999999999</v>
      </c>
      <c r="Z27">
        <v>17.571400000000001</v>
      </c>
      <c r="AD27">
        <v>0.25085988424333561</v>
      </c>
      <c r="AE27">
        <v>-2.9116562479854859E-2</v>
      </c>
      <c r="AF27">
        <v>-8.4353157347982793E-2</v>
      </c>
      <c r="AG27">
        <v>2.8872897684094529E-2</v>
      </c>
      <c r="AH27">
        <v>0.16656058023069317</v>
      </c>
      <c r="AI27">
        <v>1.4968876093841996E-2</v>
      </c>
    </row>
    <row r="28" spans="1:40" x14ac:dyDescent="0.2">
      <c r="A28" s="1">
        <v>25</v>
      </c>
      <c r="B28" s="1">
        <v>24.0168</v>
      </c>
      <c r="C28" s="1">
        <v>19.405999999999999</v>
      </c>
      <c r="D28" s="1">
        <v>41.576900000000002</v>
      </c>
      <c r="E28" s="1">
        <v>38.927100000000003</v>
      </c>
      <c r="F28" s="1">
        <v>80.272199999999998</v>
      </c>
      <c r="G28" s="1">
        <v>13.475099999999999</v>
      </c>
      <c r="H28" s="1"/>
      <c r="I28" s="1"/>
      <c r="J28" s="1"/>
      <c r="K28" s="1">
        <f t="shared" si="0"/>
        <v>-2.0798904061929014E-2</v>
      </c>
      <c r="L28" s="1">
        <f t="shared" si="1"/>
        <v>-1.3545742880896054E-2</v>
      </c>
      <c r="M28" s="1">
        <f t="shared" si="2"/>
        <v>0.18057075207036527</v>
      </c>
      <c r="N28" s="1">
        <f t="shared" si="3"/>
        <v>-0.16964084877858446</v>
      </c>
      <c r="O28" s="1">
        <f t="shared" si="4"/>
        <v>-8.4114186582022923E-2</v>
      </c>
      <c r="P28" s="1">
        <f t="shared" si="5"/>
        <v>7.7783677290633166E-2</v>
      </c>
      <c r="U28">
        <v>33.252899999999997</v>
      </c>
      <c r="V28">
        <v>15.647</v>
      </c>
      <c r="W28">
        <v>72.892200000000003</v>
      </c>
      <c r="X28">
        <v>47.7346</v>
      </c>
      <c r="Y28">
        <v>73.980400000000003</v>
      </c>
      <c r="Z28">
        <v>12.3263</v>
      </c>
      <c r="AD28">
        <v>0.24185210663236831</v>
      </c>
      <c r="AE28">
        <v>-0.12288749599431226</v>
      </c>
      <c r="AF28">
        <v>0.24281726639206025</v>
      </c>
      <c r="AG28">
        <v>5.646040034956612E-3</v>
      </c>
      <c r="AH28">
        <v>3.3882504551685698E-2</v>
      </c>
      <c r="AI28">
        <v>-0.2880014764107855</v>
      </c>
    </row>
    <row r="29" spans="1:40" x14ac:dyDescent="0.2">
      <c r="A29" s="1">
        <v>26</v>
      </c>
      <c r="B29" s="1">
        <v>26.5686</v>
      </c>
      <c r="C29" s="1">
        <v>21.371600000000001</v>
      </c>
      <c r="D29" s="1">
        <v>33.203800000000001</v>
      </c>
      <c r="E29" s="1">
        <v>42.203600000000002</v>
      </c>
      <c r="F29" s="1">
        <v>88.916799999999995</v>
      </c>
      <c r="G29" s="1">
        <v>18.043199999999999</v>
      </c>
      <c r="H29" s="1"/>
      <c r="I29" s="1"/>
      <c r="J29" s="1"/>
      <c r="K29" s="1">
        <f t="shared" si="0"/>
        <v>8.3241823954075186E-2</v>
      </c>
      <c r="L29" s="1">
        <f t="shared" si="1"/>
        <v>8.6370493736300319E-2</v>
      </c>
      <c r="M29" s="1">
        <f t="shared" si="2"/>
        <v>-5.7182350353345401E-2</v>
      </c>
      <c r="N29" s="1">
        <f t="shared" si="3"/>
        <v>-9.9749391182797298E-2</v>
      </c>
      <c r="O29" s="1">
        <f t="shared" si="4"/>
        <v>1.4518546825969401E-2</v>
      </c>
      <c r="P29" s="1">
        <f t="shared" si="5"/>
        <v>0.44315563120795776</v>
      </c>
      <c r="U29">
        <v>27.938199999999998</v>
      </c>
      <c r="V29">
        <v>15.631</v>
      </c>
      <c r="W29">
        <v>49.220599999999997</v>
      </c>
      <c r="X29">
        <v>44.746400000000001</v>
      </c>
      <c r="Y29">
        <v>70.320300000000003</v>
      </c>
      <c r="Z29">
        <v>18.818000000000001</v>
      </c>
      <c r="AD29">
        <v>4.3371030061030276E-2</v>
      </c>
      <c r="AE29">
        <v>-0.12378439636269539</v>
      </c>
      <c r="AF29">
        <v>-0.1607852206110251</v>
      </c>
      <c r="AG29">
        <v>-5.7307697858153553E-2</v>
      </c>
      <c r="AH29">
        <v>-1.7267710301297312E-2</v>
      </c>
      <c r="AI29">
        <v>8.6975671280257655E-2</v>
      </c>
    </row>
    <row r="30" spans="1:40" x14ac:dyDescent="0.2">
      <c r="A30" s="1">
        <v>27</v>
      </c>
      <c r="B30" s="1">
        <v>20.1709</v>
      </c>
      <c r="C30" s="1">
        <v>17.1904</v>
      </c>
      <c r="D30" s="1">
        <v>34.588500000000003</v>
      </c>
      <c r="E30" s="1">
        <v>41.212800000000001</v>
      </c>
      <c r="F30" s="1">
        <v>89.004199999999997</v>
      </c>
      <c r="G30" s="1">
        <v>11.956799999999999</v>
      </c>
      <c r="H30" s="1"/>
      <c r="I30" s="1"/>
      <c r="J30" s="1"/>
      <c r="K30" s="1">
        <f t="shared" si="0"/>
        <v>-0.17760203748804021</v>
      </c>
      <c r="L30" s="1">
        <f t="shared" si="1"/>
        <v>-0.12617008855095094</v>
      </c>
      <c r="M30" s="1">
        <f t="shared" si="2"/>
        <v>-1.7863971147780839E-2</v>
      </c>
      <c r="N30" s="1">
        <f t="shared" si="3"/>
        <v>-0.12088427785635321</v>
      </c>
      <c r="O30" s="1">
        <f t="shared" si="4"/>
        <v>1.5515759062493794E-2</v>
      </c>
      <c r="P30" s="1">
        <f t="shared" si="5"/>
        <v>-4.3655047262829774E-2</v>
      </c>
      <c r="U30">
        <v>30.355899999999998</v>
      </c>
      <c r="V30">
        <v>16.505500000000001</v>
      </c>
      <c r="W30">
        <v>60.553899999999999</v>
      </c>
      <c r="X30">
        <v>43.419199999999996</v>
      </c>
      <c r="Y30">
        <v>85.3643</v>
      </c>
      <c r="Z30">
        <v>17.273700000000002</v>
      </c>
      <c r="AD30">
        <v>0.13366167653712943</v>
      </c>
      <c r="AE30">
        <v>-7.476318560325429E-2</v>
      </c>
      <c r="AF30">
        <v>3.2448361654308325E-2</v>
      </c>
      <c r="AG30">
        <v>-8.5268410304353989E-2</v>
      </c>
      <c r="AH30">
        <v>0.19297349410521517</v>
      </c>
      <c r="AI30">
        <v>-2.2270351262734015E-3</v>
      </c>
    </row>
    <row r="31" spans="1:40" x14ac:dyDescent="0.2">
      <c r="A31" s="1">
        <v>28</v>
      </c>
      <c r="B31" s="1">
        <v>28.470600000000001</v>
      </c>
      <c r="C31" s="1">
        <v>18.052800000000001</v>
      </c>
      <c r="D31" s="1">
        <v>32.365400000000001</v>
      </c>
      <c r="E31" s="1">
        <v>46.692999999999998</v>
      </c>
      <c r="F31" s="1">
        <v>86.822299999999998</v>
      </c>
      <c r="G31" s="1">
        <v>14.4618</v>
      </c>
      <c r="H31" s="1"/>
      <c r="I31" s="1"/>
      <c r="J31" s="1"/>
      <c r="K31" s="1">
        <f t="shared" si="0"/>
        <v>0.16078922762459799</v>
      </c>
      <c r="L31" s="1">
        <f t="shared" si="1"/>
        <v>-8.2332195562209512E-2</v>
      </c>
      <c r="M31" s="1">
        <f t="shared" si="2"/>
        <v>-8.0988611006154884E-2</v>
      </c>
      <c r="N31" s="1">
        <f t="shared" si="3"/>
        <v>-3.9854022523755682E-3</v>
      </c>
      <c r="O31" s="1">
        <f t="shared" si="4"/>
        <v>-9.3791766225463959E-3</v>
      </c>
      <c r="P31" s="1">
        <f t="shared" si="5"/>
        <v>0.15670325149658848</v>
      </c>
      <c r="U31">
        <v>23.220600000000001</v>
      </c>
      <c r="V31">
        <v>17.964300000000001</v>
      </c>
      <c r="W31">
        <v>60.870100000000001</v>
      </c>
      <c r="X31">
        <v>43.156399999999998</v>
      </c>
      <c r="Y31">
        <v>75.948700000000002</v>
      </c>
      <c r="Z31">
        <v>14.630100000000001</v>
      </c>
      <c r="AD31">
        <v>-0.1328109419849825</v>
      </c>
      <c r="AE31">
        <v>7.0117054840785724E-3</v>
      </c>
      <c r="AF31">
        <v>3.7839594456078228E-2</v>
      </c>
      <c r="AG31">
        <v>-9.0804934739903573E-2</v>
      </c>
      <c r="AH31">
        <v>6.1389667715295013E-2</v>
      </c>
      <c r="AI31">
        <v>-0.15492811306210558</v>
      </c>
    </row>
    <row r="32" spans="1:40" x14ac:dyDescent="0.2">
      <c r="A32" s="1">
        <v>29</v>
      </c>
      <c r="B32" s="1">
        <v>27.543399999999998</v>
      </c>
      <c r="C32" s="1">
        <v>20.848600000000001</v>
      </c>
      <c r="D32" s="1">
        <v>37.219200000000001</v>
      </c>
      <c r="E32" s="1">
        <v>43.039499999999997</v>
      </c>
      <c r="F32" s="1">
        <v>89.193200000000004</v>
      </c>
      <c r="G32" s="1">
        <v>8.3454999999999995</v>
      </c>
      <c r="H32" s="1"/>
      <c r="I32" s="1"/>
      <c r="J32" s="1"/>
      <c r="K32" s="1">
        <f t="shared" si="0"/>
        <v>0.12298588762285828</v>
      </c>
      <c r="L32" s="1">
        <f t="shared" si="1"/>
        <v>5.9785129597719928E-2</v>
      </c>
      <c r="M32" s="1">
        <f t="shared" si="2"/>
        <v>5.6834418522240415E-2</v>
      </c>
      <c r="N32" s="1">
        <f t="shared" si="3"/>
        <v>-8.191869702613068E-2</v>
      </c>
      <c r="O32" s="1">
        <f t="shared" si="4"/>
        <v>1.7672201999600342E-2</v>
      </c>
      <c r="P32" s="1">
        <f t="shared" si="5"/>
        <v>-0.3324989292228645</v>
      </c>
      <c r="U32">
        <v>29.408799999999999</v>
      </c>
      <c r="V32">
        <v>18.086099999999998</v>
      </c>
      <c r="W32">
        <v>50.514699999999998</v>
      </c>
      <c r="X32">
        <v>43.902799999999999</v>
      </c>
      <c r="Y32">
        <v>80.004900000000006</v>
      </c>
      <c r="Z32">
        <v>20.582000000000001</v>
      </c>
      <c r="AD32">
        <v>9.8291584599538573E-2</v>
      </c>
      <c r="AE32">
        <v>1.3839359538395051E-2</v>
      </c>
      <c r="AF32">
        <v>-0.13872072229106816</v>
      </c>
      <c r="AG32">
        <v>-7.5080194105602807E-2</v>
      </c>
      <c r="AH32">
        <v>0.11807541441256282</v>
      </c>
      <c r="AI32">
        <v>0.18886880998460318</v>
      </c>
    </row>
    <row r="33" spans="1:35" x14ac:dyDescent="0.2">
      <c r="A33" s="1">
        <v>30</v>
      </c>
      <c r="B33" s="1">
        <v>18.8095</v>
      </c>
      <c r="C33" s="1">
        <v>21.305</v>
      </c>
      <c r="D33" s="1">
        <v>38.169199999999996</v>
      </c>
      <c r="E33" s="1">
        <v>50.115499999999997</v>
      </c>
      <c r="F33" s="1">
        <v>88.155199999999994</v>
      </c>
      <c r="G33" s="1">
        <v>11.827199999999999</v>
      </c>
      <c r="H33" s="1"/>
      <c r="I33" s="1"/>
      <c r="J33" s="1"/>
      <c r="K33" s="1">
        <f t="shared" si="0"/>
        <v>-0.23310836522571091</v>
      </c>
      <c r="L33" s="1">
        <f t="shared" si="1"/>
        <v>8.2985053484618709E-2</v>
      </c>
      <c r="M33" s="1">
        <f t="shared" si="2"/>
        <v>8.3809546885991487E-2</v>
      </c>
      <c r="N33" s="1">
        <f t="shared" si="3"/>
        <v>6.9020400775728089E-2</v>
      </c>
      <c r="O33" s="1">
        <f t="shared" si="4"/>
        <v>5.8288804719996258E-3</v>
      </c>
      <c r="P33" s="1">
        <f t="shared" si="5"/>
        <v>-5.4020889785472717E-2</v>
      </c>
      <c r="U33">
        <v>36.15</v>
      </c>
      <c r="V33">
        <v>18.631</v>
      </c>
      <c r="W33">
        <v>61.576000000000001</v>
      </c>
      <c r="X33">
        <v>44.863300000000002</v>
      </c>
      <c r="Y33">
        <v>68.611199999999997</v>
      </c>
      <c r="Z33">
        <v>18.411999999999999</v>
      </c>
      <c r="AD33">
        <v>0.35004627129543942</v>
      </c>
      <c r="AE33">
        <v>4.4384422709143501E-2</v>
      </c>
      <c r="AF33">
        <v>4.9875240359839604E-2</v>
      </c>
      <c r="AG33">
        <v>-5.4844913586784616E-2</v>
      </c>
      <c r="AH33">
        <v>-4.1152530990686567E-2</v>
      </c>
      <c r="AI33">
        <v>6.3524075864177992E-2</v>
      </c>
    </row>
    <row r="34" spans="1:35" x14ac:dyDescent="0.2">
      <c r="A34" s="1">
        <v>31</v>
      </c>
      <c r="B34" s="1">
        <v>26.3081</v>
      </c>
      <c r="C34" s="1">
        <v>23.7959</v>
      </c>
      <c r="D34" s="1">
        <v>34.35</v>
      </c>
      <c r="E34" s="1">
        <v>47.155000000000001</v>
      </c>
      <c r="F34" s="1">
        <v>88.770099999999999</v>
      </c>
      <c r="G34" s="1">
        <v>11.189399999999999</v>
      </c>
      <c r="H34" s="1"/>
      <c r="I34" s="1"/>
      <c r="J34" s="1"/>
      <c r="K34" s="1">
        <f t="shared" si="0"/>
        <v>7.2620846742628697E-2</v>
      </c>
      <c r="L34" s="1">
        <f t="shared" si="1"/>
        <v>0.20960356884368167</v>
      </c>
      <c r="M34" s="1">
        <f t="shared" si="2"/>
        <v>-2.4636148110680534E-2</v>
      </c>
      <c r="N34" s="1">
        <f t="shared" si="3"/>
        <v>5.8695812389273202E-3</v>
      </c>
      <c r="O34" s="1">
        <f t="shared" si="4"/>
        <v>1.2844736355739194E-2</v>
      </c>
      <c r="P34" s="1">
        <f t="shared" si="5"/>
        <v>-0.10503427220014618</v>
      </c>
      <c r="U34">
        <v>24.426500000000001</v>
      </c>
      <c r="V34">
        <v>17.2239</v>
      </c>
      <c r="W34">
        <v>55.916699999999999</v>
      </c>
      <c r="X34">
        <v>46.273299999999999</v>
      </c>
      <c r="Y34">
        <v>77.293400000000005</v>
      </c>
      <c r="Z34">
        <v>18.091699999999999</v>
      </c>
      <c r="AD34">
        <v>-8.7775788497979165E-2</v>
      </c>
      <c r="AE34">
        <v>-3.4492359062851329E-2</v>
      </c>
      <c r="AF34">
        <v>-4.6616232742804964E-2</v>
      </c>
      <c r="AG34">
        <v>-2.5139816729383792E-2</v>
      </c>
      <c r="AH34">
        <v>8.0181966808982735E-2</v>
      </c>
      <c r="AI34">
        <v>4.5022731007600993E-2</v>
      </c>
    </row>
    <row r="35" spans="1:35" x14ac:dyDescent="0.2">
      <c r="A35" s="1">
        <v>32</v>
      </c>
      <c r="B35" s="1">
        <v>27.943999999999999</v>
      </c>
      <c r="C35" s="1">
        <v>11.098599999999999</v>
      </c>
      <c r="D35" s="1">
        <v>32.788499999999999</v>
      </c>
      <c r="E35" s="1">
        <v>37.234000000000002</v>
      </c>
      <c r="F35" s="1">
        <v>92.860399999999998</v>
      </c>
      <c r="G35" s="1">
        <v>11.7841</v>
      </c>
      <c r="H35" s="1"/>
      <c r="I35" s="1"/>
      <c r="J35" s="1"/>
      <c r="K35" s="1">
        <f t="shared" si="0"/>
        <v>0.13931895277028808</v>
      </c>
      <c r="L35" s="1">
        <f t="shared" si="1"/>
        <v>-0.43583112346376962</v>
      </c>
      <c r="M35" s="1">
        <f t="shared" si="2"/>
        <v>-6.8974740679099006E-2</v>
      </c>
      <c r="N35" s="1">
        <f t="shared" si="3"/>
        <v>-0.20575659022690657</v>
      </c>
      <c r="O35" s="1">
        <f t="shared" si="4"/>
        <v>5.9514040830059706E-2</v>
      </c>
      <c r="P35" s="1">
        <f t="shared" si="5"/>
        <v>-5.7468172291073809E-2</v>
      </c>
      <c r="U35">
        <v>26.8294</v>
      </c>
      <c r="V35">
        <v>17.233699999999999</v>
      </c>
      <c r="W35">
        <v>55.990200000000002</v>
      </c>
      <c r="X35">
        <v>47.185299999999998</v>
      </c>
      <c r="Y35">
        <v>71.014700000000005</v>
      </c>
      <c r="Z35">
        <v>20.586500000000001</v>
      </c>
      <c r="AD35">
        <v>1.9621419389726979E-3</v>
      </c>
      <c r="AE35">
        <v>-3.3943007587216738E-2</v>
      </c>
      <c r="AF35">
        <v>-4.536305244258327E-2</v>
      </c>
      <c r="AG35">
        <v>-5.9263072726819565E-3</v>
      </c>
      <c r="AH35">
        <v>-7.5634100925840286E-3</v>
      </c>
      <c r="AI35">
        <v>0.18912874146088976</v>
      </c>
    </row>
    <row r="36" spans="1:35" x14ac:dyDescent="0.2">
      <c r="A36" s="1">
        <v>33</v>
      </c>
      <c r="B36" s="1">
        <v>24.395</v>
      </c>
      <c r="C36" s="1">
        <v>17.353200000000001</v>
      </c>
      <c r="D36" s="1">
        <v>56.111499999999999</v>
      </c>
      <c r="E36" s="1">
        <v>49.4529</v>
      </c>
      <c r="F36" s="1">
        <v>85.774299999999997</v>
      </c>
      <c r="G36" s="1">
        <v>10.7209</v>
      </c>
      <c r="H36" s="1"/>
      <c r="I36" s="1"/>
      <c r="J36" s="1"/>
      <c r="K36" s="1">
        <f t="shared" si="0"/>
        <v>-5.3791206401668252E-3</v>
      </c>
      <c r="L36" s="1">
        <f t="shared" si="1"/>
        <v>-0.11789456793572932</v>
      </c>
      <c r="M36" s="1">
        <f t="shared" si="2"/>
        <v>0.59327885808697367</v>
      </c>
      <c r="N36" s="1">
        <f t="shared" si="3"/>
        <v>5.4886391984954881E-2</v>
      </c>
      <c r="O36" s="1">
        <f t="shared" si="4"/>
        <v>-2.1336595660046823E-2</v>
      </c>
      <c r="P36" s="1">
        <f t="shared" si="5"/>
        <v>-0.14250647298608915</v>
      </c>
      <c r="U36">
        <v>24.267600000000002</v>
      </c>
      <c r="V36">
        <v>16.103300000000001</v>
      </c>
      <c r="W36">
        <v>50.438699999999997</v>
      </c>
      <c r="X36">
        <v>45.241799999999998</v>
      </c>
      <c r="Y36">
        <v>77.349599999999995</v>
      </c>
      <c r="Z36">
        <v>17.4511</v>
      </c>
      <c r="AD36">
        <v>-9.3710016783147748E-2</v>
      </c>
      <c r="AE36">
        <v>-9.7309018613485523E-2</v>
      </c>
      <c r="AF36">
        <v>-0.14001652777156948</v>
      </c>
      <c r="AG36">
        <v>-4.6870885813361851E-2</v>
      </c>
      <c r="AH36">
        <v>8.0967366681865202E-2</v>
      </c>
      <c r="AI36">
        <v>8.0200412944469862E-3</v>
      </c>
    </row>
    <row r="37" spans="1:35" x14ac:dyDescent="0.2">
      <c r="A37" s="1">
        <v>34</v>
      </c>
      <c r="B37" s="1">
        <v>29.537800000000001</v>
      </c>
      <c r="C37" s="1">
        <v>19.665099999999999</v>
      </c>
      <c r="D37" s="1">
        <v>33.280799999999999</v>
      </c>
      <c r="E37" s="1">
        <v>47.650500000000001</v>
      </c>
      <c r="F37" s="1">
        <v>74.177700000000002</v>
      </c>
      <c r="G37" s="1">
        <v>15.385400000000001</v>
      </c>
      <c r="H37" s="1"/>
      <c r="I37" s="1"/>
      <c r="J37" s="1"/>
      <c r="K37" s="1">
        <f t="shared" si="0"/>
        <v>0.20430057841175986</v>
      </c>
      <c r="L37" s="1">
        <f t="shared" si="1"/>
        <v>-3.7505865851328736E-4</v>
      </c>
      <c r="M37" s="1">
        <f t="shared" si="2"/>
        <v>-5.4995945212283515E-2</v>
      </c>
      <c r="N37" s="1">
        <f t="shared" si="3"/>
        <v>1.643915768901508E-2</v>
      </c>
      <c r="O37" s="1">
        <f t="shared" si="4"/>
        <v>-0.15365091399046393</v>
      </c>
      <c r="P37" s="1">
        <f t="shared" si="5"/>
        <v>0.23057587614097921</v>
      </c>
      <c r="U37">
        <v>34.164700000000003</v>
      </c>
      <c r="V37">
        <v>18.104600000000001</v>
      </c>
      <c r="W37">
        <v>63.409300000000002</v>
      </c>
      <c r="X37">
        <v>39.684600000000003</v>
      </c>
      <c r="Y37">
        <v>70.359399999999994</v>
      </c>
      <c r="Z37">
        <v>14.5549</v>
      </c>
      <c r="AD37">
        <v>0.27590389612523664</v>
      </c>
      <c r="AE37">
        <v>1.4876400589338231E-2</v>
      </c>
      <c r="AF37">
        <v>8.1133137562511018E-2</v>
      </c>
      <c r="AG37">
        <v>-0.16394688883176475</v>
      </c>
      <c r="AH37">
        <v>-1.6721284411089079E-2</v>
      </c>
      <c r="AI37">
        <v>-0.15927185684360606</v>
      </c>
    </row>
    <row r="38" spans="1:35" x14ac:dyDescent="0.2">
      <c r="A38" s="1">
        <v>35</v>
      </c>
      <c r="B38" s="1">
        <v>30.333300000000001</v>
      </c>
      <c r="C38" s="1">
        <v>21.415099999999999</v>
      </c>
      <c r="D38" s="1">
        <v>34.950000000000003</v>
      </c>
      <c r="E38" s="1">
        <v>42.091200000000001</v>
      </c>
      <c r="F38" s="1">
        <v>90.894199999999998</v>
      </c>
      <c r="G38" s="1">
        <v>17.9468</v>
      </c>
      <c r="H38" s="1"/>
      <c r="I38" s="1"/>
      <c r="J38" s="1"/>
      <c r="K38" s="1">
        <f t="shared" si="0"/>
        <v>0.23673431112464149</v>
      </c>
      <c r="L38" s="1">
        <f t="shared" si="1"/>
        <v>8.8581704711497636E-2</v>
      </c>
      <c r="M38" s="1">
        <f t="shared" si="2"/>
        <v>-7.5992249335744789E-3</v>
      </c>
      <c r="N38" s="1">
        <f t="shared" si="3"/>
        <v>-0.10214701054301904</v>
      </c>
      <c r="O38" s="1">
        <f t="shared" si="4"/>
        <v>3.708018843355846E-2</v>
      </c>
      <c r="P38" s="1">
        <f t="shared" si="5"/>
        <v>0.43544523599821416</v>
      </c>
      <c r="U38">
        <v>24.35</v>
      </c>
      <c r="V38">
        <v>17.195599999999999</v>
      </c>
      <c r="W38">
        <v>62.372500000000002</v>
      </c>
      <c r="X38">
        <v>51.031500000000001</v>
      </c>
      <c r="Y38">
        <v>70.518299999999996</v>
      </c>
      <c r="Z38">
        <v>17.870699999999999</v>
      </c>
      <c r="AD38">
        <v>-9.0632732889517217E-2</v>
      </c>
      <c r="AE38">
        <v>-3.6078751589429095E-2</v>
      </c>
      <c r="AF38">
        <v>6.3455622796935451E-2</v>
      </c>
      <c r="AG38">
        <v>7.5103298069825436E-2</v>
      </c>
      <c r="AH38">
        <v>-1.4500643133490343E-2</v>
      </c>
      <c r="AI38">
        <v>3.2257207394414837E-2</v>
      </c>
    </row>
    <row r="39" spans="1:35" x14ac:dyDescent="0.2">
      <c r="A39" s="1">
        <v>36</v>
      </c>
      <c r="B39" s="1">
        <v>24.5182</v>
      </c>
      <c r="C39" s="1">
        <v>19.077999999999999</v>
      </c>
      <c r="D39" s="1">
        <v>40.669199999999996</v>
      </c>
      <c r="E39" s="1">
        <v>43.054699999999997</v>
      </c>
      <c r="F39" s="1">
        <v>91.506299999999996</v>
      </c>
      <c r="G39" s="1">
        <v>12.910299999999999</v>
      </c>
      <c r="H39" s="1"/>
      <c r="I39" s="1"/>
      <c r="J39" s="1"/>
      <c r="K39" s="1">
        <f t="shared" si="0"/>
        <v>-3.56071148995188E-4</v>
      </c>
      <c r="L39" s="1">
        <f t="shared" si="1"/>
        <v>-3.0218781958246642E-2</v>
      </c>
      <c r="M39" s="1">
        <f t="shared" si="2"/>
        <v>0.15479672679059989</v>
      </c>
      <c r="N39" s="1">
        <f t="shared" si="3"/>
        <v>-8.1594463803040182E-2</v>
      </c>
      <c r="O39" s="1">
        <f t="shared" si="4"/>
        <v>4.4064097014525995E-2</v>
      </c>
      <c r="P39" s="1">
        <f t="shared" si="5"/>
        <v>3.2609079630226218E-2</v>
      </c>
      <c r="U39">
        <v>27.0412</v>
      </c>
      <c r="V39">
        <v>22.296399999999998</v>
      </c>
      <c r="W39">
        <v>53.071100000000001</v>
      </c>
      <c r="X39">
        <v>53.476999999999997</v>
      </c>
      <c r="Y39">
        <v>69.1785</v>
      </c>
      <c r="Z39">
        <v>14.736800000000001</v>
      </c>
      <c r="AD39">
        <v>9.8719566073094712E-3</v>
      </c>
      <c r="AE39">
        <v>0.24985308585111615</v>
      </c>
      <c r="AF39">
        <v>-9.513391794431135E-2</v>
      </c>
      <c r="AG39">
        <v>0.12662373378952313</v>
      </c>
      <c r="AH39">
        <v>-3.3224464302318103E-2</v>
      </c>
      <c r="AI39">
        <v>-0.14876484894659897</v>
      </c>
    </row>
    <row r="40" spans="1:35" x14ac:dyDescent="0.2">
      <c r="A40" s="1">
        <v>37</v>
      </c>
      <c r="B40" s="1">
        <v>28.182099999999998</v>
      </c>
      <c r="C40" s="1">
        <v>20.619299999999999</v>
      </c>
      <c r="D40" s="1">
        <v>36.192300000000003</v>
      </c>
      <c r="E40" s="1">
        <v>48.768999999999998</v>
      </c>
      <c r="F40" s="1">
        <v>91.677000000000007</v>
      </c>
      <c r="G40" s="1">
        <v>7.2027000000000001</v>
      </c>
      <c r="H40" s="1"/>
      <c r="I40" s="1"/>
      <c r="J40" s="1"/>
      <c r="K40" s="1">
        <f t="shared" si="0"/>
        <v>0.14902664825606696</v>
      </c>
      <c r="L40" s="1">
        <f t="shared" si="1"/>
        <v>4.812925197443782E-2</v>
      </c>
      <c r="M40" s="1">
        <f t="shared" si="2"/>
        <v>2.7675724504623533E-2</v>
      </c>
      <c r="N40" s="1">
        <f t="shared" si="3"/>
        <v>4.0298030059192955E-2</v>
      </c>
      <c r="O40" s="1">
        <f t="shared" si="4"/>
        <v>4.6011741508515926E-2</v>
      </c>
      <c r="P40" s="1">
        <f t="shared" si="5"/>
        <v>-0.42390390480061418</v>
      </c>
      <c r="U40">
        <v>22.5412</v>
      </c>
      <c r="V40">
        <v>20.5793</v>
      </c>
      <c r="W40">
        <v>45.847999999999999</v>
      </c>
      <c r="X40">
        <v>52.9041</v>
      </c>
      <c r="Y40">
        <v>71.506100000000004</v>
      </c>
      <c r="Z40">
        <v>14.4391</v>
      </c>
      <c r="AD40">
        <v>-0.15818359583610622</v>
      </c>
      <c r="AE40">
        <v>0.15359885944169804</v>
      </c>
      <c r="AF40">
        <v>-0.21828829381548129</v>
      </c>
      <c r="AG40">
        <v>0.11455419478980336</v>
      </c>
      <c r="AH40">
        <v>-6.960524852083318E-4</v>
      </c>
      <c r="AI40">
        <v>-0.16596076016671446</v>
      </c>
    </row>
    <row r="41" spans="1:35" x14ac:dyDescent="0.2">
      <c r="A41" s="1">
        <v>38</v>
      </c>
      <c r="B41" s="1">
        <v>25.7227</v>
      </c>
      <c r="C41" s="1">
        <v>17.9495</v>
      </c>
      <c r="D41" s="1">
        <v>44.938499999999998</v>
      </c>
      <c r="E41" s="1">
        <v>55.787199999999999</v>
      </c>
      <c r="F41" s="1">
        <v>90.788399999999996</v>
      </c>
      <c r="G41" s="1">
        <v>10.003299999999999</v>
      </c>
      <c r="H41" s="1"/>
      <c r="I41" s="1"/>
      <c r="J41" s="1"/>
      <c r="K41" s="1">
        <f t="shared" si="0"/>
        <v>4.8753207358441519E-2</v>
      </c>
      <c r="L41" s="1">
        <f t="shared" si="1"/>
        <v>-8.7583186222850773E-2</v>
      </c>
      <c r="M41" s="1">
        <f t="shared" si="2"/>
        <v>0.27602295365729779</v>
      </c>
      <c r="N41" s="1">
        <f t="shared" si="3"/>
        <v>0.19000418836798397</v>
      </c>
      <c r="O41" s="1">
        <f t="shared" si="4"/>
        <v>3.5873036778818417E-2</v>
      </c>
      <c r="P41" s="1">
        <f t="shared" si="5"/>
        <v>-0.19990252695405669</v>
      </c>
      <c r="U41">
        <v>33.75</v>
      </c>
      <c r="V41">
        <v>19.462499999999999</v>
      </c>
      <c r="W41">
        <v>60.539200000000001</v>
      </c>
      <c r="X41">
        <v>52.482300000000002</v>
      </c>
      <c r="Y41">
        <v>65.134500000000003</v>
      </c>
      <c r="Z41">
        <v>18.365400000000001</v>
      </c>
      <c r="AD41">
        <v>0.26041664332561776</v>
      </c>
      <c r="AE41">
        <v>9.099521372855475E-2</v>
      </c>
      <c r="AF41">
        <v>3.2197725594264037E-2</v>
      </c>
      <c r="AG41">
        <v>0.1056679466660788</v>
      </c>
      <c r="AH41">
        <v>-8.9739714941771437E-2</v>
      </c>
      <c r="AI41">
        <v>6.0832341020854698E-2</v>
      </c>
    </row>
    <row r="42" spans="1:35" x14ac:dyDescent="0.2">
      <c r="A42" s="1">
        <v>39</v>
      </c>
      <c r="B42" s="1">
        <v>26.806699999999999</v>
      </c>
      <c r="C42" s="1">
        <v>22.789000000000001</v>
      </c>
      <c r="D42" s="1">
        <v>50.407699999999998</v>
      </c>
      <c r="E42" s="1">
        <v>51.133699999999997</v>
      </c>
      <c r="F42" s="1">
        <v>77.878699999999995</v>
      </c>
      <c r="G42" s="1">
        <v>12.1495</v>
      </c>
      <c r="H42" s="1"/>
      <c r="I42" s="1"/>
      <c r="J42" s="1"/>
      <c r="K42" s="1">
        <f t="shared" si="0"/>
        <v>9.2949519439854064E-2</v>
      </c>
      <c r="L42" s="1">
        <f t="shared" si="1"/>
        <v>0.15842038882238807</v>
      </c>
      <c r="M42" s="1">
        <f t="shared" si="2"/>
        <v>0.43132018739101152</v>
      </c>
      <c r="N42" s="1">
        <f t="shared" si="3"/>
        <v>9.0739760496170802E-2</v>
      </c>
      <c r="O42" s="1">
        <f t="shared" si="4"/>
        <v>-0.11142342557654321</v>
      </c>
      <c r="P42" s="1">
        <f t="shared" si="5"/>
        <v>-2.8242255178622208E-2</v>
      </c>
      <c r="U42">
        <v>30.323499999999999</v>
      </c>
      <c r="V42">
        <v>17.060300000000002</v>
      </c>
      <c r="W42">
        <v>54.519599999999997</v>
      </c>
      <c r="X42">
        <v>45.070999999999998</v>
      </c>
      <c r="Y42">
        <v>67.594099999999997</v>
      </c>
      <c r="Z42">
        <v>14.5459</v>
      </c>
      <c r="AD42">
        <v>0.13245167655953685</v>
      </c>
      <c r="AE42">
        <v>-4.3663165329568876E-2</v>
      </c>
      <c r="AF42">
        <v>-7.0436888490283428E-2</v>
      </c>
      <c r="AG42">
        <v>-5.0469205347577498E-2</v>
      </c>
      <c r="AH42">
        <v>-5.5366591679457088E-2</v>
      </c>
      <c r="AI42">
        <v>-0.15979171979617929</v>
      </c>
    </row>
    <row r="43" spans="1:35" x14ac:dyDescent="0.2">
      <c r="A43" s="1">
        <v>40</v>
      </c>
      <c r="B43" s="1">
        <v>23.512599999999999</v>
      </c>
      <c r="C43" s="1">
        <v>20.426600000000001</v>
      </c>
      <c r="D43" s="1">
        <v>31.611499999999999</v>
      </c>
      <c r="E43" s="1">
        <v>40.088099999999997</v>
      </c>
      <c r="F43" s="1">
        <v>77.703800000000001</v>
      </c>
      <c r="G43" s="1">
        <v>13.206</v>
      </c>
      <c r="H43" s="1"/>
      <c r="I43" s="1"/>
      <c r="J43" s="1"/>
      <c r="K43" s="1">
        <f t="shared" si="0"/>
        <v>-4.1355897190571304E-2</v>
      </c>
      <c r="L43" s="1">
        <f t="shared" si="1"/>
        <v>3.8333841516494403E-2</v>
      </c>
      <c r="M43" s="1">
        <f t="shared" si="2"/>
        <v>-0.10239550497818863</v>
      </c>
      <c r="N43" s="1">
        <f t="shared" si="3"/>
        <v>-0.1448754032517392</v>
      </c>
      <c r="O43" s="1">
        <f t="shared" si="4"/>
        <v>-0.11341899102469087</v>
      </c>
      <c r="P43" s="1">
        <f t="shared" si="5"/>
        <v>5.6260157052645372E-2</v>
      </c>
      <c r="U43">
        <v>30.5412</v>
      </c>
      <c r="V43">
        <v>16.805700000000002</v>
      </c>
      <c r="W43">
        <v>51.2819</v>
      </c>
      <c r="X43">
        <v>48.396799999999999</v>
      </c>
      <c r="Y43">
        <v>72.493899999999996</v>
      </c>
      <c r="Z43">
        <v>16.870699999999999</v>
      </c>
      <c r="AD43">
        <v>0.14058183072996613</v>
      </c>
      <c r="AE43">
        <v>-5.7935092441465601E-2</v>
      </c>
      <c r="AF43">
        <v>-0.12563990696684976</v>
      </c>
      <c r="AG43">
        <v>1.9596901835645143E-2</v>
      </c>
      <c r="AH43">
        <v>1.310853816307348E-2</v>
      </c>
      <c r="AI43">
        <v>-2.5505342891495329E-2</v>
      </c>
    </row>
    <row r="44" spans="1:35" x14ac:dyDescent="0.2">
      <c r="A44" s="1">
        <v>41</v>
      </c>
      <c r="B44" s="1">
        <v>20.941199999999998</v>
      </c>
      <c r="C44" s="1">
        <v>14.2752</v>
      </c>
      <c r="D44" s="1">
        <v>43.219200000000001</v>
      </c>
      <c r="E44" s="1">
        <v>56.717300000000002</v>
      </c>
      <c r="F44" s="1">
        <v>78.378</v>
      </c>
      <c r="G44" s="1">
        <v>9.3223000000000003</v>
      </c>
      <c r="H44" s="1"/>
      <c r="I44" s="1"/>
      <c r="J44" s="1"/>
      <c r="K44" s="1">
        <f t="shared" si="0"/>
        <v>-0.14619574671653465</v>
      </c>
      <c r="L44" s="1">
        <f t="shared" si="1"/>
        <v>-0.27435680659452577</v>
      </c>
      <c r="M44" s="1">
        <f t="shared" si="2"/>
        <v>0.22720365029330059</v>
      </c>
      <c r="N44" s="1">
        <f t="shared" si="3"/>
        <v>0.20984427526248781</v>
      </c>
      <c r="O44" s="1">
        <f t="shared" si="4"/>
        <v>-0.10572653690724548</v>
      </c>
      <c r="P44" s="1">
        <f t="shared" si="5"/>
        <v>-0.25437119020961102</v>
      </c>
      <c r="U44">
        <v>31.602900000000002</v>
      </c>
      <c r="V44">
        <v>20.790900000000001</v>
      </c>
      <c r="W44">
        <v>62.191200000000002</v>
      </c>
      <c r="X44">
        <v>42.264099999999999</v>
      </c>
      <c r="Y44">
        <v>67.259200000000007</v>
      </c>
      <c r="Z44">
        <v>18.1188</v>
      </c>
      <c r="AD44">
        <v>0.18023173740311607</v>
      </c>
      <c r="AE44">
        <v>0.16546036681356513</v>
      </c>
      <c r="AF44">
        <v>6.0364444723055383E-2</v>
      </c>
      <c r="AG44">
        <v>-0.10960341553838497</v>
      </c>
      <c r="AH44">
        <v>-6.0046848217328599E-2</v>
      </c>
      <c r="AI44">
        <v>4.6588096120349205E-2</v>
      </c>
    </row>
    <row r="45" spans="1:35" x14ac:dyDescent="0.2">
      <c r="A45" s="1">
        <v>42</v>
      </c>
      <c r="B45" s="1">
        <v>23.081199999999999</v>
      </c>
      <c r="C45" s="1">
        <v>19.857800000000001</v>
      </c>
      <c r="D45" s="1">
        <v>34.176900000000003</v>
      </c>
      <c r="E45" s="1">
        <v>52.142899999999997</v>
      </c>
      <c r="F45" s="1">
        <v>93.1721</v>
      </c>
      <c r="G45" s="1">
        <v>15.0664</v>
      </c>
      <c r="H45" s="1"/>
      <c r="I45" s="1"/>
      <c r="J45" s="1"/>
      <c r="K45" s="1">
        <f t="shared" si="0"/>
        <v>-5.8944724710793976E-2</v>
      </c>
      <c r="L45" s="1">
        <f t="shared" si="1"/>
        <v>9.4203517994303071E-3</v>
      </c>
      <c r="M45" s="1">
        <f t="shared" si="2"/>
        <v>-2.9551300447275566E-2</v>
      </c>
      <c r="N45" s="1">
        <f t="shared" si="3"/>
        <v>0.11226714001873098</v>
      </c>
      <c r="O45" s="1">
        <f t="shared" si="4"/>
        <v>6.3070460213636895E-2</v>
      </c>
      <c r="P45" s="1">
        <f t="shared" si="5"/>
        <v>0.20506118659836262</v>
      </c>
      <c r="U45">
        <v>23.423500000000001</v>
      </c>
      <c r="V45">
        <v>15.4772</v>
      </c>
      <c r="W45">
        <v>57.595599999999997</v>
      </c>
      <c r="X45">
        <v>43.282499999999999</v>
      </c>
      <c r="Y45">
        <v>78.176000000000002</v>
      </c>
      <c r="Z45">
        <v>16.045100000000001</v>
      </c>
      <c r="AD45">
        <v>-0.1252335038537005</v>
      </c>
      <c r="AE45">
        <v>-0.13240585115377837</v>
      </c>
      <c r="AF45">
        <v>-1.7990866674204645E-2</v>
      </c>
      <c r="AG45">
        <v>-8.8148329978401246E-2</v>
      </c>
      <c r="AH45">
        <v>9.2516378335783259E-2</v>
      </c>
      <c r="AI45">
        <v>-7.3194104407542648E-2</v>
      </c>
    </row>
    <row r="46" spans="1:35" x14ac:dyDescent="0.2">
      <c r="A46" s="1">
        <v>43</v>
      </c>
      <c r="B46" s="1">
        <v>24.8627</v>
      </c>
      <c r="C46" s="1">
        <v>15.7454</v>
      </c>
      <c r="D46" s="1">
        <v>32.807699999999997</v>
      </c>
      <c r="E46" s="1">
        <v>52.349499999999999</v>
      </c>
      <c r="F46" s="1">
        <v>86.194599999999994</v>
      </c>
      <c r="G46" s="1">
        <v>10.4352</v>
      </c>
      <c r="H46" s="1"/>
      <c r="I46" s="1"/>
      <c r="J46" s="1"/>
      <c r="K46" s="1">
        <f t="shared" si="0"/>
        <v>1.3689712533704651E-2</v>
      </c>
      <c r="L46" s="1">
        <f t="shared" si="1"/>
        <v>-0.19962295887647427</v>
      </c>
      <c r="M46" s="1">
        <f t="shared" si="2"/>
        <v>-6.8429559137431678E-2</v>
      </c>
      <c r="N46" s="1">
        <f t="shared" si="3"/>
        <v>0.11667415211678982</v>
      </c>
      <c r="O46" s="1">
        <f t="shared" si="4"/>
        <v>-1.6541077318957709E-2</v>
      </c>
      <c r="P46" s="1">
        <f t="shared" si="5"/>
        <v>-0.16535771688052661</v>
      </c>
      <c r="U46">
        <v>31.85</v>
      </c>
      <c r="V46">
        <v>18.9557</v>
      </c>
      <c r="W46">
        <v>47.482799999999997</v>
      </c>
      <c r="X46">
        <v>43.533499999999997</v>
      </c>
      <c r="Y46">
        <v>65.058700000000002</v>
      </c>
      <c r="Z46">
        <v>15.6677</v>
      </c>
      <c r="AD46">
        <v>0.18945985451617561</v>
      </c>
      <c r="AE46">
        <v>6.2585894560018868E-2</v>
      </c>
      <c r="AF46">
        <v>-0.19041483592701394</v>
      </c>
      <c r="AG46">
        <v>-8.2860401388892335E-2</v>
      </c>
      <c r="AH46">
        <v>-9.079902651409355E-2</v>
      </c>
      <c r="AI46">
        <v>-9.4993690885445237E-2</v>
      </c>
    </row>
    <row r="47" spans="1:35" x14ac:dyDescent="0.2">
      <c r="A47" s="1">
        <v>44</v>
      </c>
      <c r="B47" s="1">
        <v>22.159700000000001</v>
      </c>
      <c r="C47" s="1">
        <v>23.114699999999999</v>
      </c>
      <c r="D47" s="1">
        <v>36.773099999999999</v>
      </c>
      <c r="E47" s="1">
        <v>49.823700000000002</v>
      </c>
      <c r="F47" s="1">
        <v>89.633300000000006</v>
      </c>
      <c r="G47" s="1">
        <v>12.8405</v>
      </c>
      <c r="H47" s="1"/>
      <c r="I47" s="1"/>
      <c r="J47" s="1"/>
      <c r="K47" s="1">
        <f t="shared" si="0"/>
        <v>-9.6515667130555594E-2</v>
      </c>
      <c r="L47" s="1">
        <f t="shared" si="1"/>
        <v>0.17497651329645225</v>
      </c>
      <c r="M47" s="1">
        <f t="shared" si="2"/>
        <v>4.4167466140062055E-2</v>
      </c>
      <c r="N47" s="1">
        <f t="shared" si="3"/>
        <v>6.2795976137714857E-2</v>
      </c>
      <c r="O47" s="1">
        <f t="shared" si="4"/>
        <v>2.2693633410291125E-2</v>
      </c>
      <c r="P47" s="1">
        <f t="shared" si="5"/>
        <v>2.7026241604913969E-2</v>
      </c>
      <c r="U47">
        <v>22.7559</v>
      </c>
      <c r="V47">
        <v>21.341899999999999</v>
      </c>
      <c r="W47">
        <v>73.323499999999996</v>
      </c>
      <c r="X47">
        <v>45.382399999999997</v>
      </c>
      <c r="Y47">
        <v>61.765300000000003</v>
      </c>
      <c r="Z47">
        <v>18.950399999999998</v>
      </c>
      <c r="AD47">
        <v>-0.15016547870063923</v>
      </c>
      <c r="AE47">
        <v>0.19634737324975945</v>
      </c>
      <c r="AF47">
        <v>0.25017096249390497</v>
      </c>
      <c r="AG47">
        <v>-4.3908803105453663E-2</v>
      </c>
      <c r="AH47">
        <v>-0.13682457707195103</v>
      </c>
      <c r="AI47">
        <v>9.4623432938111998E-2</v>
      </c>
    </row>
    <row r="48" spans="1:35" x14ac:dyDescent="0.2">
      <c r="A48" s="1">
        <v>45</v>
      </c>
      <c r="B48" s="1">
        <v>23.2941</v>
      </c>
      <c r="C48" s="1">
        <v>18.137599999999999</v>
      </c>
      <c r="D48" s="1">
        <v>33.138500000000001</v>
      </c>
      <c r="E48" s="1">
        <v>50.863199999999999</v>
      </c>
      <c r="F48" s="1">
        <v>85.108599999999996</v>
      </c>
      <c r="G48" s="1">
        <v>7.0598000000000001</v>
      </c>
      <c r="H48" s="1"/>
      <c r="I48" s="1"/>
      <c r="J48" s="1"/>
      <c r="K48" s="1">
        <f t="shared" si="0"/>
        <v>-5.0264471166391038E-2</v>
      </c>
      <c r="L48" s="1">
        <f t="shared" si="1"/>
        <v>-7.802160497147996E-2</v>
      </c>
      <c r="M48" s="1">
        <f t="shared" si="2"/>
        <v>-5.9036535492453794E-2</v>
      </c>
      <c r="N48" s="1">
        <f t="shared" si="3"/>
        <v>8.4969688993146136E-2</v>
      </c>
      <c r="O48" s="1">
        <f t="shared" si="4"/>
        <v>-2.8932066894077388E-2</v>
      </c>
      <c r="P48" s="1">
        <f t="shared" si="5"/>
        <v>-0.43533352591547281</v>
      </c>
      <c r="U48">
        <v>21.820599999999999</v>
      </c>
      <c r="V48">
        <v>14.622400000000001</v>
      </c>
      <c r="W48">
        <v>45.367600000000003</v>
      </c>
      <c r="X48">
        <v>48.072299999999998</v>
      </c>
      <c r="Y48">
        <v>72.105099999999993</v>
      </c>
      <c r="Z48">
        <v>18.467700000000001</v>
      </c>
      <c r="AD48">
        <v>-0.18509489163404524</v>
      </c>
      <c r="AE48">
        <v>-0.18032275333464762</v>
      </c>
      <c r="AF48">
        <v>-0.22647914845801836</v>
      </c>
      <c r="AG48">
        <v>1.2760516069526986E-2</v>
      </c>
      <c r="AH48">
        <v>7.6750244517431974E-3</v>
      </c>
      <c r="AI48">
        <v>6.6741449915103293E-2</v>
      </c>
    </row>
    <row r="49" spans="1:35" x14ac:dyDescent="0.2">
      <c r="A49" s="1">
        <v>46</v>
      </c>
      <c r="B49" s="1">
        <v>24.176500000000001</v>
      </c>
      <c r="C49" s="1">
        <v>21.628399999999999</v>
      </c>
      <c r="D49" s="1">
        <v>32.426900000000003</v>
      </c>
      <c r="E49" s="1">
        <v>57.474200000000003</v>
      </c>
      <c r="F49" s="1">
        <v>93.610699999999994</v>
      </c>
      <c r="G49" s="1">
        <v>14.8073</v>
      </c>
      <c r="H49" s="1"/>
      <c r="I49" s="1"/>
      <c r="J49" s="1"/>
      <c r="K49" s="1">
        <f t="shared" si="0"/>
        <v>-1.4287694615986557E-2</v>
      </c>
      <c r="L49" s="1">
        <f t="shared" si="1"/>
        <v>9.9424263355396697E-2</v>
      </c>
      <c r="M49" s="1">
        <f t="shared" si="2"/>
        <v>-7.9242326380501452E-2</v>
      </c>
      <c r="N49" s="1">
        <f t="shared" si="3"/>
        <v>0.22598980990440798</v>
      </c>
      <c r="O49" s="1">
        <f t="shared" si="4"/>
        <v>6.8074776997842631E-2</v>
      </c>
      <c r="P49" s="1">
        <f t="shared" si="5"/>
        <v>0.18433749988835652</v>
      </c>
      <c r="U49">
        <v>28.347100000000001</v>
      </c>
      <c r="V49">
        <v>13.880699999999999</v>
      </c>
      <c r="W49">
        <v>48.110300000000002</v>
      </c>
      <c r="X49">
        <v>47.8095</v>
      </c>
      <c r="Y49">
        <v>65.459699999999998</v>
      </c>
      <c r="Z49">
        <v>17.509799999999998</v>
      </c>
      <c r="AD49">
        <v>5.8641677926388754E-2</v>
      </c>
      <c r="AE49">
        <v>-0.22189969103650867</v>
      </c>
      <c r="AF49">
        <v>-0.17971591567682224</v>
      </c>
      <c r="AG49">
        <v>7.2239916339774017E-3</v>
      </c>
      <c r="AH49">
        <v>-8.519501674494899E-2</v>
      </c>
      <c r="AI49">
        <v>1.1410702996229809E-2</v>
      </c>
    </row>
    <row r="50" spans="1:35" x14ac:dyDescent="0.2">
      <c r="A50" s="1">
        <v>47</v>
      </c>
      <c r="B50" s="1">
        <v>24.184899999999999</v>
      </c>
      <c r="C50" s="1">
        <v>12.7936</v>
      </c>
      <c r="D50" s="1">
        <v>39.884599999999999</v>
      </c>
      <c r="E50" s="1">
        <v>64.753799999999998</v>
      </c>
      <c r="F50" s="1">
        <v>92.200299999999999</v>
      </c>
      <c r="G50" s="1">
        <v>14.691000000000001</v>
      </c>
      <c r="H50" s="1"/>
      <c r="I50" s="1"/>
      <c r="J50" s="1"/>
      <c r="K50" s="1">
        <f t="shared" si="0"/>
        <v>-1.3945213968861295E-2</v>
      </c>
      <c r="L50" s="1">
        <f t="shared" si="1"/>
        <v>-0.3496701440853876</v>
      </c>
      <c r="M50" s="1">
        <f t="shared" si="2"/>
        <v>0.13251811024933766</v>
      </c>
      <c r="N50" s="1">
        <f t="shared" si="3"/>
        <v>0.38127192640503127</v>
      </c>
      <c r="O50" s="1">
        <f t="shared" si="4"/>
        <v>5.1982464201573049E-2</v>
      </c>
      <c r="P50" s="1">
        <f t="shared" si="5"/>
        <v>0.17503543595792931</v>
      </c>
      <c r="U50">
        <v>25.641200000000001</v>
      </c>
      <c r="V50">
        <v>18.995100000000001</v>
      </c>
      <c r="W50">
        <v>65.946100000000001</v>
      </c>
      <c r="X50">
        <v>43.704300000000003</v>
      </c>
      <c r="Y50">
        <v>69.452299999999994</v>
      </c>
      <c r="Z50">
        <v>15.1774</v>
      </c>
      <c r="AD50">
        <v>-4.2411993041753138E-2</v>
      </c>
      <c r="AE50">
        <v>6.479451171716237E-2</v>
      </c>
      <c r="AF50">
        <v>0.12438576049587532</v>
      </c>
      <c r="AG50">
        <v>-7.9262081854676536E-2</v>
      </c>
      <c r="AH50">
        <v>-2.9398085562189018E-2</v>
      </c>
      <c r="AI50">
        <v>-0.12331466929062695</v>
      </c>
    </row>
    <row r="51" spans="1:35" x14ac:dyDescent="0.2">
      <c r="A51" s="1">
        <v>48</v>
      </c>
      <c r="B51" s="1">
        <v>18.882400000000001</v>
      </c>
      <c r="C51" s="1">
        <v>27.637599999999999</v>
      </c>
      <c r="D51" s="1">
        <v>30.084599999999998</v>
      </c>
      <c r="E51" s="1">
        <v>50.9392</v>
      </c>
      <c r="F51" s="1">
        <v>88.722099999999998</v>
      </c>
      <c r="G51" s="1">
        <v>11.182700000000001</v>
      </c>
      <c r="H51" s="1"/>
      <c r="I51" s="1"/>
      <c r="J51" s="1"/>
      <c r="K51" s="1">
        <f t="shared" si="0"/>
        <v>-0.23013612246673029</v>
      </c>
      <c r="L51" s="1">
        <f t="shared" si="1"/>
        <v>0.40488653903715077</v>
      </c>
      <c r="M51" s="1">
        <f t="shared" si="2"/>
        <v>-0.1457516349767273</v>
      </c>
      <c r="N51" s="1">
        <f t="shared" si="3"/>
        <v>8.6590855108598555E-2</v>
      </c>
      <c r="O51" s="1">
        <f t="shared" si="4"/>
        <v>1.2297068308220071E-2</v>
      </c>
      <c r="P51" s="1">
        <f t="shared" si="5"/>
        <v>-0.10557016066389381</v>
      </c>
      <c r="U51">
        <v>23.1676</v>
      </c>
      <c r="V51">
        <v>16.3383</v>
      </c>
      <c r="W51">
        <v>63.142200000000003</v>
      </c>
      <c r="X51">
        <v>43.939599999999999</v>
      </c>
      <c r="Y51">
        <v>71.22</v>
      </c>
      <c r="Z51">
        <v>17.917300000000001</v>
      </c>
      <c r="AD51">
        <v>-0.13479026293598276</v>
      </c>
      <c r="AE51">
        <v>-8.4135794452858181E-2</v>
      </c>
      <c r="AF51">
        <v>7.657906330143345E-2</v>
      </c>
      <c r="AG51">
        <v>-7.4304912145069235E-2</v>
      </c>
      <c r="AH51">
        <v>-4.6943247918225448E-3</v>
      </c>
      <c r="AI51">
        <v>3.494894223773834E-2</v>
      </c>
    </row>
    <row r="52" spans="1:35" x14ac:dyDescent="0.2">
      <c r="A52" s="1">
        <v>49</v>
      </c>
      <c r="B52" s="1">
        <v>24.176500000000001</v>
      </c>
      <c r="C52" s="1">
        <v>20.607800000000001</v>
      </c>
      <c r="D52" s="1">
        <v>38.438499999999998</v>
      </c>
      <c r="E52" s="1">
        <v>54.778100000000002</v>
      </c>
      <c r="F52" s="1">
        <v>93.129800000000003</v>
      </c>
      <c r="G52" s="1">
        <v>14.4252</v>
      </c>
      <c r="H52" s="1"/>
      <c r="I52" s="1"/>
      <c r="J52" s="1"/>
      <c r="K52" s="1">
        <f t="shared" si="0"/>
        <v>-1.4287694615986557E-2</v>
      </c>
      <c r="L52" s="1">
        <f t="shared" si="1"/>
        <v>4.7544678958006417E-2</v>
      </c>
      <c r="M52" s="1">
        <f t="shared" si="2"/>
        <v>9.1456285905315932E-2</v>
      </c>
      <c r="N52" s="1">
        <f t="shared" si="3"/>
        <v>0.16847894195873364</v>
      </c>
      <c r="O52" s="1">
        <f t="shared" si="4"/>
        <v>6.2587827746760721E-2</v>
      </c>
      <c r="P52" s="1">
        <f t="shared" si="5"/>
        <v>0.15377586078417543</v>
      </c>
      <c r="U52">
        <v>25.261800000000001</v>
      </c>
      <c r="V52">
        <v>17.0959</v>
      </c>
      <c r="W52">
        <v>46.279400000000003</v>
      </c>
      <c r="X52">
        <v>48.897500000000001</v>
      </c>
      <c r="Y52">
        <v>72.075800000000001</v>
      </c>
      <c r="Z52">
        <v>22.6692</v>
      </c>
      <c r="AD52">
        <v>-5.6580943396649132E-2</v>
      </c>
      <c r="AE52">
        <v>-4.1667562009916462E-2</v>
      </c>
      <c r="AF52">
        <v>-0.21093289270642518</v>
      </c>
      <c r="AG52">
        <v>3.014537133670946E-2</v>
      </c>
      <c r="AH52">
        <v>7.2655544112546861E-3</v>
      </c>
      <c r="AI52">
        <v>0.30943080494135483</v>
      </c>
    </row>
    <row r="53" spans="1:35" x14ac:dyDescent="0.2">
      <c r="A53" s="1">
        <v>50</v>
      </c>
      <c r="B53" s="1">
        <v>22.1204</v>
      </c>
      <c r="C53" s="1">
        <v>24.658300000000001</v>
      </c>
      <c r="D53" s="1">
        <v>26.023099999999999</v>
      </c>
      <c r="E53" s="1">
        <v>47.4559</v>
      </c>
      <c r="F53" s="1">
        <v>86.304699999999997</v>
      </c>
      <c r="G53" s="1">
        <v>12.0299</v>
      </c>
      <c r="H53" s="1"/>
      <c r="I53" s="1"/>
      <c r="J53" s="1"/>
      <c r="K53" s="1">
        <f t="shared" si="0"/>
        <v>-9.8117987301034881E-2</v>
      </c>
      <c r="L53" s="1">
        <f t="shared" si="1"/>
        <v>0.25344146183242311</v>
      </c>
      <c r="M53" s="1">
        <f t="shared" si="2"/>
        <v>-0.26107740744975405</v>
      </c>
      <c r="N53" s="1">
        <f t="shared" si="3"/>
        <v>1.2288119188132957E-2</v>
      </c>
      <c r="O53" s="1">
        <f t="shared" si="4"/>
        <v>-1.5284863734960736E-2</v>
      </c>
      <c r="P53" s="1">
        <f t="shared" si="5"/>
        <v>-3.7808264173283465E-2</v>
      </c>
      <c r="U53">
        <v>25.429400000000001</v>
      </c>
      <c r="V53">
        <v>18.4969</v>
      </c>
      <c r="W53">
        <v>70.786799999999999</v>
      </c>
      <c r="X53">
        <v>50.793700000000001</v>
      </c>
      <c r="Y53">
        <v>68.361900000000006</v>
      </c>
      <c r="Z53">
        <v>16.8842</v>
      </c>
      <c r="AD53">
        <v>-5.0321807710089914E-2</v>
      </c>
      <c r="AE53">
        <v>3.6867276496632295E-2</v>
      </c>
      <c r="AF53">
        <v>0.20692004456775193</v>
      </c>
      <c r="AG53">
        <v>7.0093459748768738E-2</v>
      </c>
      <c r="AH53">
        <v>-4.4636520106516246E-2</v>
      </c>
      <c r="AI53">
        <v>-2.4725548462635513E-2</v>
      </c>
    </row>
    <row r="54" spans="1:35" x14ac:dyDescent="0.2">
      <c r="A54" s="1">
        <v>51</v>
      </c>
      <c r="B54" s="1">
        <v>30.778700000000001</v>
      </c>
      <c r="C54" s="1">
        <v>16.928899999999999</v>
      </c>
      <c r="D54" s="1">
        <v>36.403799999999997</v>
      </c>
      <c r="E54" s="1">
        <v>64.401200000000003</v>
      </c>
      <c r="F54" s="1">
        <v>95.851900000000001</v>
      </c>
      <c r="G54" s="1">
        <v>11.681100000000001</v>
      </c>
      <c r="H54" s="1"/>
      <c r="I54" s="1"/>
      <c r="J54" s="1"/>
      <c r="K54" s="1">
        <f t="shared" si="0"/>
        <v>0.25489393972340635</v>
      </c>
      <c r="L54" s="1">
        <f t="shared" si="1"/>
        <v>-0.13946277062024123</v>
      </c>
      <c r="M54" s="1">
        <f t="shared" si="2"/>
        <v>3.3681239924553227E-2</v>
      </c>
      <c r="N54" s="1">
        <f t="shared" si="3"/>
        <v>0.37375056887465608</v>
      </c>
      <c r="O54" s="1">
        <f t="shared" si="4"/>
        <v>9.3646310916588801E-2</v>
      </c>
      <c r="P54" s="1">
        <f t="shared" si="5"/>
        <v>-6.5706457629285397E-2</v>
      </c>
      <c r="U54">
        <v>30.888200000000001</v>
      </c>
      <c r="V54">
        <v>16.193100000000001</v>
      </c>
      <c r="W54">
        <v>54.681399999999996</v>
      </c>
      <c r="X54">
        <v>44.349499999999999</v>
      </c>
      <c r="Y54">
        <v>73.269000000000005</v>
      </c>
      <c r="Z54">
        <v>17.726299999999998</v>
      </c>
      <c r="AD54">
        <v>0.15354078110726957</v>
      </c>
      <c r="AE54">
        <v>-9.227516529593513E-2</v>
      </c>
      <c r="AF54">
        <v>-6.7678186822584627E-2</v>
      </c>
      <c r="AG54">
        <v>-6.566936661184325E-2</v>
      </c>
      <c r="AH54">
        <v>2.3940627868968837E-2</v>
      </c>
      <c r="AI54">
        <v>2.3916295133129355E-2</v>
      </c>
    </row>
    <row r="55" spans="1:35" x14ac:dyDescent="0.2">
      <c r="A55" s="1">
        <v>52</v>
      </c>
      <c r="B55" s="1">
        <v>23.523800000000001</v>
      </c>
      <c r="C55" s="1">
        <v>17.192699999999999</v>
      </c>
      <c r="D55" s="1">
        <v>31.369199999999999</v>
      </c>
      <c r="E55" s="1">
        <v>40.644399999999997</v>
      </c>
      <c r="F55" s="1">
        <v>85.229900000000001</v>
      </c>
      <c r="G55" s="1">
        <v>15.043200000000001</v>
      </c>
      <c r="H55" s="1"/>
      <c r="I55" s="1"/>
      <c r="J55" s="1"/>
      <c r="K55" s="1">
        <f t="shared" si="0"/>
        <v>-4.0899256327737429E-2</v>
      </c>
      <c r="L55" s="1">
        <f t="shared" si="1"/>
        <v>-0.12605317394766474</v>
      </c>
      <c r="M55" s="1">
        <f t="shared" si="2"/>
        <v>-0.10927558245454329</v>
      </c>
      <c r="N55" s="1">
        <f t="shared" si="3"/>
        <v>-0.13300889390928949</v>
      </c>
      <c r="O55" s="1">
        <f t="shared" si="4"/>
        <v>-2.7548064098992596E-2</v>
      </c>
      <c r="P55" s="1">
        <f t="shared" si="5"/>
        <v>0.20320557281344509</v>
      </c>
      <c r="U55">
        <v>27.2882</v>
      </c>
      <c r="V55">
        <v>15.5252</v>
      </c>
      <c r="W55">
        <v>58.855400000000003</v>
      </c>
      <c r="X55">
        <v>46.764800000000001</v>
      </c>
      <c r="Y55">
        <v>73.853300000000004</v>
      </c>
      <c r="Z55">
        <v>14.147399999999999</v>
      </c>
      <c r="AD55">
        <v>1.9096339152536952E-2</v>
      </c>
      <c r="AE55">
        <v>-0.12971515004862894</v>
      </c>
      <c r="AF55">
        <v>3.4888141723156186E-3</v>
      </c>
      <c r="AG55">
        <v>-1.478516771845287E-2</v>
      </c>
      <c r="AH55">
        <v>3.210627103134088E-2</v>
      </c>
      <c r="AI55">
        <v>-0.1828100960851145</v>
      </c>
    </row>
    <row r="56" spans="1:35" x14ac:dyDescent="0.2">
      <c r="A56" s="1">
        <v>53</v>
      </c>
      <c r="B56" s="1">
        <v>24.5518</v>
      </c>
      <c r="C56" s="1">
        <v>17.5092</v>
      </c>
      <c r="D56" s="1">
        <v>38.673099999999998</v>
      </c>
      <c r="E56" s="1">
        <v>45.577500000000001</v>
      </c>
      <c r="F56" s="1">
        <v>101.10720000000001</v>
      </c>
      <c r="G56" s="1">
        <v>11.4452</v>
      </c>
      <c r="H56" s="1"/>
      <c r="I56" s="1"/>
      <c r="J56" s="1"/>
      <c r="K56" s="1">
        <f t="shared" si="0"/>
        <v>1.0138514395061544E-3</v>
      </c>
      <c r="L56" s="1">
        <f t="shared" si="1"/>
        <v>-0.10996470788674556</v>
      </c>
      <c r="M56" s="1">
        <f t="shared" si="2"/>
        <v>9.81177228675644E-2</v>
      </c>
      <c r="N56" s="1">
        <f t="shared" si="3"/>
        <v>-2.7780281223259262E-2</v>
      </c>
      <c r="O56" s="1">
        <f t="shared" si="4"/>
        <v>0.15360797529423759</v>
      </c>
      <c r="P56" s="1">
        <f t="shared" si="5"/>
        <v>-8.4574530554373986E-2</v>
      </c>
      <c r="U56">
        <v>26.7971</v>
      </c>
      <c r="V56">
        <v>18.5474</v>
      </c>
      <c r="W56">
        <v>56.826000000000001</v>
      </c>
      <c r="X56">
        <v>44.134</v>
      </c>
      <c r="Y56">
        <v>69.298299999999998</v>
      </c>
      <c r="Z56">
        <v>16.1068</v>
      </c>
      <c r="AD56">
        <v>7.558765292122059E-4</v>
      </c>
      <c r="AE56">
        <v>3.9698118284341555E-2</v>
      </c>
      <c r="AF56">
        <v>-3.1112602171491404E-2</v>
      </c>
      <c r="AG56">
        <v>-7.020940091877223E-2</v>
      </c>
      <c r="AH56">
        <v>-3.1550248914927796E-2</v>
      </c>
      <c r="AI56">
        <v>-6.9630155054902082E-2</v>
      </c>
    </row>
    <row r="57" spans="1:35" x14ac:dyDescent="0.2">
      <c r="A57" s="1">
        <v>54</v>
      </c>
      <c r="B57" s="1">
        <v>22.106400000000001</v>
      </c>
      <c r="C57" s="1">
        <v>20.880700000000001</v>
      </c>
      <c r="D57" s="1">
        <v>36.880800000000001</v>
      </c>
      <c r="E57" s="1">
        <v>51.860199999999999</v>
      </c>
      <c r="F57" s="1">
        <v>87.836399999999998</v>
      </c>
      <c r="G57" s="1">
        <v>8.6511999999999993</v>
      </c>
      <c r="H57" s="1"/>
      <c r="I57" s="1"/>
      <c r="J57" s="1"/>
      <c r="K57" s="1">
        <f t="shared" si="0"/>
        <v>-9.8688788379577078E-2</v>
      </c>
      <c r="L57" s="1">
        <f t="shared" si="1"/>
        <v>6.1416850800106976E-2</v>
      </c>
      <c r="M57" s="1">
        <f t="shared" si="2"/>
        <v>4.7225593850352618E-2</v>
      </c>
      <c r="N57" s="1">
        <f t="shared" si="3"/>
        <v>0.10623682869191001</v>
      </c>
      <c r="O57" s="1">
        <f t="shared" si="4"/>
        <v>2.1914518563936327E-3</v>
      </c>
      <c r="P57" s="1">
        <f t="shared" si="5"/>
        <v>-0.30804801827246364</v>
      </c>
      <c r="U57">
        <v>29.488199999999999</v>
      </c>
      <c r="V57">
        <v>23.060300000000002</v>
      </c>
      <c r="W57">
        <v>59.779400000000003</v>
      </c>
      <c r="X57">
        <v>49.276000000000003</v>
      </c>
      <c r="Y57">
        <v>68.484099999999998</v>
      </c>
      <c r="Z57">
        <v>18.018000000000001</v>
      </c>
      <c r="AD57">
        <v>0.10125683145820683</v>
      </c>
      <c r="AE57">
        <v>0.29267447281410891</v>
      </c>
      <c r="AF57">
        <v>1.9243080803673474E-2</v>
      </c>
      <c r="AG57">
        <v>3.8119399110132381E-2</v>
      </c>
      <c r="AH57">
        <v>-4.2928764511031385E-2</v>
      </c>
      <c r="AI57">
        <v>4.0765631051529486E-2</v>
      </c>
    </row>
    <row r="58" spans="1:35" x14ac:dyDescent="0.2">
      <c r="A58" s="1">
        <v>55</v>
      </c>
      <c r="B58" s="1">
        <v>30.215699999999998</v>
      </c>
      <c r="C58" s="1">
        <v>19.371600000000001</v>
      </c>
      <c r="D58" s="1">
        <v>33.450000000000003</v>
      </c>
      <c r="E58" s="1">
        <v>52.5441</v>
      </c>
      <c r="F58" s="1">
        <v>87.778599999999997</v>
      </c>
      <c r="G58" s="1">
        <v>16.730899999999998</v>
      </c>
      <c r="H58" s="1"/>
      <c r="I58" s="1"/>
      <c r="J58" s="1"/>
      <c r="K58" s="1">
        <f t="shared" si="0"/>
        <v>0.23193958206488666</v>
      </c>
      <c r="L58" s="1">
        <f t="shared" si="1"/>
        <v>-1.5294378686569309E-2</v>
      </c>
      <c r="M58" s="1">
        <f t="shared" si="2"/>
        <v>-5.0191532876339519E-2</v>
      </c>
      <c r="N58" s="1">
        <f t="shared" si="3"/>
        <v>0.12082519061767193</v>
      </c>
      <c r="O58" s="1">
        <f t="shared" si="4"/>
        <v>1.5319682491727099E-3</v>
      </c>
      <c r="P58" s="1">
        <f t="shared" si="5"/>
        <v>0.33819347733091804</v>
      </c>
      <c r="U58">
        <v>18.241199999999999</v>
      </c>
      <c r="V58">
        <v>15.065200000000001</v>
      </c>
      <c r="W58">
        <v>57.892200000000003</v>
      </c>
      <c r="X58">
        <v>51.304900000000004</v>
      </c>
      <c r="Y58">
        <v>69.281199999999998</v>
      </c>
      <c r="Z58">
        <v>19.687200000000001</v>
      </c>
      <c r="AD58">
        <v>-0.31877001261537014</v>
      </c>
      <c r="AE58">
        <v>-0.15550103563964418</v>
      </c>
      <c r="AF58">
        <v>-1.2933815285827132E-2</v>
      </c>
      <c r="AG58">
        <v>8.0863137417920103E-2</v>
      </c>
      <c r="AH58">
        <v>-3.1789222897602033E-2</v>
      </c>
      <c r="AI58">
        <v>0.13718287998877074</v>
      </c>
    </row>
    <row r="59" spans="1:35" x14ac:dyDescent="0.2">
      <c r="A59" s="1">
        <v>56</v>
      </c>
      <c r="B59" s="1">
        <v>26.5182</v>
      </c>
      <c r="C59" s="1">
        <v>21.885300000000001</v>
      </c>
      <c r="D59" s="1">
        <v>35.053800000000003</v>
      </c>
      <c r="E59" s="1">
        <v>52.167200000000001</v>
      </c>
      <c r="F59" s="1">
        <v>102.5599</v>
      </c>
      <c r="G59" s="1">
        <v>10</v>
      </c>
      <c r="H59" s="1"/>
      <c r="I59" s="1"/>
      <c r="J59" s="1"/>
      <c r="K59" s="1">
        <f t="shared" si="0"/>
        <v>8.1186940071323169E-2</v>
      </c>
      <c r="L59" s="1">
        <f t="shared" si="1"/>
        <v>0.11248311621811438</v>
      </c>
      <c r="M59" s="1">
        <f t="shared" si="2"/>
        <v>-4.6518372239351471E-3</v>
      </c>
      <c r="N59" s="1">
        <f t="shared" si="3"/>
        <v>0.11278548655301388</v>
      </c>
      <c r="O59" s="1">
        <f t="shared" si="4"/>
        <v>0.17018292055738335</v>
      </c>
      <c r="P59" s="1">
        <f t="shared" si="5"/>
        <v>-0.20016647201829063</v>
      </c>
      <c r="U59">
        <v>28.014700000000001</v>
      </c>
      <c r="V59">
        <v>20.461300000000001</v>
      </c>
      <c r="W59">
        <v>56.686300000000003</v>
      </c>
      <c r="X59">
        <v>59.239199999999997</v>
      </c>
      <c r="Y59">
        <v>70.672399999999996</v>
      </c>
      <c r="Z59">
        <v>21.003</v>
      </c>
      <c r="AD59">
        <v>4.6227974452568453E-2</v>
      </c>
      <c r="AE59">
        <v>0.14698421922487248</v>
      </c>
      <c r="AF59">
        <v>-3.349449724551809E-2</v>
      </c>
      <c r="AG59">
        <v>0.24801856294676813</v>
      </c>
      <c r="AH59">
        <v>-1.2347082272080909E-2</v>
      </c>
      <c r="AI59">
        <v>0.21318684365497131</v>
      </c>
    </row>
    <row r="60" spans="1:35" x14ac:dyDescent="0.2">
      <c r="A60" s="1">
        <v>57</v>
      </c>
      <c r="B60" s="1">
        <v>20.420200000000001</v>
      </c>
      <c r="C60" s="1">
        <v>23.9312</v>
      </c>
      <c r="D60" s="1">
        <v>39.299999999999997</v>
      </c>
      <c r="E60" s="1">
        <v>48.586599999999997</v>
      </c>
      <c r="F60" s="1">
        <v>84.458399999999997</v>
      </c>
      <c r="G60" s="1">
        <v>11.4352</v>
      </c>
      <c r="H60" s="1"/>
      <c r="I60" s="1"/>
      <c r="J60" s="1"/>
      <c r="K60" s="1">
        <f t="shared" si="0"/>
        <v>-0.16743770113942746</v>
      </c>
      <c r="L60" s="1">
        <f t="shared" si="1"/>
        <v>0.21648119746308886</v>
      </c>
      <c r="M60" s="1">
        <f t="shared" si="2"/>
        <v>0.11591846810044398</v>
      </c>
      <c r="N60" s="1">
        <f t="shared" si="3"/>
        <v>3.6407231382107136E-2</v>
      </c>
      <c r="O60" s="1">
        <f t="shared" si="4"/>
        <v>-3.6350686987763205E-2</v>
      </c>
      <c r="P60" s="1">
        <f t="shared" si="5"/>
        <v>-8.5374364082355686E-2</v>
      </c>
      <c r="U60">
        <v>26.405899999999999</v>
      </c>
      <c r="V60">
        <v>18.220199999999998</v>
      </c>
      <c r="W60">
        <v>61.556399999999996</v>
      </c>
      <c r="X60">
        <v>50.897500000000001</v>
      </c>
      <c r="Y60">
        <v>75.770200000000003</v>
      </c>
      <c r="Z60">
        <v>17.977399999999999</v>
      </c>
      <c r="AD60">
        <v>-1.3853752829868782E-2</v>
      </c>
      <c r="AE60">
        <v>2.1356505750906255E-2</v>
      </c>
      <c r="AF60">
        <v>4.9541058946447093E-2</v>
      </c>
      <c r="AG60">
        <v>7.2280260496143361E-2</v>
      </c>
      <c r="AH60">
        <v>5.8895114738256829E-2</v>
      </c>
      <c r="AI60">
        <v>3.8420471509921457E-2</v>
      </c>
    </row>
    <row r="61" spans="1:35" x14ac:dyDescent="0.2">
      <c r="A61" s="1">
        <v>58</v>
      </c>
      <c r="B61" s="1">
        <v>26.3613</v>
      </c>
      <c r="C61" s="1">
        <v>19.960999999999999</v>
      </c>
      <c r="D61" s="1">
        <v>37.807699999999997</v>
      </c>
      <c r="E61" s="1">
        <v>45.768999999999998</v>
      </c>
      <c r="F61" s="1">
        <v>83.231300000000005</v>
      </c>
      <c r="G61" s="1">
        <v>16.9801</v>
      </c>
      <c r="H61" s="1"/>
      <c r="I61" s="1"/>
      <c r="J61" s="1"/>
      <c r="K61" s="1">
        <f t="shared" si="0"/>
        <v>7.4789890841089182E-2</v>
      </c>
      <c r="L61" s="1">
        <f t="shared" si="1"/>
        <v>1.4666259216450254E-2</v>
      </c>
      <c r="M61" s="1">
        <f t="shared" si="2"/>
        <v>7.3544800671785121E-2</v>
      </c>
      <c r="N61" s="1">
        <f t="shared" si="3"/>
        <v>-2.3695369234981195E-2</v>
      </c>
      <c r="O61" s="1">
        <f t="shared" si="4"/>
        <v>-5.0351592427569182E-2</v>
      </c>
      <c r="P61" s="1">
        <f t="shared" si="5"/>
        <v>0.35812532884822235</v>
      </c>
      <c r="U61">
        <v>32.505899999999997</v>
      </c>
      <c r="V61">
        <v>16.161100000000001</v>
      </c>
      <c r="W61">
        <v>57.225499999999997</v>
      </c>
      <c r="X61">
        <v>53.1432</v>
      </c>
      <c r="Y61">
        <v>74.579499999999996</v>
      </c>
      <c r="Z61">
        <v>16.360900000000001</v>
      </c>
      <c r="AD61">
        <v>0.21395488492676132</v>
      </c>
      <c r="AE61">
        <v>-9.4068966032701415E-2</v>
      </c>
      <c r="AF61">
        <v>-2.4301098362803732E-2</v>
      </c>
      <c r="AG61">
        <v>0.11959142078881368</v>
      </c>
      <c r="AH61">
        <v>4.2254978997307888E-2</v>
      </c>
      <c r="AI61">
        <v>-5.4952691027252247E-2</v>
      </c>
    </row>
    <row r="62" spans="1:35" x14ac:dyDescent="0.2">
      <c r="A62" s="1">
        <v>59</v>
      </c>
      <c r="B62" s="13">
        <v>23.9636</v>
      </c>
      <c r="C62" s="13">
        <v>22.7913</v>
      </c>
      <c r="D62" s="13">
        <v>36.2423</v>
      </c>
      <c r="E62" s="13">
        <v>39.911900000000003</v>
      </c>
      <c r="F62" s="13">
        <v>76.610699999999994</v>
      </c>
      <c r="G62" s="13">
        <v>13.152799999999999</v>
      </c>
      <c r="H62" s="1"/>
      <c r="I62" s="1"/>
      <c r="J62" s="1"/>
      <c r="K62" s="13">
        <f t="shared" si="0"/>
        <v>-2.2967948160389495E-2</v>
      </c>
      <c r="L62" s="13">
        <f t="shared" si="1"/>
        <v>0.15853730342567426</v>
      </c>
      <c r="M62" s="13">
        <f t="shared" si="2"/>
        <v>2.909546810271562E-2</v>
      </c>
      <c r="N62" s="13">
        <f t="shared" si="3"/>
        <v>-0.14863394890361689</v>
      </c>
      <c r="O62" s="13">
        <f t="shared" si="4"/>
        <v>-0.12589098983183952</v>
      </c>
      <c r="P62" s="13">
        <f t="shared" si="5"/>
        <v>5.200504268378265E-2</v>
      </c>
      <c r="U62">
        <v>29.014700000000001</v>
      </c>
      <c r="V62">
        <v>17.2743</v>
      </c>
      <c r="W62">
        <v>54.438699999999997</v>
      </c>
      <c r="X62">
        <v>49.834400000000002</v>
      </c>
      <c r="Y62">
        <v>65.533000000000001</v>
      </c>
      <c r="Z62">
        <v>16.2361</v>
      </c>
      <c r="AD62">
        <v>8.3573652773327498E-2</v>
      </c>
      <c r="AE62">
        <v>-3.1667122902444444E-2</v>
      </c>
      <c r="AF62">
        <v>-7.1816239324132836E-2</v>
      </c>
      <c r="AG62">
        <v>4.9883460163446296E-2</v>
      </c>
      <c r="AH62">
        <v>-8.4170642889392092E-2</v>
      </c>
      <c r="AI62">
        <v>-6.2161457302933862E-2</v>
      </c>
    </row>
    <row r="63" spans="1:35" x14ac:dyDescent="0.2">
      <c r="A63" s="1">
        <v>60</v>
      </c>
      <c r="B63" s="1">
        <v>21.848700000000001</v>
      </c>
      <c r="C63" s="1">
        <v>24.561900000000001</v>
      </c>
      <c r="D63" s="1">
        <v>41.3</v>
      </c>
      <c r="E63" s="1">
        <v>50.009099999999997</v>
      </c>
      <c r="F63" s="1">
        <v>98.475300000000004</v>
      </c>
      <c r="G63" s="1">
        <v>14.275700000000001</v>
      </c>
      <c r="H63" s="1"/>
      <c r="I63" s="1"/>
      <c r="J63" s="1"/>
      <c r="K63" s="1">
        <f t="shared" si="0"/>
        <v>-0.10919560537531509</v>
      </c>
      <c r="L63" s="1">
        <f t="shared" si="1"/>
        <v>0.24854121498164083</v>
      </c>
      <c r="M63" s="1">
        <f t="shared" si="2"/>
        <v>0.1727082120241307</v>
      </c>
      <c r="N63" s="1">
        <f t="shared" si="3"/>
        <v>6.6750768214094702E-2</v>
      </c>
      <c r="O63" s="1">
        <f t="shared" si="4"/>
        <v>0.12357865166370578</v>
      </c>
      <c r="P63" s="1">
        <f t="shared" si="5"/>
        <v>0.1418183495408489</v>
      </c>
      <c r="U63">
        <v>33.976500000000001</v>
      </c>
      <c r="V63">
        <v>25.666699999999999</v>
      </c>
      <c r="W63">
        <v>59.061300000000003</v>
      </c>
      <c r="X63">
        <v>54.901400000000002</v>
      </c>
      <c r="Y63">
        <v>67.132000000000005</v>
      </c>
      <c r="Z63">
        <v>16.070699999999999</v>
      </c>
      <c r="AD63">
        <v>0.26887543946526971</v>
      </c>
      <c r="AE63">
        <v>0.43877954282372239</v>
      </c>
      <c r="AF63">
        <v>6.9994240201474156E-3</v>
      </c>
      <c r="AG63">
        <v>0.15663220184887208</v>
      </c>
      <c r="AH63">
        <v>-6.1824479246344072E-2</v>
      </c>
      <c r="AI63">
        <v>-7.1715383120223505E-2</v>
      </c>
    </row>
    <row r="64" spans="1:35" x14ac:dyDescent="0.2">
      <c r="A64" s="1">
        <v>61</v>
      </c>
      <c r="B64" s="1">
        <v>41.803899999999999</v>
      </c>
      <c r="C64" s="1">
        <v>27.417400000000001</v>
      </c>
      <c r="D64" s="1">
        <v>64.169200000000004</v>
      </c>
      <c r="E64" s="1">
        <v>60.285699999999999</v>
      </c>
      <c r="F64" s="1">
        <v>153.83500000000001</v>
      </c>
      <c r="G64" s="1">
        <v>18.960100000000001</v>
      </c>
      <c r="H64" s="1"/>
      <c r="I64" s="1"/>
      <c r="J64" s="1"/>
      <c r="K64" s="1">
        <f t="shared" si="0"/>
        <v>0.70440794337653334</v>
      </c>
      <c r="L64" s="1">
        <f t="shared" si="1"/>
        <v>0.39369323658339289</v>
      </c>
      <c r="M64" s="1">
        <f t="shared" si="2"/>
        <v>0.82207621789391905</v>
      </c>
      <c r="N64" s="1">
        <f t="shared" si="3"/>
        <v>0.2859622906095981</v>
      </c>
      <c r="O64" s="1">
        <f t="shared" si="4"/>
        <v>0.75521904354377378</v>
      </c>
      <c r="P64" s="1">
        <f t="shared" si="5"/>
        <v>0.51649236738860083</v>
      </c>
      <c r="U64">
        <v>40.467599999999997</v>
      </c>
      <c r="V64">
        <v>19.950800000000001</v>
      </c>
      <c r="W64">
        <v>79.575999999999993</v>
      </c>
      <c r="X64">
        <v>58.1997</v>
      </c>
      <c r="Y64">
        <v>79.078199999999995</v>
      </c>
      <c r="Z64">
        <v>29.085699999999999</v>
      </c>
      <c r="AD64">
        <v>0.51128997201314863</v>
      </c>
      <c r="AE64">
        <v>0.11836749184614787</v>
      </c>
      <c r="AF64">
        <v>0.35677653837330436</v>
      </c>
      <c r="AG64">
        <v>0.22611895430615242</v>
      </c>
      <c r="AH64">
        <v>0.10512470156202323</v>
      </c>
      <c r="AI64">
        <v>0.68006420885089736</v>
      </c>
    </row>
    <row r="65" spans="1:35" x14ac:dyDescent="0.2">
      <c r="A65" s="1">
        <v>62</v>
      </c>
      <c r="B65" s="1">
        <v>56.238100000000003</v>
      </c>
      <c r="C65" s="1">
        <v>41.100900000000003</v>
      </c>
      <c r="D65" s="1">
        <v>58.165399999999998</v>
      </c>
      <c r="E65" s="1">
        <v>43.799399999999999</v>
      </c>
      <c r="F65" s="1">
        <v>139.67699999999999</v>
      </c>
      <c r="G65" s="1">
        <v>35.1096</v>
      </c>
      <c r="H65" s="1"/>
      <c r="I65" s="1"/>
      <c r="J65" s="1"/>
      <c r="K65" s="1">
        <f t="shared" si="0"/>
        <v>1.2929120096546931</v>
      </c>
      <c r="L65" s="1">
        <f t="shared" si="1"/>
        <v>1.0892588774825613</v>
      </c>
      <c r="M65" s="1">
        <f t="shared" si="2"/>
        <v>0.65159908560940372</v>
      </c>
      <c r="N65" s="1">
        <f t="shared" si="3"/>
        <v>-6.5709168984916327E-2</v>
      </c>
      <c r="O65" s="1">
        <f t="shared" si="4"/>
        <v>0.59367978902761831</v>
      </c>
      <c r="P65" s="1">
        <f t="shared" si="5"/>
        <v>1.8081835234026624</v>
      </c>
      <c r="U65">
        <v>28.473500000000001</v>
      </c>
      <c r="V65">
        <v>24.389900000000001</v>
      </c>
      <c r="W65">
        <v>60.237699999999997</v>
      </c>
      <c r="X65">
        <v>57.471699999999998</v>
      </c>
      <c r="Y65">
        <v>109.467</v>
      </c>
      <c r="Z65">
        <v>32.392499999999998</v>
      </c>
      <c r="AD65">
        <v>6.3362171666132699E-2</v>
      </c>
      <c r="AE65">
        <v>0.36720689342674789</v>
      </c>
      <c r="AF65">
        <v>2.7057128852538425E-2</v>
      </c>
      <c r="AG65">
        <v>0.21078185465211846</v>
      </c>
      <c r="AH65">
        <v>0.52981081645624206</v>
      </c>
      <c r="AI65">
        <v>0.87107341013634509</v>
      </c>
    </row>
    <row r="66" spans="1:35" x14ac:dyDescent="0.2">
      <c r="A66" s="1">
        <v>63</v>
      </c>
      <c r="B66" s="1">
        <v>43.316499999999998</v>
      </c>
      <c r="C66" s="1">
        <v>38.474800000000002</v>
      </c>
      <c r="D66" s="1">
        <v>54.738500000000002</v>
      </c>
      <c r="E66" s="1">
        <v>63.4255</v>
      </c>
      <c r="F66" s="1">
        <v>121.98869999999999</v>
      </c>
      <c r="G66" s="1">
        <v>24.103000000000002</v>
      </c>
      <c r="H66" s="1"/>
      <c r="I66" s="1"/>
      <c r="J66" s="1"/>
      <c r="K66" s="1">
        <f t="shared" si="0"/>
        <v>0.76607892276246004</v>
      </c>
      <c r="L66" s="1">
        <f t="shared" si="1"/>
        <v>0.95576781674771227</v>
      </c>
      <c r="M66" s="1">
        <f t="shared" si="2"/>
        <v>0.55429269888336286</v>
      </c>
      <c r="N66" s="1">
        <f t="shared" si="3"/>
        <v>0.3529377823108808</v>
      </c>
      <c r="O66" s="1">
        <f t="shared" si="4"/>
        <v>0.391860690591532</v>
      </c>
      <c r="P66" s="1">
        <f t="shared" si="5"/>
        <v>0.92783875249431425</v>
      </c>
      <c r="U66">
        <v>32.629399999999997</v>
      </c>
      <c r="V66">
        <v>25.103300000000001</v>
      </c>
      <c r="W66">
        <v>77.144599999999997</v>
      </c>
      <c r="X66">
        <v>45.060400000000001</v>
      </c>
      <c r="Y66">
        <v>101.2616</v>
      </c>
      <c r="Z66">
        <v>29.8947</v>
      </c>
      <c r="AD66">
        <v>0.21856707619937504</v>
      </c>
      <c r="AE66">
        <v>0.40719743860203117</v>
      </c>
      <c r="AF66">
        <v>0.31532099304053007</v>
      </c>
      <c r="AG66">
        <v>-5.0692520260122428E-2</v>
      </c>
      <c r="AH66">
        <v>0.41513963999803966</v>
      </c>
      <c r="AI66">
        <v>0.72679411203219879</v>
      </c>
    </row>
    <row r="67" spans="1:35" x14ac:dyDescent="0.2">
      <c r="A67" s="1">
        <v>64</v>
      </c>
      <c r="B67" s="1">
        <v>60.061599999999999</v>
      </c>
      <c r="C67" s="1">
        <v>38.121600000000001</v>
      </c>
      <c r="D67" s="1">
        <v>75.673100000000005</v>
      </c>
      <c r="E67" s="1">
        <v>91.358699999999999</v>
      </c>
      <c r="F67" s="1">
        <v>146.26089999999999</v>
      </c>
      <c r="G67" s="1">
        <v>15.179399999999999</v>
      </c>
      <c r="H67" s="1"/>
      <c r="I67" s="1"/>
      <c r="J67" s="1"/>
      <c r="K67" s="1">
        <f t="shared" si="0"/>
        <v>1.4488018613551363</v>
      </c>
      <c r="L67" s="1">
        <f t="shared" si="1"/>
        <v>0.93781380027783345</v>
      </c>
      <c r="M67" s="1">
        <f t="shared" si="2"/>
        <v>1.148727985455769</v>
      </c>
      <c r="N67" s="1">
        <f t="shared" si="3"/>
        <v>0.94878458936555587</v>
      </c>
      <c r="O67" s="1">
        <f t="shared" si="4"/>
        <v>0.66880044857055621</v>
      </c>
      <c r="P67" s="1">
        <f t="shared" si="5"/>
        <v>0.21409930546455588</v>
      </c>
      <c r="U67">
        <v>28.855899999999998</v>
      </c>
      <c r="V67">
        <v>23.262</v>
      </c>
      <c r="W67">
        <v>111.87260000000001</v>
      </c>
      <c r="X67">
        <v>51.445500000000003</v>
      </c>
      <c r="Y67">
        <v>88.403400000000005</v>
      </c>
      <c r="Z67">
        <v>28.8752</v>
      </c>
      <c r="AD67">
        <v>7.7643159055990854E-2</v>
      </c>
      <c r="AE67">
        <v>0.30398102308303881</v>
      </c>
      <c r="AF67">
        <v>0.90743589734117514</v>
      </c>
      <c r="AG67">
        <v>8.3825220125828284E-2</v>
      </c>
      <c r="AH67">
        <v>0.23544518011371246</v>
      </c>
      <c r="AI67">
        <v>0.6679051920157133</v>
      </c>
    </row>
    <row r="68" spans="1:35" x14ac:dyDescent="0.2">
      <c r="A68" s="1">
        <v>65</v>
      </c>
      <c r="B68" s="1">
        <v>63.534999999999997</v>
      </c>
      <c r="C68" s="1">
        <v>40.197200000000002</v>
      </c>
      <c r="D68" s="1">
        <v>79.907700000000006</v>
      </c>
      <c r="E68" s="1">
        <v>80.407300000000006</v>
      </c>
      <c r="F68" s="1">
        <v>142.82650000000001</v>
      </c>
      <c r="G68" s="1">
        <v>16.4086</v>
      </c>
      <c r="H68" s="1"/>
      <c r="I68" s="1"/>
      <c r="J68" s="1"/>
      <c r="K68" s="1">
        <f t="shared" ref="K68:K131" si="6">(B68-AVERAGE($B$3:$B$62))/AVERAGE($B$3:$B$62)</f>
        <v>1.5904176089414632</v>
      </c>
      <c r="L68" s="1">
        <f t="shared" ref="L68:L131" si="7">(C68-AVERAGE($C$3:$C$62))/AVERAGE($C$3:$C$62)</f>
        <v>1.0433216048782876</v>
      </c>
      <c r="M68" s="1">
        <f t="shared" ref="M68:M131" si="8">(D68-AVERAGE($D$3:$D$62))/AVERAGE($D$3:$D$62)</f>
        <v>1.2689689102653909</v>
      </c>
      <c r="N68" s="1">
        <f t="shared" ref="N68:N131" si="9">(E68-AVERAGE($E$3:$E$62))/AVERAGE($E$3:$E$62)</f>
        <v>0.71517881835548314</v>
      </c>
      <c r="O68" s="1">
        <f t="shared" ref="O68:O131" si="10">(F68-AVERAGE($F$3:$F$62))/AVERAGE($F$3:$F$62)</f>
        <v>0.62961479977056456</v>
      </c>
      <c r="P68" s="1">
        <f t="shared" ref="P68:P131" si="11">(G68-AVERAGE($G$3:$G$62))/AVERAGE($G$3:$G$62)</f>
        <v>0.31241484272406767</v>
      </c>
      <c r="U68">
        <v>27.261800000000001</v>
      </c>
      <c r="V68">
        <v>20.691299999999998</v>
      </c>
      <c r="W68">
        <v>123.25239999999999</v>
      </c>
      <c r="X68">
        <v>45.707000000000001</v>
      </c>
      <c r="Y68">
        <v>91.506100000000004</v>
      </c>
      <c r="Z68">
        <v>26.463200000000001</v>
      </c>
      <c r="AD68">
        <v>1.8110413244868954E-2</v>
      </c>
      <c r="AE68">
        <v>0.15987716202037994</v>
      </c>
      <c r="AF68">
        <v>1.1014623079597097</v>
      </c>
      <c r="AG68">
        <v>-3.7070310594877462E-2</v>
      </c>
      <c r="AH68">
        <v>0.27880568163671737</v>
      </c>
      <c r="AI68">
        <v>0.528581920726098</v>
      </c>
    </row>
    <row r="69" spans="1:35" x14ac:dyDescent="0.2">
      <c r="A69" s="1">
        <v>66</v>
      </c>
      <c r="B69" s="1">
        <v>53.781500000000001</v>
      </c>
      <c r="C69" s="1">
        <v>37.889899999999997</v>
      </c>
      <c r="D69" s="1">
        <v>63.407699999999998</v>
      </c>
      <c r="E69" s="1">
        <v>98.784199999999998</v>
      </c>
      <c r="F69" s="1">
        <v>155.8886</v>
      </c>
      <c r="G69" s="1">
        <v>14.7575</v>
      </c>
      <c r="H69" s="1"/>
      <c r="I69" s="1"/>
      <c r="J69" s="1"/>
      <c r="K69" s="1">
        <f t="shared" si="6"/>
        <v>1.192752728972776</v>
      </c>
      <c r="L69" s="1">
        <f t="shared" si="7"/>
        <v>0.92603592480764385</v>
      </c>
      <c r="M69" s="1">
        <f t="shared" si="8"/>
        <v>0.80045352289497518</v>
      </c>
      <c r="N69" s="1">
        <f t="shared" si="9"/>
        <v>1.1071789181851859</v>
      </c>
      <c r="O69" s="1">
        <f t="shared" si="10"/>
        <v>0.77865010817679925</v>
      </c>
      <c r="P69" s="1">
        <f t="shared" si="11"/>
        <v>0.18035432891900766</v>
      </c>
      <c r="U69">
        <v>28.8794</v>
      </c>
      <c r="V69">
        <v>24.313700000000001</v>
      </c>
      <c r="W69">
        <v>84.700999999999993</v>
      </c>
      <c r="X69">
        <v>43.986899999999999</v>
      </c>
      <c r="Y69">
        <v>92.090500000000006</v>
      </c>
      <c r="Z69">
        <v>20.4451</v>
      </c>
      <c r="AD69">
        <v>7.852078249652876E-2</v>
      </c>
      <c r="AE69">
        <v>0.36293540542232317</v>
      </c>
      <c r="AF69">
        <v>0.44415815794658253</v>
      </c>
      <c r="AG69">
        <v>-7.3308422016448632E-2</v>
      </c>
      <c r="AH69">
        <v>0.28697272230776011</v>
      </c>
      <c r="AI69">
        <v>0.18096111685046201</v>
      </c>
    </row>
    <row r="70" spans="1:35" x14ac:dyDescent="0.2">
      <c r="A70" s="1">
        <v>67</v>
      </c>
      <c r="B70" s="1">
        <v>60.750700000000002</v>
      </c>
      <c r="C70" s="1">
        <v>30.7913</v>
      </c>
      <c r="D70" s="1">
        <v>66.05</v>
      </c>
      <c r="E70" s="1">
        <v>85.808499999999995</v>
      </c>
      <c r="F70" s="1">
        <v>131.9196</v>
      </c>
      <c r="G70" s="1">
        <v>13.5183</v>
      </c>
      <c r="H70" s="1"/>
      <c r="I70" s="1"/>
      <c r="J70" s="1"/>
      <c r="K70" s="1">
        <f t="shared" si="6"/>
        <v>1.4768975058710976</v>
      </c>
      <c r="L70" s="1">
        <f t="shared" si="7"/>
        <v>0.56519679311715276</v>
      </c>
      <c r="M70" s="1">
        <f t="shared" si="8"/>
        <v>0.87548129307975386</v>
      </c>
      <c r="N70" s="1">
        <f t="shared" si="9"/>
        <v>0.83039253444471395</v>
      </c>
      <c r="O70" s="1">
        <f t="shared" si="10"/>
        <v>0.50516978669793744</v>
      </c>
      <c r="P70" s="1">
        <f t="shared" si="11"/>
        <v>8.1238958131514188E-2</v>
      </c>
      <c r="U70">
        <v>25.070599999999999</v>
      </c>
      <c r="V70">
        <v>18.896699999999999</v>
      </c>
      <c r="W70">
        <v>71.272099999999995</v>
      </c>
      <c r="X70">
        <v>54.233899999999998</v>
      </c>
      <c r="Y70">
        <v>81.149100000000004</v>
      </c>
      <c r="Z70">
        <v>22.753399999999999</v>
      </c>
      <c r="AD70">
        <v>-6.3721437091578334E-2</v>
      </c>
      <c r="AE70">
        <v>5.9278574451605968E-2</v>
      </c>
      <c r="AF70">
        <v>0.21519444456363709</v>
      </c>
      <c r="AG70">
        <v>0.14256968259191094</v>
      </c>
      <c r="AH70">
        <v>0.13406570862167816</v>
      </c>
      <c r="AI70">
        <v>0.31429441167542843</v>
      </c>
    </row>
    <row r="71" spans="1:35" x14ac:dyDescent="0.2">
      <c r="A71" s="1">
        <v>68</v>
      </c>
      <c r="B71" s="1">
        <v>41.493000000000002</v>
      </c>
      <c r="C71" s="1">
        <v>31.915099999999999</v>
      </c>
      <c r="D71" s="1">
        <v>84.211500000000001</v>
      </c>
      <c r="E71" s="1">
        <v>75.595699999999994</v>
      </c>
      <c r="F71" s="1">
        <v>128.40620000000001</v>
      </c>
      <c r="G71" s="1">
        <v>12.1462</v>
      </c>
      <c r="H71" s="1"/>
      <c r="I71" s="1"/>
      <c r="J71" s="1"/>
      <c r="K71" s="1">
        <f t="shared" si="6"/>
        <v>0.69173208228233496</v>
      </c>
      <c r="L71" s="1">
        <f t="shared" si="7"/>
        <v>0.62232228493156316</v>
      </c>
      <c r="M71" s="1">
        <f t="shared" si="8"/>
        <v>1.3911747602147722</v>
      </c>
      <c r="N71" s="1">
        <f t="shared" si="9"/>
        <v>0.61254193834086668</v>
      </c>
      <c r="O71" s="1">
        <f t="shared" si="10"/>
        <v>0.46508276756973727</v>
      </c>
      <c r="P71" s="1">
        <f t="shared" si="11"/>
        <v>-2.8506200242856123E-2</v>
      </c>
      <c r="U71">
        <v>30.532399999999999</v>
      </c>
      <c r="V71">
        <v>22.104600000000001</v>
      </c>
      <c r="W71">
        <v>75.575999999999993</v>
      </c>
      <c r="X71">
        <v>50.563699999999997</v>
      </c>
      <c r="Y71">
        <v>88.528099999999995</v>
      </c>
      <c r="Z71">
        <v>21.867699999999999</v>
      </c>
      <c r="AD71">
        <v>0.14025318876074341</v>
      </c>
      <c r="AE71">
        <v>0.23910149268512343</v>
      </c>
      <c r="AF71">
        <v>0.28857624992586772</v>
      </c>
      <c r="AG71">
        <v>6.5247947495433764E-2</v>
      </c>
      <c r="AH71">
        <v>0.23718787342596254</v>
      </c>
      <c r="AI71">
        <v>0.26313412088719779</v>
      </c>
    </row>
    <row r="72" spans="1:35" x14ac:dyDescent="0.2">
      <c r="A72" s="1">
        <v>69</v>
      </c>
      <c r="B72" s="1">
        <v>55.504199999999997</v>
      </c>
      <c r="C72" s="1">
        <v>27.9954</v>
      </c>
      <c r="D72" s="1">
        <v>63.453800000000001</v>
      </c>
      <c r="E72" s="1">
        <v>70.714299999999994</v>
      </c>
      <c r="F72" s="1">
        <v>164.72919999999999</v>
      </c>
      <c r="G72" s="1">
        <v>13.126200000000001</v>
      </c>
      <c r="H72" s="1"/>
      <c r="I72" s="1"/>
      <c r="J72" s="1"/>
      <c r="K72" s="1">
        <f t="shared" si="6"/>
        <v>1.2629898016873971</v>
      </c>
      <c r="L72" s="1">
        <f t="shared" si="7"/>
        <v>0.4230743847136022</v>
      </c>
      <c r="M72" s="1">
        <f t="shared" si="8"/>
        <v>0.80176252649241619</v>
      </c>
      <c r="N72" s="1">
        <f t="shared" si="9"/>
        <v>0.5084161452360062</v>
      </c>
      <c r="O72" s="1">
        <f t="shared" si="10"/>
        <v>0.87951915277882786</v>
      </c>
      <c r="P72" s="1">
        <f t="shared" si="11"/>
        <v>4.9877485499351427E-2</v>
      </c>
      <c r="U72">
        <v>28.679400000000001</v>
      </c>
      <c r="V72">
        <v>17.328399999999998</v>
      </c>
      <c r="W72">
        <v>64.764700000000005</v>
      </c>
      <c r="X72">
        <v>49.8279</v>
      </c>
      <c r="Y72">
        <v>88.342299999999994</v>
      </c>
      <c r="Z72">
        <v>19.831600000000002</v>
      </c>
      <c r="AD72">
        <v>7.1051646832376983E-2</v>
      </c>
      <c r="AE72">
        <v>-2.8634478531849049E-2</v>
      </c>
      <c r="AF72">
        <v>0.10424280530292498</v>
      </c>
      <c r="AG72">
        <v>4.9746521773678082E-2</v>
      </c>
      <c r="AH72">
        <v>0.23459130231596984</v>
      </c>
      <c r="AI72">
        <v>0.14552379225005624</v>
      </c>
    </row>
    <row r="73" spans="1:35" x14ac:dyDescent="0.2">
      <c r="A73" s="1">
        <v>70</v>
      </c>
      <c r="B73" s="1">
        <v>42.493000000000002</v>
      </c>
      <c r="C73" s="1">
        <v>38.110100000000003</v>
      </c>
      <c r="D73" s="1">
        <v>74.2346</v>
      </c>
      <c r="E73" s="1">
        <v>95.164100000000005</v>
      </c>
      <c r="F73" s="1">
        <v>152.31030000000001</v>
      </c>
      <c r="G73" s="1">
        <v>14.976699999999999</v>
      </c>
      <c r="H73" s="1"/>
      <c r="I73" s="1"/>
      <c r="J73" s="1"/>
      <c r="K73" s="1">
        <f t="shared" si="6"/>
        <v>0.73250358789249415</v>
      </c>
      <c r="L73" s="1">
        <f t="shared" si="7"/>
        <v>0.93722922726140201</v>
      </c>
      <c r="M73" s="1">
        <f t="shared" si="8"/>
        <v>1.1078819621386571</v>
      </c>
      <c r="N73" s="1">
        <f t="shared" si="9"/>
        <v>1.029958083256906</v>
      </c>
      <c r="O73" s="1">
        <f t="shared" si="10"/>
        <v>0.73782259620934931</v>
      </c>
      <c r="P73" s="1">
        <f t="shared" si="11"/>
        <v>0.19788667985236663</v>
      </c>
      <c r="U73">
        <v>29.5059</v>
      </c>
      <c r="V73">
        <v>21.896699999999999</v>
      </c>
      <c r="W73">
        <v>60.333300000000001</v>
      </c>
      <c r="X73">
        <v>55.346899999999998</v>
      </c>
      <c r="Y73">
        <v>93.440100000000001</v>
      </c>
      <c r="Z73">
        <v>23.5459</v>
      </c>
      <c r="AD73">
        <v>0.1019178499644843</v>
      </c>
      <c r="AE73">
        <v>0.22744739352344487</v>
      </c>
      <c r="AF73">
        <v>2.8687115746432242E-2</v>
      </c>
      <c r="AG73">
        <v>0.16601774840913588</v>
      </c>
      <c r="AH73">
        <v>0.30583349932630755</v>
      </c>
      <c r="AI73">
        <v>0.36007123277701225</v>
      </c>
    </row>
    <row r="74" spans="1:35" x14ac:dyDescent="0.2">
      <c r="A74" s="1">
        <v>71</v>
      </c>
      <c r="B74" s="1">
        <v>30.089600000000001</v>
      </c>
      <c r="C74" s="1">
        <v>25.724799999999998</v>
      </c>
      <c r="D74" s="1">
        <v>56.115400000000001</v>
      </c>
      <c r="E74" s="1">
        <v>88.534999999999997</v>
      </c>
      <c r="F74" s="1">
        <v>151.33430000000001</v>
      </c>
      <c r="G74" s="1">
        <v>17.800699999999999</v>
      </c>
      <c r="H74" s="1"/>
      <c r="I74" s="1"/>
      <c r="J74" s="1"/>
      <c r="K74" s="1">
        <f t="shared" si="6"/>
        <v>0.22679829520744568</v>
      </c>
      <c r="L74" s="1">
        <f t="shared" si="7"/>
        <v>0.30765425505191824</v>
      </c>
      <c r="M74" s="1">
        <f t="shared" si="8"/>
        <v>0.59338959808762493</v>
      </c>
      <c r="N74" s="1">
        <f t="shared" si="9"/>
        <v>0.88855186883656934</v>
      </c>
      <c r="O74" s="1">
        <f t="shared" si="10"/>
        <v>0.72668667924312758</v>
      </c>
      <c r="P74" s="1">
        <f t="shared" si="11"/>
        <v>0.42375966815440136</v>
      </c>
      <c r="U74">
        <v>39.964700000000001</v>
      </c>
      <c r="V74">
        <v>17.654399999999999</v>
      </c>
      <c r="W74">
        <v>64.558800000000005</v>
      </c>
      <c r="X74">
        <v>46.542700000000004</v>
      </c>
      <c r="Y74">
        <v>92.347200000000001</v>
      </c>
      <c r="Z74">
        <v>14.735300000000001</v>
      </c>
      <c r="AD74">
        <v>0.49250883038563903</v>
      </c>
      <c r="AE74">
        <v>-1.0360133526042526E-2</v>
      </c>
      <c r="AF74">
        <v>0.10073219545509318</v>
      </c>
      <c r="AG74">
        <v>-1.9464247159607952E-2</v>
      </c>
      <c r="AH74">
        <v>0.29056012706521495</v>
      </c>
      <c r="AI74">
        <v>-0.14885149277202783</v>
      </c>
    </row>
    <row r="75" spans="1:35" x14ac:dyDescent="0.2">
      <c r="A75" s="1">
        <v>72</v>
      </c>
      <c r="B75" s="1">
        <v>36.075600000000001</v>
      </c>
      <c r="C75" s="1">
        <v>28.6995</v>
      </c>
      <c r="D75" s="1">
        <v>58.076900000000002</v>
      </c>
      <c r="E75" s="1">
        <v>74.550200000000004</v>
      </c>
      <c r="F75" s="1">
        <v>126.41330000000001</v>
      </c>
      <c r="G75" s="1">
        <v>8.99</v>
      </c>
      <c r="H75" s="1"/>
      <c r="I75" s="1"/>
      <c r="J75" s="1"/>
      <c r="K75" s="1">
        <f t="shared" si="6"/>
        <v>0.47085652778985859</v>
      </c>
      <c r="L75" s="1">
        <f t="shared" si="7"/>
        <v>0.45886550305007345</v>
      </c>
      <c r="M75" s="1">
        <f t="shared" si="8"/>
        <v>0.64908613944078075</v>
      </c>
      <c r="N75" s="1">
        <f t="shared" si="9"/>
        <v>0.59024023868684727</v>
      </c>
      <c r="O75" s="1">
        <f t="shared" si="10"/>
        <v>0.44234427482180344</v>
      </c>
      <c r="P75" s="1">
        <f t="shared" si="11"/>
        <v>-0.28094965834444324</v>
      </c>
      <c r="U75">
        <v>29.844100000000001</v>
      </c>
      <c r="V75">
        <v>20.482199999999999</v>
      </c>
      <c r="W75">
        <v>51.321100000000001</v>
      </c>
      <c r="X75">
        <v>49.169499999999999</v>
      </c>
      <c r="Y75">
        <v>86.645499999999998</v>
      </c>
      <c r="Z75">
        <v>14.7218</v>
      </c>
      <c r="AD75">
        <v>0.11454815837256503</v>
      </c>
      <c r="AE75">
        <v>0.14815579533107281</v>
      </c>
      <c r="AF75">
        <v>-0.12497154414006488</v>
      </c>
      <c r="AG75">
        <v>3.5875716262392436E-2</v>
      </c>
      <c r="AH75">
        <v>0.21087837519306571</v>
      </c>
      <c r="AI75">
        <v>-0.14963128720088767</v>
      </c>
    </row>
    <row r="76" spans="1:35" x14ac:dyDescent="0.2">
      <c r="A76" s="1">
        <v>73</v>
      </c>
      <c r="B76" s="1">
        <v>39.663899999999998</v>
      </c>
      <c r="C76" s="1">
        <v>26.192699999999999</v>
      </c>
      <c r="D76" s="1">
        <v>58.776899999999998</v>
      </c>
      <c r="E76" s="1">
        <v>75.237099999999998</v>
      </c>
      <c r="F76" s="1">
        <v>123.25109999999999</v>
      </c>
      <c r="G76" s="1">
        <v>16.634599999999999</v>
      </c>
      <c r="H76" s="1"/>
      <c r="I76" s="1"/>
      <c r="J76" s="1"/>
      <c r="K76" s="1">
        <f t="shared" si="6"/>
        <v>0.61715692137079259</v>
      </c>
      <c r="L76" s="1">
        <f t="shared" si="7"/>
        <v>0.33143875195524858</v>
      </c>
      <c r="M76" s="1">
        <f t="shared" si="8"/>
        <v>0.66896254981407088</v>
      </c>
      <c r="N76" s="1">
        <f t="shared" si="9"/>
        <v>0.60489259401190321</v>
      </c>
      <c r="O76" s="1">
        <f t="shared" si="10"/>
        <v>0.40626436024128443</v>
      </c>
      <c r="P76" s="1">
        <f t="shared" si="11"/>
        <v>0.3304910804564542</v>
      </c>
      <c r="U76">
        <v>33.367600000000003</v>
      </c>
      <c r="V76">
        <v>19.794599999999999</v>
      </c>
      <c r="W76">
        <v>54.267200000000003</v>
      </c>
      <c r="X76">
        <v>49.835700000000003</v>
      </c>
      <c r="Y76">
        <v>87.7971</v>
      </c>
      <c r="Z76">
        <v>18.6526</v>
      </c>
      <c r="AD76">
        <v>0.24613565593575962</v>
      </c>
      <c r="AE76">
        <v>0.10961150199980735</v>
      </c>
      <c r="AF76">
        <v>-7.4740326691316583E-2</v>
      </c>
      <c r="AG76">
        <v>4.9910847841399944E-2</v>
      </c>
      <c r="AH76">
        <v>0.22697208504380623</v>
      </c>
      <c r="AI76">
        <v>7.7421745462968011E-2</v>
      </c>
    </row>
    <row r="77" spans="1:35" x14ac:dyDescent="0.2">
      <c r="A77" s="1">
        <v>74</v>
      </c>
      <c r="B77" s="1">
        <v>37.781500000000001</v>
      </c>
      <c r="C77" s="1">
        <v>27.4908</v>
      </c>
      <c r="D77" s="1">
        <v>62.965400000000002</v>
      </c>
      <c r="E77" s="1">
        <v>74.896699999999996</v>
      </c>
      <c r="F77" s="1">
        <v>127.0226</v>
      </c>
      <c r="G77" s="1">
        <v>12.3987</v>
      </c>
      <c r="H77" s="1"/>
      <c r="I77" s="1"/>
      <c r="J77" s="1"/>
      <c r="K77" s="1">
        <f t="shared" si="6"/>
        <v>0.54040863921022908</v>
      </c>
      <c r="L77" s="1">
        <f t="shared" si="7"/>
        <v>0.39742433740131222</v>
      </c>
      <c r="M77" s="1">
        <f t="shared" si="8"/>
        <v>0.78789447102625199</v>
      </c>
      <c r="N77" s="1">
        <f t="shared" si="9"/>
        <v>0.59763147630532421</v>
      </c>
      <c r="O77" s="1">
        <f t="shared" si="10"/>
        <v>0.44929623609999891</v>
      </c>
      <c r="P77" s="1">
        <f t="shared" si="11"/>
        <v>-8.3104036613180013E-3</v>
      </c>
      <c r="U77">
        <v>23.764700000000001</v>
      </c>
      <c r="V77">
        <v>18.5793</v>
      </c>
      <c r="W77">
        <v>54.904400000000003</v>
      </c>
      <c r="X77">
        <v>48.558500000000002</v>
      </c>
      <c r="Y77">
        <v>76.440100000000001</v>
      </c>
      <c r="Z77">
        <v>12.5609</v>
      </c>
      <c r="AD77">
        <v>-0.11249115841065749</v>
      </c>
      <c r="AE77">
        <v>4.1486313393805457E-2</v>
      </c>
      <c r="AF77">
        <v>-6.3876020741639922E-2</v>
      </c>
      <c r="AG77">
        <v>2.3003507624185446E-2</v>
      </c>
      <c r="AH77">
        <v>6.8257025322670709E-2</v>
      </c>
      <c r="AI77">
        <v>-0.27445038211371092</v>
      </c>
    </row>
    <row r="78" spans="1:35" x14ac:dyDescent="0.2">
      <c r="A78" s="1">
        <v>75</v>
      </c>
      <c r="B78" s="1">
        <v>41.1008</v>
      </c>
      <c r="C78" s="1">
        <v>26.357800000000001</v>
      </c>
      <c r="D78" s="1">
        <v>50.907699999999998</v>
      </c>
      <c r="E78" s="1">
        <v>66.677800000000005</v>
      </c>
      <c r="F78" s="1">
        <v>126.4683</v>
      </c>
      <c r="G78" s="1">
        <v>17.338899999999999</v>
      </c>
      <c r="H78" s="1"/>
      <c r="I78" s="1"/>
      <c r="J78" s="1"/>
      <c r="K78" s="1">
        <f t="shared" si="6"/>
        <v>0.67574149778203041</v>
      </c>
      <c r="L78" s="1">
        <f t="shared" si="7"/>
        <v>0.3398311871737566</v>
      </c>
      <c r="M78" s="1">
        <f t="shared" si="8"/>
        <v>0.44551762337193318</v>
      </c>
      <c r="N78" s="1">
        <f t="shared" si="9"/>
        <v>0.42231302648569508</v>
      </c>
      <c r="O78" s="1">
        <f t="shared" si="10"/>
        <v>0.44297181112625234</v>
      </c>
      <c r="P78" s="1">
        <f t="shared" si="11"/>
        <v>0.38682335583220601</v>
      </c>
      <c r="U78">
        <v>36.105899999999998</v>
      </c>
      <c r="V78">
        <v>17.660499999999999</v>
      </c>
      <c r="W78">
        <v>39.193600000000004</v>
      </c>
      <c r="X78">
        <v>41.420499999999997</v>
      </c>
      <c r="Y78">
        <v>88.572100000000006</v>
      </c>
      <c r="Z78">
        <v>16.264700000000001</v>
      </c>
      <c r="AD78">
        <v>0.34839932688149394</v>
      </c>
      <c r="AE78">
        <v>-1.0018190260596454E-2</v>
      </c>
      <c r="AF78">
        <v>-0.33174629367663677</v>
      </c>
      <c r="AG78">
        <v>-0.12737591178583424</v>
      </c>
      <c r="AH78">
        <v>0.23780277724103091</v>
      </c>
      <c r="AI78">
        <v>-6.0509448364756781E-2</v>
      </c>
    </row>
    <row r="79" spans="1:35" x14ac:dyDescent="0.2">
      <c r="A79" s="1">
        <v>76</v>
      </c>
      <c r="B79" s="1">
        <v>38.854300000000002</v>
      </c>
      <c r="C79" s="1">
        <v>25.580300000000001</v>
      </c>
      <c r="D79" s="1">
        <v>50.907699999999998</v>
      </c>
      <c r="E79" s="1">
        <v>74.307000000000002</v>
      </c>
      <c r="F79" s="1">
        <v>120.0183</v>
      </c>
      <c r="G79" s="1">
        <v>15.049799999999999</v>
      </c>
      <c r="H79" s="1"/>
      <c r="I79" s="1"/>
      <c r="J79" s="1"/>
      <c r="K79" s="1">
        <f t="shared" si="6"/>
        <v>0.58414831042880788</v>
      </c>
      <c r="L79" s="1">
        <f t="shared" si="7"/>
        <v>0.30030896801936602</v>
      </c>
      <c r="M79" s="1">
        <f t="shared" si="8"/>
        <v>0.44551762337193318</v>
      </c>
      <c r="N79" s="1">
        <f t="shared" si="9"/>
        <v>0.58505250711739953</v>
      </c>
      <c r="O79" s="1">
        <f t="shared" si="10"/>
        <v>0.36937891724087291</v>
      </c>
      <c r="P79" s="1">
        <f t="shared" si="11"/>
        <v>0.20373346294191294</v>
      </c>
      <c r="U79">
        <v>40.755899999999997</v>
      </c>
      <c r="V79">
        <v>15.9496</v>
      </c>
      <c r="W79">
        <v>48.671599999999998</v>
      </c>
      <c r="X79">
        <v>63.496699999999997</v>
      </c>
      <c r="Y79">
        <v>83.865499999999997</v>
      </c>
      <c r="Z79">
        <v>18.049600000000002</v>
      </c>
      <c r="AD79">
        <v>0.52205673107302342</v>
      </c>
      <c r="AE79">
        <v>-0.1059248677772661</v>
      </c>
      <c r="AF79">
        <v>-0.17014571020043578</v>
      </c>
      <c r="AG79">
        <v>0.33771320824491302</v>
      </c>
      <c r="AH79">
        <v>0.17202763415011801</v>
      </c>
      <c r="AI79">
        <v>4.2590927640564304E-2</v>
      </c>
    </row>
    <row r="80" spans="1:35" x14ac:dyDescent="0.2">
      <c r="A80" s="1">
        <v>77</v>
      </c>
      <c r="B80" s="1">
        <v>39.803899999999999</v>
      </c>
      <c r="C80" s="1">
        <v>23.002300000000002</v>
      </c>
      <c r="D80" s="1">
        <v>51.061500000000002</v>
      </c>
      <c r="E80" s="1">
        <v>88.854100000000003</v>
      </c>
      <c r="F80" s="1">
        <v>117.4161</v>
      </c>
      <c r="G80" s="1">
        <v>14.561500000000001</v>
      </c>
      <c r="H80" s="1"/>
      <c r="I80" s="1"/>
      <c r="J80" s="1"/>
      <c r="K80" s="1">
        <f t="shared" si="6"/>
        <v>0.62286493215621497</v>
      </c>
      <c r="L80" s="1">
        <f t="shared" si="7"/>
        <v>0.16926294746628712</v>
      </c>
      <c r="M80" s="1">
        <f t="shared" si="8"/>
        <v>0.44988475467966482</v>
      </c>
      <c r="N80" s="1">
        <f t="shared" si="9"/>
        <v>0.89535863340815969</v>
      </c>
      <c r="O80" s="1">
        <f t="shared" si="10"/>
        <v>0.33968846321474361</v>
      </c>
      <c r="P80" s="1">
        <f t="shared" si="11"/>
        <v>0.16467759177056615</v>
      </c>
      <c r="U80">
        <v>32.3765</v>
      </c>
      <c r="V80">
        <v>17.1267</v>
      </c>
      <c r="W80">
        <v>48.181399999999996</v>
      </c>
      <c r="X80">
        <v>73.430999999999997</v>
      </c>
      <c r="Y80">
        <v>97.420500000000004</v>
      </c>
      <c r="Z80">
        <v>14.753399999999999</v>
      </c>
      <c r="AD80">
        <v>0.20912235415205521</v>
      </c>
      <c r="AE80">
        <v>-3.9941028800778954E-2</v>
      </c>
      <c r="AF80">
        <v>-0.17850365554966915</v>
      </c>
      <c r="AG80">
        <v>0.5470035229331951</v>
      </c>
      <c r="AH80">
        <v>0.36145993445125324</v>
      </c>
      <c r="AI80">
        <v>-0.14780599061185296</v>
      </c>
    </row>
    <row r="81" spans="1:35" x14ac:dyDescent="0.2">
      <c r="A81" s="1">
        <v>78</v>
      </c>
      <c r="B81" s="1">
        <v>30.1008</v>
      </c>
      <c r="C81" s="1">
        <v>24.9587</v>
      </c>
      <c r="D81" s="1">
        <v>50.4846</v>
      </c>
      <c r="E81" s="1">
        <v>80.264399999999995</v>
      </c>
      <c r="F81" s="1">
        <v>117.79689999999999</v>
      </c>
      <c r="G81" s="1">
        <v>15.5482</v>
      </c>
      <c r="H81" s="1"/>
      <c r="I81" s="1"/>
      <c r="J81" s="1"/>
      <c r="K81" s="1">
        <f t="shared" si="6"/>
        <v>0.22725493607027941</v>
      </c>
      <c r="L81" s="1">
        <f t="shared" si="7"/>
        <v>0.26871152567033812</v>
      </c>
      <c r="M81" s="1">
        <f t="shared" si="8"/>
        <v>0.43350375304487732</v>
      </c>
      <c r="N81" s="1">
        <f t="shared" si="9"/>
        <v>0.7121305994357704</v>
      </c>
      <c r="O81" s="1">
        <f t="shared" si="10"/>
        <v>0.34403329639172842</v>
      </c>
      <c r="P81" s="1">
        <f t="shared" si="11"/>
        <v>0.24359716597652134</v>
      </c>
      <c r="U81">
        <v>32.482399999999998</v>
      </c>
      <c r="V81">
        <v>16.370200000000001</v>
      </c>
      <c r="W81">
        <v>36.786799999999999</v>
      </c>
      <c r="X81">
        <v>63.9711</v>
      </c>
      <c r="Y81">
        <v>82.190700000000007</v>
      </c>
      <c r="Z81">
        <v>16.052600000000002</v>
      </c>
      <c r="AD81">
        <v>0.21307726148622352</v>
      </c>
      <c r="AE81">
        <v>-8.2347599343394279E-2</v>
      </c>
      <c r="AF81">
        <v>-0.37278240723545947</v>
      </c>
      <c r="AG81">
        <v>0.34770760395353084</v>
      </c>
      <c r="AH81">
        <v>0.14862215893474809</v>
      </c>
      <c r="AI81">
        <v>-7.2760885280398299E-2</v>
      </c>
    </row>
    <row r="82" spans="1:35" x14ac:dyDescent="0.2">
      <c r="A82" s="1">
        <v>79</v>
      </c>
      <c r="B82" s="1">
        <v>25.8599</v>
      </c>
      <c r="C82" s="1">
        <v>27.543600000000001</v>
      </c>
      <c r="D82" s="1">
        <v>47.876899999999999</v>
      </c>
      <c r="E82" s="1">
        <v>76.176299999999998</v>
      </c>
      <c r="F82" s="1">
        <v>105.6615</v>
      </c>
      <c r="G82" s="1">
        <v>8.6311999999999998</v>
      </c>
      <c r="H82" s="1"/>
      <c r="I82" s="1"/>
      <c r="J82" s="1"/>
      <c r="K82" s="1">
        <f t="shared" si="6"/>
        <v>5.4347057928155362E-2</v>
      </c>
      <c r="L82" s="1">
        <f t="shared" si="7"/>
        <v>0.40010829003327603</v>
      </c>
      <c r="M82" s="1">
        <f t="shared" si="8"/>
        <v>0.35945844542997835</v>
      </c>
      <c r="N82" s="1">
        <f t="shared" si="9"/>
        <v>0.62492679421759934</v>
      </c>
      <c r="O82" s="1">
        <f t="shared" si="10"/>
        <v>0.20557140422790943</v>
      </c>
      <c r="P82" s="1">
        <f t="shared" si="11"/>
        <v>-0.30964768532842701</v>
      </c>
      <c r="U82">
        <v>41.011800000000001</v>
      </c>
      <c r="V82">
        <v>16.4908</v>
      </c>
      <c r="W82">
        <v>41.193600000000004</v>
      </c>
      <c r="X82">
        <v>70.371899999999997</v>
      </c>
      <c r="Y82">
        <v>71.936400000000006</v>
      </c>
      <c r="Z82">
        <v>13.6256</v>
      </c>
      <c r="AD82">
        <v>0.53161349015530579</v>
      </c>
      <c r="AE82">
        <v>-7.558721281670637E-2</v>
      </c>
      <c r="AF82">
        <v>-0.29764614945291845</v>
      </c>
      <c r="AG82">
        <v>0.48255610321938297</v>
      </c>
      <c r="AH82">
        <v>5.3174273244249361E-3</v>
      </c>
      <c r="AI82">
        <v>-0.21295059482430237</v>
      </c>
    </row>
    <row r="83" spans="1:35" x14ac:dyDescent="0.2">
      <c r="A83" s="1">
        <v>80</v>
      </c>
      <c r="B83" s="1">
        <v>32.613399999999999</v>
      </c>
      <c r="C83" s="1">
        <v>22.0275</v>
      </c>
      <c r="D83" s="1">
        <v>46.2654</v>
      </c>
      <c r="E83" s="1">
        <v>65.775099999999995</v>
      </c>
      <c r="F83" s="1">
        <v>105.0508</v>
      </c>
      <c r="G83" s="1">
        <v>9.7408999999999999</v>
      </c>
      <c r="H83" s="1"/>
      <c r="I83" s="1"/>
      <c r="J83" s="1"/>
      <c r="K83" s="1">
        <f t="shared" si="6"/>
        <v>0.32969742106636535</v>
      </c>
      <c r="L83" s="1">
        <f t="shared" si="7"/>
        <v>0.11971148864738036</v>
      </c>
      <c r="M83" s="1">
        <f t="shared" si="8"/>
        <v>0.31370010926346781</v>
      </c>
      <c r="N83" s="1">
        <f t="shared" si="9"/>
        <v>0.40305741263807787</v>
      </c>
      <c r="O83" s="1">
        <f t="shared" si="10"/>
        <v>0.19860346929832773</v>
      </c>
      <c r="P83" s="1">
        <f t="shared" si="11"/>
        <v>-0.2208901587282967</v>
      </c>
      <c r="U83">
        <v>33.785299999999999</v>
      </c>
      <c r="V83">
        <v>15.848699999999999</v>
      </c>
      <c r="W83">
        <v>42.029400000000003</v>
      </c>
      <c r="X83">
        <v>68.264099999999999</v>
      </c>
      <c r="Y83">
        <v>75.733500000000006</v>
      </c>
      <c r="Z83">
        <v>17.6556</v>
      </c>
      <c r="AD83">
        <v>0.26173494577034051</v>
      </c>
      <c r="AE83">
        <v>-0.11158094572538235</v>
      </c>
      <c r="AF83">
        <v>-0.28339569918182661</v>
      </c>
      <c r="AG83">
        <v>0.43815014353425569</v>
      </c>
      <c r="AH83">
        <v>5.8382229056143146E-2</v>
      </c>
      <c r="AI83">
        <v>1.9832482827915585E-2</v>
      </c>
    </row>
    <row r="84" spans="1:35" x14ac:dyDescent="0.2">
      <c r="A84" s="1">
        <v>81</v>
      </c>
      <c r="B84" s="1">
        <v>27.027999999999999</v>
      </c>
      <c r="C84" s="1">
        <v>19.055</v>
      </c>
      <c r="D84" s="1">
        <v>55.661499999999997</v>
      </c>
      <c r="E84" s="1">
        <v>58</v>
      </c>
      <c r="F84" s="1">
        <v>106.99299999999999</v>
      </c>
      <c r="G84" s="1">
        <v>10.468400000000001</v>
      </c>
      <c r="H84" s="1"/>
      <c r="I84" s="1"/>
      <c r="J84" s="1"/>
      <c r="K84" s="1">
        <f t="shared" si="6"/>
        <v>0.10197225363138226</v>
      </c>
      <c r="L84" s="1">
        <f t="shared" si="7"/>
        <v>-3.1387927991109628E-2</v>
      </c>
      <c r="M84" s="1">
        <f t="shared" si="8"/>
        <v>0.58050116570414412</v>
      </c>
      <c r="N84" s="1">
        <f t="shared" si="9"/>
        <v>0.23720571968736684</v>
      </c>
      <c r="O84" s="1">
        <f t="shared" si="10"/>
        <v>0.22076348767106943</v>
      </c>
      <c r="P84" s="1">
        <f t="shared" si="11"/>
        <v>-0.16270226956762729</v>
      </c>
      <c r="U84">
        <v>42.935299999999998</v>
      </c>
      <c r="V84">
        <v>15.991400000000001</v>
      </c>
      <c r="W84">
        <v>44.460799999999999</v>
      </c>
      <c r="X84">
        <v>71.957899999999995</v>
      </c>
      <c r="Y84">
        <v>69.601500000000001</v>
      </c>
      <c r="Z84">
        <v>20.021100000000001</v>
      </c>
      <c r="AD84">
        <v>0.60344790240528579</v>
      </c>
      <c r="AE84">
        <v>-0.10358171556486513</v>
      </c>
      <c r="AF84">
        <v>-0.24194015384905229</v>
      </c>
      <c r="AG84">
        <v>0.51596907032281403</v>
      </c>
      <c r="AH84">
        <v>-2.7313002625639345E-2</v>
      </c>
      <c r="AI84">
        <v>0.15646979552923615</v>
      </c>
    </row>
    <row r="85" spans="1:35" x14ac:dyDescent="0.2">
      <c r="A85" s="1">
        <v>82</v>
      </c>
      <c r="B85" s="1">
        <v>30.6218</v>
      </c>
      <c r="C85" s="1">
        <v>20.424299999999999</v>
      </c>
      <c r="D85" s="1">
        <v>54.873100000000001</v>
      </c>
      <c r="E85" s="1">
        <v>70.389099999999999</v>
      </c>
      <c r="F85" s="1">
        <v>102.5966</v>
      </c>
      <c r="G85" s="1">
        <v>16.690999999999999</v>
      </c>
      <c r="H85" s="1"/>
      <c r="I85" s="1"/>
      <c r="J85" s="1"/>
      <c r="K85" s="1">
        <f t="shared" si="6"/>
        <v>0.24849689049317239</v>
      </c>
      <c r="L85" s="1">
        <f t="shared" si="7"/>
        <v>3.8216926913208014E-2</v>
      </c>
      <c r="M85" s="1">
        <f t="shared" si="8"/>
        <v>0.55811464864942695</v>
      </c>
      <c r="N85" s="1">
        <f t="shared" si="9"/>
        <v>0.50147926075251781</v>
      </c>
      <c r="O85" s="1">
        <f t="shared" si="10"/>
        <v>0.17060165841871563</v>
      </c>
      <c r="P85" s="1">
        <f t="shared" si="11"/>
        <v>0.33500214155427105</v>
      </c>
      <c r="U85">
        <v>43.444099999999999</v>
      </c>
      <c r="V85">
        <v>12.5228</v>
      </c>
      <c r="W85">
        <v>45.097999999999999</v>
      </c>
      <c r="X85">
        <v>61.448099999999997</v>
      </c>
      <c r="Y85">
        <v>67.381399999999999</v>
      </c>
      <c r="Z85">
        <v>14.182</v>
      </c>
      <c r="AD85">
        <v>0.62244938353488799</v>
      </c>
      <c r="AE85">
        <v>-0.29801850417572529</v>
      </c>
      <c r="AF85">
        <v>-0.23107584789937566</v>
      </c>
      <c r="AG85">
        <v>0.2945544412789049</v>
      </c>
      <c r="AH85">
        <v>-5.8339092621843738E-2</v>
      </c>
      <c r="AI85">
        <v>-0.18081151184522196</v>
      </c>
    </row>
    <row r="86" spans="1:35" x14ac:dyDescent="0.2">
      <c r="A86" s="1">
        <v>83</v>
      </c>
      <c r="B86" s="1">
        <v>31.114799999999999</v>
      </c>
      <c r="C86" s="1">
        <v>22.394500000000001</v>
      </c>
      <c r="D86" s="1">
        <v>54.323099999999997</v>
      </c>
      <c r="E86" s="1">
        <v>74.243200000000002</v>
      </c>
      <c r="F86" s="1">
        <v>100.3526</v>
      </c>
      <c r="G86" s="1">
        <v>17.451799999999999</v>
      </c>
      <c r="H86" s="1"/>
      <c r="I86" s="1"/>
      <c r="J86" s="1"/>
      <c r="K86" s="1">
        <f t="shared" si="6"/>
        <v>0.26859724275898078</v>
      </c>
      <c r="L86" s="1">
        <f t="shared" si="7"/>
        <v>0.138366992736977</v>
      </c>
      <c r="M86" s="1">
        <f t="shared" si="8"/>
        <v>0.54249746907041296</v>
      </c>
      <c r="N86" s="1">
        <f t="shared" si="9"/>
        <v>0.58369158082574335</v>
      </c>
      <c r="O86" s="1">
        <f t="shared" si="10"/>
        <v>0.14499817719719757</v>
      </c>
      <c r="P86" s="1">
        <f t="shared" si="11"/>
        <v>0.39585347636311946</v>
      </c>
      <c r="U86">
        <v>25.411799999999999</v>
      </c>
      <c r="V86">
        <v>18.321000000000002</v>
      </c>
      <c r="W86">
        <v>37.946100000000001</v>
      </c>
      <c r="X86">
        <v>66.398200000000003</v>
      </c>
      <c r="Y86">
        <v>68.804400000000001</v>
      </c>
      <c r="Z86">
        <v>16.744399999999999</v>
      </c>
      <c r="AD86">
        <v>-5.0979091648535334E-2</v>
      </c>
      <c r="AE86">
        <v>2.7006978071720217E-2</v>
      </c>
      <c r="AF86">
        <v>-0.35301625863618113</v>
      </c>
      <c r="AG86">
        <v>0.39884039869296189</v>
      </c>
      <c r="AH86">
        <v>-3.8452544239068701E-2</v>
      </c>
      <c r="AI86">
        <v>-3.2800752992605813E-2</v>
      </c>
    </row>
    <row r="87" spans="1:35" x14ac:dyDescent="0.2">
      <c r="A87" s="1">
        <v>84</v>
      </c>
      <c r="B87" s="1">
        <v>32.296900000000001</v>
      </c>
      <c r="C87" s="1">
        <v>13.077999999999999</v>
      </c>
      <c r="D87" s="1">
        <v>51.769199999999998</v>
      </c>
      <c r="E87" s="1">
        <v>58.459000000000003</v>
      </c>
      <c r="F87" s="1">
        <v>101.8463</v>
      </c>
      <c r="G87" s="1">
        <v>8.0497999999999994</v>
      </c>
      <c r="H87" s="1"/>
      <c r="I87" s="1"/>
      <c r="J87" s="1"/>
      <c r="K87" s="1">
        <f t="shared" si="6"/>
        <v>0.31679323954075006</v>
      </c>
      <c r="L87" s="1">
        <f t="shared" si="7"/>
        <v>-0.3352133992268555</v>
      </c>
      <c r="M87" s="1">
        <f t="shared" si="8"/>
        <v>0.4699798055670612</v>
      </c>
      <c r="N87" s="1">
        <f t="shared" si="9"/>
        <v>0.24699670977937555</v>
      </c>
      <c r="O87" s="1">
        <f t="shared" si="10"/>
        <v>0.1620409222509327</v>
      </c>
      <c r="P87" s="1">
        <f t="shared" si="11"/>
        <v>-0.35615000664528362</v>
      </c>
      <c r="U87">
        <v>31.6235</v>
      </c>
      <c r="V87">
        <v>14.542400000000001</v>
      </c>
      <c r="W87">
        <v>41.6691</v>
      </c>
      <c r="X87">
        <v>65.562399999999997</v>
      </c>
      <c r="Y87">
        <v>65.476799999999997</v>
      </c>
      <c r="Z87">
        <v>15.756399999999999</v>
      </c>
      <c r="AD87">
        <v>0.18100105837652364</v>
      </c>
      <c r="AE87">
        <v>-0.18480725517656332</v>
      </c>
      <c r="AF87">
        <v>-0.28953884016372949</v>
      </c>
      <c r="AG87">
        <v>0.38123222851323435</v>
      </c>
      <c r="AH87">
        <v>-8.4956042762274753E-2</v>
      </c>
      <c r="AI87">
        <v>-8.9870152675085038E-2</v>
      </c>
    </row>
    <row r="88" spans="1:35" x14ac:dyDescent="0.2">
      <c r="A88" s="1">
        <v>85</v>
      </c>
      <c r="B88" s="1">
        <v>26.616199999999999</v>
      </c>
      <c r="C88" s="1">
        <v>19.112400000000001</v>
      </c>
      <c r="D88" s="1">
        <v>39</v>
      </c>
      <c r="E88" s="1">
        <v>47.923999999999999</v>
      </c>
      <c r="F88" s="1">
        <v>104.4781</v>
      </c>
      <c r="G88" s="1">
        <v>13.6013</v>
      </c>
      <c r="H88" s="1"/>
      <c r="I88" s="1"/>
      <c r="J88" s="1"/>
      <c r="K88" s="1">
        <f t="shared" si="6"/>
        <v>8.5182547621118723E-2</v>
      </c>
      <c r="L88" s="1">
        <f t="shared" si="7"/>
        <v>-2.8470146152573206E-2</v>
      </c>
      <c r="M88" s="1">
        <f t="shared" si="8"/>
        <v>0.10740000651189105</v>
      </c>
      <c r="N88" s="1">
        <f t="shared" si="9"/>
        <v>2.2273222591333925E-2</v>
      </c>
      <c r="O88" s="1">
        <f t="shared" si="10"/>
        <v>0.19206910490636547</v>
      </c>
      <c r="P88" s="1">
        <f t="shared" si="11"/>
        <v>8.7877576413762398E-2</v>
      </c>
      <c r="U88">
        <v>33.5794</v>
      </c>
      <c r="V88">
        <v>11.141500000000001</v>
      </c>
      <c r="W88">
        <v>48.183799999999998</v>
      </c>
      <c r="X88">
        <v>59.043399999999998</v>
      </c>
      <c r="Y88">
        <v>61.212699999999998</v>
      </c>
      <c r="Z88">
        <v>11.744400000000001</v>
      </c>
      <c r="AD88">
        <v>0.25404547060409627</v>
      </c>
      <c r="AE88">
        <v>-0.37544903410370228</v>
      </c>
      <c r="AF88">
        <v>-0.17846273537660068</v>
      </c>
      <c r="AG88">
        <v>0.24389355729805959</v>
      </c>
      <c r="AH88">
        <v>-0.14454720998573992</v>
      </c>
      <c r="AI88">
        <v>-0.32161350442215658</v>
      </c>
    </row>
    <row r="89" spans="1:35" x14ac:dyDescent="0.2">
      <c r="A89" s="1">
        <v>86</v>
      </c>
      <c r="B89" s="1">
        <v>26.005600000000001</v>
      </c>
      <c r="C89" s="1">
        <v>20.520600000000002</v>
      </c>
      <c r="D89" s="1">
        <v>34.799999999999997</v>
      </c>
      <c r="E89" s="1">
        <v>43.182400000000001</v>
      </c>
      <c r="F89" s="1">
        <v>97.655900000000003</v>
      </c>
      <c r="G89" s="1">
        <v>9.3521999999999998</v>
      </c>
      <c r="H89" s="1"/>
      <c r="I89" s="1"/>
      <c r="J89" s="1"/>
      <c r="K89" s="1">
        <f t="shared" si="6"/>
        <v>6.0287466295555613E-2</v>
      </c>
      <c r="L89" s="1">
        <f t="shared" si="7"/>
        <v>4.3112090520369337E-2</v>
      </c>
      <c r="M89" s="1">
        <f t="shared" si="8"/>
        <v>-1.1858455727851144E-2</v>
      </c>
      <c r="N89" s="1">
        <f t="shared" si="9"/>
        <v>-7.8870478106418077E-2</v>
      </c>
      <c r="O89" s="1">
        <f t="shared" si="10"/>
        <v>0.11422950170251508</v>
      </c>
      <c r="P89" s="1">
        <f t="shared" si="11"/>
        <v>-0.25197968796094578</v>
      </c>
      <c r="U89">
        <v>29.3324</v>
      </c>
      <c r="V89">
        <v>17.086099999999998</v>
      </c>
      <c r="W89">
        <v>44.818600000000004</v>
      </c>
      <c r="X89">
        <v>54.091999999999999</v>
      </c>
      <c r="Y89">
        <v>64.408299999999997</v>
      </c>
      <c r="Z89">
        <v>12.760899999999999</v>
      </c>
      <c r="AD89">
        <v>9.5438374775832585E-2</v>
      </c>
      <c r="AE89">
        <v>-4.2216913485551247E-2</v>
      </c>
      <c r="AF89">
        <v>-0.23583963804742902</v>
      </c>
      <c r="AG89">
        <v>0.1395802122060491</v>
      </c>
      <c r="AH89">
        <v>-9.9888422907738639E-2</v>
      </c>
      <c r="AI89">
        <v>-0.26289787205652893</v>
      </c>
    </row>
    <row r="90" spans="1:35" x14ac:dyDescent="0.2">
      <c r="A90" s="1">
        <v>87</v>
      </c>
      <c r="B90" s="1">
        <v>25.131699999999999</v>
      </c>
      <c r="C90" s="1">
        <v>16.7683</v>
      </c>
      <c r="D90" s="1">
        <v>34.238500000000002</v>
      </c>
      <c r="E90" s="1">
        <v>61.644399999999997</v>
      </c>
      <c r="F90" s="1">
        <v>97.901300000000006</v>
      </c>
      <c r="G90" s="1">
        <v>14.089700000000001</v>
      </c>
      <c r="H90" s="1"/>
      <c r="I90" s="1"/>
      <c r="J90" s="1"/>
      <c r="K90" s="1">
        <f t="shared" si="6"/>
        <v>2.4657247542837404E-2</v>
      </c>
      <c r="L90" s="1">
        <f t="shared" si="7"/>
        <v>-0.14762645987579762</v>
      </c>
      <c r="M90" s="1">
        <f t="shared" si="8"/>
        <v>-2.7802176334426054E-2</v>
      </c>
      <c r="N90" s="1">
        <f t="shared" si="9"/>
        <v>0.31494490114992951</v>
      </c>
      <c r="O90" s="1">
        <f t="shared" si="10"/>
        <v>0.11702945459545654</v>
      </c>
      <c r="P90" s="1">
        <f t="shared" si="11"/>
        <v>0.12694144592038911</v>
      </c>
      <c r="U90">
        <v>38.382399999999997</v>
      </c>
      <c r="V90">
        <v>15.116899999999999</v>
      </c>
      <c r="W90">
        <v>47.090699999999998</v>
      </c>
      <c r="X90">
        <v>54.128799999999998</v>
      </c>
      <c r="Y90">
        <v>52.8264</v>
      </c>
      <c r="Z90">
        <v>12.5068</v>
      </c>
      <c r="AD90">
        <v>0.43341676357870185</v>
      </c>
      <c r="AE90">
        <v>-0.15260292632430625</v>
      </c>
      <c r="AF90">
        <v>-0.1971001692020739</v>
      </c>
      <c r="AG90">
        <v>0.14035549416658266</v>
      </c>
      <c r="AH90">
        <v>-0.26174647962907516</v>
      </c>
      <c r="AI90">
        <v>-0.27757533608417867</v>
      </c>
    </row>
    <row r="91" spans="1:35" x14ac:dyDescent="0.2">
      <c r="A91" s="1">
        <v>88</v>
      </c>
      <c r="B91" s="1">
        <v>25.451000000000001</v>
      </c>
      <c r="C91" s="1">
        <v>20.188099999999999</v>
      </c>
      <c r="D91" s="1">
        <v>40.542299999999997</v>
      </c>
      <c r="E91" s="1">
        <v>46.5471</v>
      </c>
      <c r="F91" s="1">
        <v>102.0056</v>
      </c>
      <c r="G91" s="1">
        <v>17.292400000000001</v>
      </c>
      <c r="H91" s="1"/>
      <c r="I91" s="1"/>
      <c r="J91" s="1"/>
      <c r="K91" s="1">
        <f t="shared" si="6"/>
        <v>3.7675589284161308E-2</v>
      </c>
      <c r="L91" s="1">
        <f t="shared" si="7"/>
        <v>2.6210305480067104E-2</v>
      </c>
      <c r="M91" s="1">
        <f t="shared" si="8"/>
        <v>0.15119341753864199</v>
      </c>
      <c r="N91" s="1">
        <f t="shared" si="9"/>
        <v>-7.0976145713821841E-3</v>
      </c>
      <c r="O91" s="1">
        <f t="shared" si="10"/>
        <v>0.16385849558363674</v>
      </c>
      <c r="P91" s="1">
        <f t="shared" si="11"/>
        <v>0.3831041299270912</v>
      </c>
      <c r="U91">
        <v>34.691200000000002</v>
      </c>
      <c r="V91">
        <v>16.250900000000001</v>
      </c>
      <c r="W91">
        <v>40.090699999999998</v>
      </c>
      <c r="X91">
        <v>58.708300000000001</v>
      </c>
      <c r="Y91">
        <v>62.310499999999998</v>
      </c>
      <c r="Z91">
        <v>14.6586</v>
      </c>
      <c r="AD91">
        <v>0.29556639576111626</v>
      </c>
      <c r="AE91">
        <v>-8.9035112715151021E-2</v>
      </c>
      <c r="AF91">
        <v>-0.31645067398508803</v>
      </c>
      <c r="AG91">
        <v>0.23683385661939649</v>
      </c>
      <c r="AH91">
        <v>-0.12920535979978742</v>
      </c>
      <c r="AI91">
        <v>-0.15328188037895718</v>
      </c>
    </row>
    <row r="92" spans="1:35" x14ac:dyDescent="0.2">
      <c r="A92" s="1">
        <v>89</v>
      </c>
      <c r="B92" s="1">
        <v>22.0868</v>
      </c>
      <c r="C92" s="1">
        <v>14.0092</v>
      </c>
      <c r="D92" s="1">
        <v>43.838500000000003</v>
      </c>
      <c r="E92" s="1">
        <v>50.218800000000002</v>
      </c>
      <c r="F92" s="1">
        <v>104.0042</v>
      </c>
      <c r="G92" s="1">
        <v>11.395300000000001</v>
      </c>
      <c r="H92" s="1"/>
      <c r="I92" s="1"/>
      <c r="J92" s="1"/>
      <c r="K92" s="1">
        <f t="shared" si="6"/>
        <v>-9.9487909889536222E-2</v>
      </c>
      <c r="L92" s="1">
        <f t="shared" si="7"/>
        <v>-0.28787823462676743</v>
      </c>
      <c r="M92" s="1">
        <f t="shared" si="8"/>
        <v>0.24478859449927023</v>
      </c>
      <c r="N92" s="1">
        <f t="shared" si="9"/>
        <v>7.1223906824757585E-2</v>
      </c>
      <c r="O92" s="1">
        <f t="shared" si="10"/>
        <v>0.18666202391221332</v>
      </c>
      <c r="P92" s="1">
        <f t="shared" si="11"/>
        <v>-8.8565699859002658E-2</v>
      </c>
      <c r="U92">
        <v>28.638200000000001</v>
      </c>
      <c r="V92">
        <v>15.530099999999999</v>
      </c>
      <c r="W92">
        <v>46.389699999999998</v>
      </c>
      <c r="X92">
        <v>51.884399999999999</v>
      </c>
      <c r="Y92">
        <v>63.643000000000001</v>
      </c>
      <c r="Z92">
        <v>15.8361</v>
      </c>
      <c r="AD92">
        <v>6.9513004885561711E-2</v>
      </c>
      <c r="AE92">
        <v>-0.12944047431081163</v>
      </c>
      <c r="AF92">
        <v>-0.2090522697524872</v>
      </c>
      <c r="AG92">
        <v>9.307172155186598E-2</v>
      </c>
      <c r="AH92">
        <v>-0.11058355676391407</v>
      </c>
      <c r="AI92">
        <v>-8.5266477417297953E-2</v>
      </c>
    </row>
    <row r="93" spans="1:35" x14ac:dyDescent="0.2">
      <c r="A93" s="1">
        <v>90</v>
      </c>
      <c r="B93" s="1">
        <v>24.840299999999999</v>
      </c>
      <c r="C93" s="1">
        <v>16.4771</v>
      </c>
      <c r="D93" s="1">
        <v>35.926900000000003</v>
      </c>
      <c r="E93" s="1">
        <v>59.0578</v>
      </c>
      <c r="F93" s="1">
        <v>95.885800000000003</v>
      </c>
      <c r="G93" s="1">
        <v>14.9236</v>
      </c>
      <c r="H93" s="1"/>
      <c r="I93" s="1"/>
      <c r="J93" s="1"/>
      <c r="K93" s="1">
        <f t="shared" si="6"/>
        <v>1.277643080803704E-2</v>
      </c>
      <c r="L93" s="1">
        <f t="shared" si="7"/>
        <v>-0.16242886530056741</v>
      </c>
      <c r="M93" s="1">
        <f t="shared" si="8"/>
        <v>2.0139725485950315E-2</v>
      </c>
      <c r="N93" s="1">
        <f t="shared" si="9"/>
        <v>0.25976979227849267</v>
      </c>
      <c r="O93" s="1">
        <f t="shared" si="10"/>
        <v>9.4033101475149192E-2</v>
      </c>
      <c r="P93" s="1">
        <f t="shared" si="11"/>
        <v>0.19363956381878383</v>
      </c>
      <c r="U93">
        <v>33.773499999999999</v>
      </c>
      <c r="V93">
        <v>16.7196</v>
      </c>
      <c r="W93">
        <v>35.622500000000002</v>
      </c>
      <c r="X93">
        <v>49.559800000000003</v>
      </c>
      <c r="Y93">
        <v>59.261600000000001</v>
      </c>
      <c r="Z93">
        <v>12.084199999999999</v>
      </c>
      <c r="AD93">
        <v>0.26129426676615553</v>
      </c>
      <c r="AE93">
        <v>-6.2761537548827476E-2</v>
      </c>
      <c r="AF93">
        <v>-0.39263380619529703</v>
      </c>
      <c r="AG93">
        <v>4.4098339881856033E-2</v>
      </c>
      <c r="AH93">
        <v>-0.17181400165800434</v>
      </c>
      <c r="AI93">
        <v>-0.30198578983500435</v>
      </c>
    </row>
    <row r="94" spans="1:35" x14ac:dyDescent="0.2">
      <c r="A94" s="1">
        <v>91</v>
      </c>
      <c r="B94" s="1">
        <v>24.330500000000001</v>
      </c>
      <c r="C94" s="1">
        <v>18.619299999999999</v>
      </c>
      <c r="D94" s="1">
        <v>31.707699999999999</v>
      </c>
      <c r="E94" s="1">
        <v>54.866300000000003</v>
      </c>
      <c r="F94" s="1">
        <v>100.622</v>
      </c>
      <c r="G94" s="1">
        <v>15.2326</v>
      </c>
      <c r="H94" s="1"/>
      <c r="I94" s="1"/>
      <c r="J94" s="1"/>
      <c r="K94" s="1">
        <f t="shared" si="6"/>
        <v>-8.0088827520220472E-3</v>
      </c>
      <c r="L94" s="1">
        <f t="shared" si="7"/>
        <v>-5.3535620448431812E-2</v>
      </c>
      <c r="M94" s="1">
        <f t="shared" si="8"/>
        <v>-9.9663918295459314E-2</v>
      </c>
      <c r="N94" s="1">
        <f t="shared" si="9"/>
        <v>0.17036034789798238</v>
      </c>
      <c r="O94" s="1">
        <f t="shared" si="10"/>
        <v>0.14807196411389859</v>
      </c>
      <c r="P94" s="1">
        <f t="shared" si="11"/>
        <v>0.21835441983341861</v>
      </c>
      <c r="U94">
        <v>25.382400000000001</v>
      </c>
      <c r="V94">
        <v>15.6851</v>
      </c>
      <c r="W94">
        <v>43.634799999999998</v>
      </c>
      <c r="X94">
        <v>51.533499999999997</v>
      </c>
      <c r="Y94">
        <v>64.237200000000001</v>
      </c>
      <c r="Z94">
        <v>11.633100000000001</v>
      </c>
      <c r="AD94">
        <v>-5.2077054591165607E-2</v>
      </c>
      <c r="AE94">
        <v>-0.12075175199209991</v>
      </c>
      <c r="AF94">
        <v>-0.25602351341344798</v>
      </c>
      <c r="AG94">
        <v>8.5679155248843245E-2</v>
      </c>
      <c r="AH94">
        <v>-0.10227956024315166</v>
      </c>
      <c r="AI94">
        <v>-0.32804247626897837</v>
      </c>
    </row>
    <row r="95" spans="1:35" x14ac:dyDescent="0.2">
      <c r="A95" s="1">
        <v>92</v>
      </c>
      <c r="B95" s="1">
        <v>29.571400000000001</v>
      </c>
      <c r="C95" s="1">
        <v>19.8096</v>
      </c>
      <c r="D95" s="1">
        <v>41.361499999999999</v>
      </c>
      <c r="E95" s="1">
        <v>51.4681</v>
      </c>
      <c r="F95" s="1">
        <v>101.9845</v>
      </c>
      <c r="G95" s="1">
        <v>11.3322</v>
      </c>
      <c r="H95" s="1"/>
      <c r="I95" s="1"/>
      <c r="J95" s="1"/>
      <c r="K95" s="1">
        <f t="shared" si="6"/>
        <v>0.20567050100026119</v>
      </c>
      <c r="L95" s="1">
        <f t="shared" si="7"/>
        <v>6.9702283740390811E-3</v>
      </c>
      <c r="M95" s="1">
        <f t="shared" si="8"/>
        <v>0.17445449664978413</v>
      </c>
      <c r="N95" s="1">
        <f t="shared" si="9"/>
        <v>9.7872891404161458E-2</v>
      </c>
      <c r="O95" s="1">
        <f t="shared" si="10"/>
        <v>0.1636177498377481</v>
      </c>
      <c r="P95" s="1">
        <f t="shared" si="11"/>
        <v>-9.3612649420567268E-2</v>
      </c>
      <c r="U95">
        <v>31.232399999999998</v>
      </c>
      <c r="V95">
        <v>20.648199999999999</v>
      </c>
      <c r="W95">
        <v>50.188699999999997</v>
      </c>
      <c r="X95">
        <v>49.9514</v>
      </c>
      <c r="Y95">
        <v>55.547699999999999</v>
      </c>
      <c r="Z95">
        <v>14.6211</v>
      </c>
      <c r="AD95">
        <v>0.16639516358527473</v>
      </c>
      <c r="AE95">
        <v>0.15746113665304792</v>
      </c>
      <c r="AF95">
        <v>-0.14427904579953427</v>
      </c>
      <c r="AG95">
        <v>5.2348351179273125E-2</v>
      </c>
      <c r="AH95">
        <v>-0.22371607617577535</v>
      </c>
      <c r="AI95">
        <v>-0.1554479760146788</v>
      </c>
    </row>
    <row r="96" spans="1:35" x14ac:dyDescent="0.2">
      <c r="A96" s="1">
        <v>93</v>
      </c>
      <c r="B96" s="1">
        <v>25.084</v>
      </c>
      <c r="C96" s="1">
        <v>17.7271</v>
      </c>
      <c r="D96" s="1">
        <v>41.642299999999999</v>
      </c>
      <c r="E96" s="1">
        <v>41.586599999999997</v>
      </c>
      <c r="F96" s="1">
        <v>78.249600000000001</v>
      </c>
      <c r="G96" s="1">
        <v>14.0465</v>
      </c>
      <c r="H96" s="1"/>
      <c r="I96" s="1"/>
      <c r="J96" s="1"/>
      <c r="K96" s="1">
        <f t="shared" si="6"/>
        <v>2.2712446725232854E-2</v>
      </c>
      <c r="L96" s="1">
        <f t="shared" si="7"/>
        <v>-9.8888320036273902E-2</v>
      </c>
      <c r="M96" s="1">
        <f t="shared" si="8"/>
        <v>0.18242777669666974</v>
      </c>
      <c r="N96" s="1">
        <f t="shared" si="9"/>
        <v>-0.1129107003042992</v>
      </c>
      <c r="O96" s="1">
        <f t="shared" si="10"/>
        <v>-0.10719154893435907</v>
      </c>
      <c r="P96" s="1">
        <f t="shared" si="11"/>
        <v>0.12348616507950808</v>
      </c>
      <c r="U96">
        <v>34.247100000000003</v>
      </c>
      <c r="V96">
        <v>19.313700000000001</v>
      </c>
      <c r="W96">
        <v>52.585799999999999</v>
      </c>
      <c r="X96">
        <v>58.650500000000001</v>
      </c>
      <c r="Y96">
        <v>53.887500000000003</v>
      </c>
      <c r="Z96">
        <v>17.866199999999999</v>
      </c>
      <c r="AD96">
        <v>0.27898118001886718</v>
      </c>
      <c r="AE96">
        <v>8.2654040302591672E-2</v>
      </c>
      <c r="AF96">
        <v>-0.10340831794019664</v>
      </c>
      <c r="AG96">
        <v>0.23561615832268884</v>
      </c>
      <c r="AH96">
        <v>-0.24691751512523635</v>
      </c>
      <c r="AI96">
        <v>3.1997275918128232E-2</v>
      </c>
    </row>
    <row r="97" spans="1:35" x14ac:dyDescent="0.2">
      <c r="A97" s="1">
        <v>94</v>
      </c>
      <c r="B97" s="1">
        <v>23.661100000000001</v>
      </c>
      <c r="C97" s="1">
        <v>16.011500000000002</v>
      </c>
      <c r="D97" s="1">
        <v>38.7346</v>
      </c>
      <c r="E97" s="1">
        <v>50.416400000000003</v>
      </c>
      <c r="F97" s="1">
        <v>96.585300000000004</v>
      </c>
      <c r="G97" s="1">
        <v>10.9269</v>
      </c>
      <c r="H97" s="1"/>
      <c r="I97" s="1"/>
      <c r="J97" s="1"/>
      <c r="K97" s="1">
        <f t="shared" si="6"/>
        <v>-3.5301328607462587E-2</v>
      </c>
      <c r="L97" s="1">
        <f t="shared" si="7"/>
        <v>-0.18609644760061139</v>
      </c>
      <c r="M97" s="1">
        <f t="shared" si="8"/>
        <v>9.9864007493217832E-2</v>
      </c>
      <c r="N97" s="1">
        <f t="shared" si="9"/>
        <v>7.5438938724933874E-2</v>
      </c>
      <c r="O97" s="1">
        <f t="shared" si="10"/>
        <v>0.10201422229264112</v>
      </c>
      <c r="P97" s="1">
        <f t="shared" si="11"/>
        <v>-0.12602990230966599</v>
      </c>
      <c r="U97">
        <v>17.3294</v>
      </c>
      <c r="V97">
        <v>19.638400000000001</v>
      </c>
      <c r="W97">
        <v>49.769599999999997</v>
      </c>
      <c r="X97">
        <v>53.155099999999997</v>
      </c>
      <c r="Y97">
        <v>66.308099999999996</v>
      </c>
      <c r="Z97">
        <v>14.6541</v>
      </c>
      <c r="AD97">
        <v>-0.35282180210823821</v>
      </c>
      <c r="AE97">
        <v>0.10085551215346703</v>
      </c>
      <c r="AF97">
        <v>-0.15142473102161444</v>
      </c>
      <c r="AG97">
        <v>0.11984212337931226</v>
      </c>
      <c r="AH97">
        <v>-7.3338553183496927E-2</v>
      </c>
      <c r="AI97">
        <v>-0.15354181185524379</v>
      </c>
    </row>
    <row r="98" spans="1:35" x14ac:dyDescent="0.2">
      <c r="A98" s="1">
        <v>95</v>
      </c>
      <c r="B98" s="1">
        <v>20.787099999999999</v>
      </c>
      <c r="C98" s="1">
        <v>16.3142</v>
      </c>
      <c r="D98" s="1">
        <v>29.730799999999999</v>
      </c>
      <c r="E98" s="1">
        <v>44.665700000000001</v>
      </c>
      <c r="F98" s="1">
        <v>93.898399999999995</v>
      </c>
      <c r="G98" s="1">
        <v>16.398700000000002</v>
      </c>
      <c r="H98" s="1"/>
      <c r="I98" s="1"/>
      <c r="J98" s="1"/>
      <c r="K98" s="1">
        <f t="shared" si="6"/>
        <v>-0.15247863573106016</v>
      </c>
      <c r="L98" s="1">
        <f t="shared" si="7"/>
        <v>-0.17070946915941018</v>
      </c>
      <c r="M98" s="1">
        <f t="shared" si="8"/>
        <v>-0.15579774067682747</v>
      </c>
      <c r="N98" s="1">
        <f t="shared" si="9"/>
        <v>-4.7230008382068582E-2</v>
      </c>
      <c r="O98" s="1">
        <f t="shared" si="10"/>
        <v>7.1357362357660256E-2</v>
      </c>
      <c r="P98" s="1">
        <f t="shared" si="11"/>
        <v>0.3116230075313659</v>
      </c>
      <c r="U98">
        <v>24.611799999999999</v>
      </c>
      <c r="V98">
        <v>17.8278</v>
      </c>
      <c r="W98">
        <v>37.850499999999997</v>
      </c>
      <c r="X98">
        <v>52.399500000000003</v>
      </c>
      <c r="Y98">
        <v>58.430300000000003</v>
      </c>
      <c r="Z98">
        <v>12.6602</v>
      </c>
      <c r="AD98">
        <v>-8.0855634305142587E-2</v>
      </c>
      <c r="AE98">
        <v>-6.3997578369018847E-4</v>
      </c>
      <c r="AF98">
        <v>-0.35464624553007495</v>
      </c>
      <c r="AG98">
        <v>0.10392356225487827</v>
      </c>
      <c r="AH98">
        <v>-0.18343149123678215</v>
      </c>
      <c r="AI98">
        <v>-0.26871456087032008</v>
      </c>
    </row>
    <row r="99" spans="1:35" x14ac:dyDescent="0.2">
      <c r="A99" s="1">
        <v>96</v>
      </c>
      <c r="B99" s="1">
        <v>18.9636</v>
      </c>
      <c r="C99" s="1">
        <v>15.424300000000001</v>
      </c>
      <c r="D99" s="1">
        <v>31.1846</v>
      </c>
      <c r="E99" s="1">
        <v>42.881500000000003</v>
      </c>
      <c r="F99" s="1">
        <v>86.729200000000006</v>
      </c>
      <c r="G99" s="1">
        <v>18.8704</v>
      </c>
      <c r="H99" s="1"/>
      <c r="I99" s="1"/>
      <c r="J99" s="1"/>
      <c r="K99" s="1">
        <f t="shared" si="6"/>
        <v>-0.2268254762111854</v>
      </c>
      <c r="L99" s="1">
        <f t="shared" si="7"/>
        <v>-0.21594525414396595</v>
      </c>
      <c r="M99" s="1">
        <f t="shared" si="8"/>
        <v>-0.11451727581869955</v>
      </c>
      <c r="N99" s="1">
        <f t="shared" si="9"/>
        <v>-8.5289016055623723E-2</v>
      </c>
      <c r="O99" s="1">
        <f t="shared" si="10"/>
        <v>-1.0441424439713571E-2</v>
      </c>
      <c r="P99" s="1">
        <f t="shared" si="11"/>
        <v>0.50931786064260487</v>
      </c>
      <c r="U99">
        <v>24.644100000000002</v>
      </c>
      <c r="V99">
        <v>18.029499999999999</v>
      </c>
      <c r="W99">
        <v>58.115200000000002</v>
      </c>
      <c r="X99">
        <v>49.354799999999997</v>
      </c>
      <c r="Y99">
        <v>65.420500000000004</v>
      </c>
      <c r="Z99">
        <v>13.7835</v>
      </c>
      <c r="AD99">
        <v>-7.9649368895381975E-2</v>
      </c>
      <c r="AE99">
        <v>1.0666574485239716E-2</v>
      </c>
      <c r="AF99">
        <v>-9.1316492048825575E-3</v>
      </c>
      <c r="AG99">
        <v>3.9779513743013944E-2</v>
      </c>
      <c r="AH99">
        <v>-8.5742840143827881E-2</v>
      </c>
      <c r="AI99">
        <v>-0.20382988813415717</v>
      </c>
    </row>
    <row r="100" spans="1:35" x14ac:dyDescent="0.2">
      <c r="A100" s="1">
        <v>97</v>
      </c>
      <c r="B100" s="1">
        <v>23.0336</v>
      </c>
      <c r="C100" s="1">
        <v>22.0688</v>
      </c>
      <c r="D100" s="1">
        <v>31.7346</v>
      </c>
      <c r="E100" s="1">
        <v>42.449800000000003</v>
      </c>
      <c r="F100" s="1">
        <v>88.702399999999997</v>
      </c>
      <c r="G100" s="1">
        <v>10.9169</v>
      </c>
      <c r="H100" s="1"/>
      <c r="I100" s="1"/>
      <c r="J100" s="1"/>
      <c r="K100" s="1">
        <f t="shared" si="6"/>
        <v>-6.088544837783752E-2</v>
      </c>
      <c r="L100" s="1">
        <f t="shared" si="7"/>
        <v>0.12181086826291261</v>
      </c>
      <c r="M100" s="1">
        <f t="shared" si="8"/>
        <v>-9.8900096239685695E-2</v>
      </c>
      <c r="N100" s="1">
        <f t="shared" si="9"/>
        <v>-9.4497666214055365E-2</v>
      </c>
      <c r="O100" s="1">
        <f t="shared" si="10"/>
        <v>1.2072296213717436E-2</v>
      </c>
      <c r="P100" s="1">
        <f t="shared" si="11"/>
        <v>-0.12682973583764767</v>
      </c>
      <c r="U100">
        <v>27.191199999999998</v>
      </c>
      <c r="V100">
        <v>13.8278</v>
      </c>
      <c r="W100">
        <v>41.921599999999998</v>
      </c>
      <c r="X100">
        <v>58.834400000000002</v>
      </c>
      <c r="Y100">
        <v>66.620999999999995</v>
      </c>
      <c r="Z100">
        <v>14.636100000000001</v>
      </c>
      <c r="AD100">
        <v>1.5473808355423274E-2</v>
      </c>
      <c r="AE100">
        <v>-0.22486506787947538</v>
      </c>
      <c r="AF100">
        <v>-0.28523369695548512</v>
      </c>
      <c r="AG100">
        <v>0.23949046138089883</v>
      </c>
      <c r="AH100">
        <v>-6.8965748553159414E-2</v>
      </c>
      <c r="AI100">
        <v>-0.1545815377603901</v>
      </c>
    </row>
    <row r="101" spans="1:35" x14ac:dyDescent="0.2">
      <c r="A101" s="1">
        <v>98</v>
      </c>
      <c r="B101" s="1">
        <v>17.238099999999999</v>
      </c>
      <c r="C101" s="1">
        <v>17.867000000000001</v>
      </c>
      <c r="D101" s="1">
        <v>36.450000000000003</v>
      </c>
      <c r="E101" s="1">
        <v>46.4711</v>
      </c>
      <c r="F101" s="1">
        <v>91.825100000000006</v>
      </c>
      <c r="G101" s="1">
        <v>16.4053</v>
      </c>
      <c r="H101" s="1"/>
      <c r="I101" s="1"/>
      <c r="J101" s="1"/>
      <c r="K101" s="1">
        <f t="shared" si="6"/>
        <v>-0.29717670914151506</v>
      </c>
      <c r="L101" s="1">
        <f t="shared" si="7"/>
        <v>-9.177686221029413E-2</v>
      </c>
      <c r="M101" s="1">
        <f t="shared" si="8"/>
        <v>3.4993083009190559E-2</v>
      </c>
      <c r="N101" s="1">
        <f t="shared" si="9"/>
        <v>-8.7187806868346072E-3</v>
      </c>
      <c r="O101" s="1">
        <f t="shared" si="10"/>
        <v>4.7701525630132149E-2</v>
      </c>
      <c r="P101" s="1">
        <f t="shared" si="11"/>
        <v>0.31215089765983373</v>
      </c>
      <c r="U101">
        <v>27.5412</v>
      </c>
      <c r="V101">
        <v>19.118099999999998</v>
      </c>
      <c r="W101">
        <v>36.453400000000002</v>
      </c>
      <c r="X101">
        <v>68.784499999999994</v>
      </c>
      <c r="Y101">
        <v>54.425400000000003</v>
      </c>
      <c r="Z101">
        <v>11.646599999999999</v>
      </c>
      <c r="AD101">
        <v>2.8544795767688994E-2</v>
      </c>
      <c r="AE101">
        <v>7.1689433299107638E-2</v>
      </c>
      <c r="AF101">
        <v>-0.37846690127755328</v>
      </c>
      <c r="AG101">
        <v>0.44911364169354023</v>
      </c>
      <c r="AH101">
        <v>-0.23940031598602715</v>
      </c>
      <c r="AI101">
        <v>-0.32726268184011864</v>
      </c>
    </row>
    <row r="102" spans="1:35" x14ac:dyDescent="0.2">
      <c r="A102" s="1">
        <v>99</v>
      </c>
      <c r="B102" s="1">
        <v>25.3445</v>
      </c>
      <c r="C102" s="1">
        <v>18.956399999999999</v>
      </c>
      <c r="D102" s="1">
        <v>29.388500000000001</v>
      </c>
      <c r="E102" s="1">
        <v>40.304000000000002</v>
      </c>
      <c r="F102" s="1">
        <v>91.289100000000005</v>
      </c>
      <c r="G102" s="1">
        <v>15.847200000000001</v>
      </c>
      <c r="H102" s="1"/>
      <c r="I102" s="1"/>
      <c r="J102" s="1"/>
      <c r="K102" s="1">
        <f t="shared" si="6"/>
        <v>3.3333423936679332E-2</v>
      </c>
      <c r="L102" s="1">
        <f t="shared" si="7"/>
        <v>-3.6400006201557158E-2</v>
      </c>
      <c r="M102" s="1">
        <f t="shared" si="8"/>
        <v>-0.1655173053493664</v>
      </c>
      <c r="N102" s="1">
        <f t="shared" si="9"/>
        <v>-0.14027001161586836</v>
      </c>
      <c r="O102" s="1">
        <f t="shared" si="10"/>
        <v>4.1585899099502159E-2</v>
      </c>
      <c r="P102" s="1">
        <f t="shared" si="11"/>
        <v>0.26751218846317454</v>
      </c>
      <c r="U102">
        <v>29.029399999999999</v>
      </c>
      <c r="V102">
        <v>16.650700000000001</v>
      </c>
      <c r="W102">
        <v>47.446100000000001</v>
      </c>
      <c r="X102">
        <v>60.667499999999997</v>
      </c>
      <c r="Y102">
        <v>59.6479</v>
      </c>
      <c r="Z102">
        <v>15.5654</v>
      </c>
      <c r="AD102">
        <v>8.4122634244642572E-2</v>
      </c>
      <c r="AE102">
        <v>-6.6623814760177341E-2</v>
      </c>
      <c r="AF102">
        <v>-0.19104057357351911</v>
      </c>
      <c r="AG102">
        <v>0.27810919403997786</v>
      </c>
      <c r="AH102">
        <v>-0.16641542566343936</v>
      </c>
      <c r="AI102">
        <v>-0.10090279977969382</v>
      </c>
    </row>
    <row r="103" spans="1:35" x14ac:dyDescent="0.2">
      <c r="A103" s="1">
        <v>100</v>
      </c>
      <c r="B103" s="1">
        <v>22.831900000000001</v>
      </c>
      <c r="C103" s="1">
        <v>17.637599999999999</v>
      </c>
      <c r="D103" s="1">
        <v>32.653799999999997</v>
      </c>
      <c r="E103" s="1">
        <v>38.063800000000001</v>
      </c>
      <c r="F103" s="1">
        <v>96.119900000000001</v>
      </c>
      <c r="G103" s="1">
        <v>10.6013</v>
      </c>
      <c r="H103" s="1"/>
      <c r="I103" s="1"/>
      <c r="J103" s="1"/>
      <c r="K103" s="1">
        <f t="shared" si="6"/>
        <v>-6.9109061059406576E-2</v>
      </c>
      <c r="L103" s="1">
        <f t="shared" si="7"/>
        <v>-0.10343782307719737</v>
      </c>
      <c r="M103" s="1">
        <f t="shared" si="8"/>
        <v>-7.2799529932359372E-2</v>
      </c>
      <c r="N103" s="1">
        <f t="shared" si="9"/>
        <v>-0.18805601598213803</v>
      </c>
      <c r="O103" s="1">
        <f t="shared" si="10"/>
        <v>9.6704124181903786E-2</v>
      </c>
      <c r="P103" s="1">
        <f t="shared" si="11"/>
        <v>-0.15207248198075041</v>
      </c>
      <c r="U103">
        <v>22.864699999999999</v>
      </c>
      <c r="V103">
        <v>14.0381</v>
      </c>
      <c r="W103">
        <v>43.014699999999998</v>
      </c>
      <c r="X103">
        <v>62.442799999999998</v>
      </c>
      <c r="Y103">
        <v>59.254300000000001</v>
      </c>
      <c r="Z103">
        <v>20.711300000000001</v>
      </c>
      <c r="AD103">
        <v>-0.14610226889934072</v>
      </c>
      <c r="AE103">
        <v>-0.21307643366253948</v>
      </c>
      <c r="AF103">
        <v>-0.26659626313001183</v>
      </c>
      <c r="AG103">
        <v>0.31551022840234938</v>
      </c>
      <c r="AH103">
        <v>-0.17191601979095886</v>
      </c>
      <c r="AI103">
        <v>0.19633750773657138</v>
      </c>
    </row>
    <row r="104" spans="1:35" x14ac:dyDescent="0.2">
      <c r="A104" s="1">
        <v>101</v>
      </c>
      <c r="B104" s="1">
        <v>26.168099999999999</v>
      </c>
      <c r="C104" s="1">
        <v>14.4748</v>
      </c>
      <c r="D104" s="1">
        <v>35.5154</v>
      </c>
      <c r="E104" s="1">
        <v>37.665700000000001</v>
      </c>
      <c r="F104" s="1">
        <v>100.2045</v>
      </c>
      <c r="G104" s="1">
        <v>12.966799999999999</v>
      </c>
      <c r="H104" s="1"/>
      <c r="I104" s="1"/>
      <c r="J104" s="1"/>
      <c r="K104" s="1">
        <f t="shared" si="6"/>
        <v>6.6912835957206401E-2</v>
      </c>
      <c r="L104" s="1">
        <f t="shared" si="7"/>
        <v>-0.26421065232672336</v>
      </c>
      <c r="M104" s="1">
        <f t="shared" si="8"/>
        <v>8.4552356736516659E-3</v>
      </c>
      <c r="N104" s="1">
        <f t="shared" si="9"/>
        <v>-0.19654794006847492</v>
      </c>
      <c r="O104" s="1">
        <f t="shared" si="10"/>
        <v>0.14330839307558135</v>
      </c>
      <c r="P104" s="1">
        <f t="shared" si="11"/>
        <v>3.7128139063322858E-2</v>
      </c>
      <c r="U104">
        <v>31.7941</v>
      </c>
      <c r="V104">
        <v>16.5916</v>
      </c>
      <c r="W104">
        <v>47.4681</v>
      </c>
      <c r="X104">
        <v>56.542700000000004</v>
      </c>
      <c r="Y104">
        <v>65.489000000000004</v>
      </c>
      <c r="Z104">
        <v>13.702299999999999</v>
      </c>
      <c r="AD104">
        <v>0.18737223109804516</v>
      </c>
      <c r="AE104">
        <v>-6.9936740495892616E-2</v>
      </c>
      <c r="AF104">
        <v>-0.19066547198705824</v>
      </c>
      <c r="AG104">
        <v>0.19121019863756153</v>
      </c>
      <c r="AH104">
        <v>-8.4785546704460285E-2</v>
      </c>
      <c r="AI104">
        <v>-0.20852020721737313</v>
      </c>
    </row>
    <row r="105" spans="1:35" x14ac:dyDescent="0.2">
      <c r="A105" s="1">
        <v>102</v>
      </c>
      <c r="B105" s="1">
        <v>21.504200000000001</v>
      </c>
      <c r="C105" s="1">
        <v>14.9839</v>
      </c>
      <c r="D105" s="1">
        <v>30.969200000000001</v>
      </c>
      <c r="E105" s="1">
        <v>44.662599999999998</v>
      </c>
      <c r="F105" s="1">
        <v>95.734800000000007</v>
      </c>
      <c r="G105" s="1">
        <v>9.0962999999999994</v>
      </c>
      <c r="H105" s="1"/>
      <c r="I105" s="1"/>
      <c r="J105" s="1"/>
      <c r="K105" s="1">
        <f t="shared" si="6"/>
        <v>-0.12324138905801493</v>
      </c>
      <c r="L105" s="1">
        <f t="shared" si="7"/>
        <v>-0.23833185905148188</v>
      </c>
      <c r="M105" s="1">
        <f t="shared" si="8"/>
        <v>-0.12063353123928058</v>
      </c>
      <c r="N105" s="1">
        <f t="shared" si="9"/>
        <v>-4.7296134894672638E-2</v>
      </c>
      <c r="O105" s="1">
        <f t="shared" si="10"/>
        <v>9.2310229075662054E-2</v>
      </c>
      <c r="P105" s="1">
        <f t="shared" si="11"/>
        <v>-0.27244742794199772</v>
      </c>
      <c r="U105">
        <v>28.0794</v>
      </c>
      <c r="V105">
        <v>13.202999999999999</v>
      </c>
      <c r="W105">
        <v>51.826000000000001</v>
      </c>
      <c r="X105">
        <v>68.747699999999995</v>
      </c>
      <c r="Y105">
        <v>63.019599999999997</v>
      </c>
      <c r="Z105">
        <v>14.8316</v>
      </c>
      <c r="AD105">
        <v>4.8644239839921506E-2</v>
      </c>
      <c r="AE105">
        <v>-0.25988902726483704</v>
      </c>
      <c r="AF105">
        <v>-0.11636296273078719</v>
      </c>
      <c r="AG105">
        <v>0.44833835973300667</v>
      </c>
      <c r="AH105">
        <v>-0.11929562581649455</v>
      </c>
      <c r="AI105">
        <v>-0.14328895917949472</v>
      </c>
    </row>
    <row r="106" spans="1:35" x14ac:dyDescent="0.2">
      <c r="A106" s="1">
        <v>103</v>
      </c>
      <c r="B106" s="1">
        <v>15.5938</v>
      </c>
      <c r="C106" s="1">
        <v>14.823399999999999</v>
      </c>
      <c r="D106" s="1">
        <v>23.030799999999999</v>
      </c>
      <c r="E106" s="1">
        <v>35.124600000000001</v>
      </c>
      <c r="F106" s="1">
        <v>83.284899999999993</v>
      </c>
      <c r="G106" s="1">
        <v>16</v>
      </c>
      <c r="H106" s="1"/>
      <c r="I106" s="1"/>
      <c r="J106" s="1"/>
      <c r="K106" s="1">
        <f t="shared" si="6"/>
        <v>-0.3642172958162998</v>
      </c>
      <c r="L106" s="1">
        <f t="shared" si="7"/>
        <v>-0.24649046506341721</v>
      </c>
      <c r="M106" s="1">
        <f t="shared" si="8"/>
        <v>-0.34604338282117797</v>
      </c>
      <c r="N106" s="1">
        <f t="shared" si="9"/>
        <v>-0.25075248238395026</v>
      </c>
      <c r="O106" s="1">
        <f t="shared" si="10"/>
        <v>-4.9740029774506311E-2</v>
      </c>
      <c r="P106" s="1">
        <f t="shared" si="11"/>
        <v>0.27973364477073503</v>
      </c>
      <c r="U106">
        <v>28.0029</v>
      </c>
      <c r="V106">
        <v>14.361599999999999</v>
      </c>
      <c r="W106">
        <v>58.0931</v>
      </c>
      <c r="X106">
        <v>67.299599999999998</v>
      </c>
      <c r="Y106">
        <v>64.528099999999995</v>
      </c>
      <c r="Z106">
        <v>16.624099999999999</v>
      </c>
      <c r="AD106">
        <v>4.5787295448383461E-2</v>
      </c>
      <c r="AE106">
        <v>-0.19494222933929289</v>
      </c>
      <c r="AF106">
        <v>-9.5084557985546745E-3</v>
      </c>
      <c r="AG106">
        <v>0.41783059323711863</v>
      </c>
      <c r="AH106">
        <v>-9.8214207520348332E-2</v>
      </c>
      <c r="AI106">
        <v>-3.9749587792000822E-2</v>
      </c>
    </row>
    <row r="107" spans="1:35" x14ac:dyDescent="0.2">
      <c r="A107" s="1">
        <v>104</v>
      </c>
      <c r="B107" s="1">
        <v>25.540600000000001</v>
      </c>
      <c r="C107" s="1">
        <v>15.9725</v>
      </c>
      <c r="D107" s="1">
        <v>36.546199999999999</v>
      </c>
      <c r="E107" s="1">
        <v>39.9544</v>
      </c>
      <c r="F107" s="1">
        <v>91.461200000000005</v>
      </c>
      <c r="G107" s="1">
        <v>11.8439</v>
      </c>
      <c r="H107" s="1"/>
      <c r="I107" s="1"/>
      <c r="J107" s="1"/>
      <c r="K107" s="1">
        <f t="shared" si="6"/>
        <v>4.13287161868316E-2</v>
      </c>
      <c r="L107" s="1">
        <f t="shared" si="7"/>
        <v>-0.18807891261285742</v>
      </c>
      <c r="M107" s="1">
        <f t="shared" si="8"/>
        <v>3.7724669691919781E-2</v>
      </c>
      <c r="N107" s="1">
        <f t="shared" si="9"/>
        <v>-0.1477273757469495</v>
      </c>
      <c r="O107" s="1">
        <f t="shared" si="10"/>
        <v>4.354951724487794E-2</v>
      </c>
      <c r="P107" s="1">
        <f t="shared" si="11"/>
        <v>-5.268516779374325E-2</v>
      </c>
      <c r="U107">
        <v>26.758800000000001</v>
      </c>
      <c r="V107">
        <v>15.3665</v>
      </c>
      <c r="W107">
        <v>48.909300000000002</v>
      </c>
      <c r="X107">
        <v>68.674099999999996</v>
      </c>
      <c r="Y107">
        <v>71.256699999999995</v>
      </c>
      <c r="Z107">
        <v>14.542899999999999</v>
      </c>
      <c r="AD107">
        <v>-6.7446295047284899E-4</v>
      </c>
      <c r="AE107">
        <v>-0.13861128057752919</v>
      </c>
      <c r="AF107">
        <v>-0.16609290805944679</v>
      </c>
      <c r="AG107">
        <v>0.44678779581193956</v>
      </c>
      <c r="AH107">
        <v>-4.1814391097088647E-3</v>
      </c>
      <c r="AI107">
        <v>-0.15996500744703701</v>
      </c>
    </row>
    <row r="108" spans="1:35" x14ac:dyDescent="0.2">
      <c r="A108" s="1">
        <v>105</v>
      </c>
      <c r="B108" s="1">
        <v>23.8459</v>
      </c>
      <c r="C108" s="1">
        <v>14.4908</v>
      </c>
      <c r="D108" s="1">
        <v>26.35</v>
      </c>
      <c r="E108" s="1">
        <v>45.082099999999997</v>
      </c>
      <c r="F108" s="1">
        <v>89.276399999999995</v>
      </c>
      <c r="G108" s="1">
        <v>10.7674</v>
      </c>
      <c r="H108" s="1"/>
      <c r="I108" s="1"/>
      <c r="J108" s="1"/>
      <c r="K108" s="1">
        <f t="shared" si="6"/>
        <v>-2.77667543707052E-2</v>
      </c>
      <c r="L108" s="1">
        <f t="shared" si="7"/>
        <v>-0.26339733334734039</v>
      </c>
      <c r="M108" s="1">
        <f t="shared" si="8"/>
        <v>-0.2517951238054274</v>
      </c>
      <c r="N108" s="1">
        <f t="shared" si="9"/>
        <v>-3.8347724560037301E-2</v>
      </c>
      <c r="O108" s="1">
        <f t="shared" si="10"/>
        <v>1.8621493281966682E-2</v>
      </c>
      <c r="P108" s="1">
        <f t="shared" si="11"/>
        <v>-0.1387872470809742</v>
      </c>
      <c r="U108">
        <v>33.397100000000002</v>
      </c>
      <c r="V108">
        <v>17.066400000000002</v>
      </c>
      <c r="W108">
        <v>48.676499999999997</v>
      </c>
      <c r="X108">
        <v>76.261499999999998</v>
      </c>
      <c r="Y108">
        <v>54.933999999999997</v>
      </c>
      <c r="Z108">
        <v>16.019500000000001</v>
      </c>
      <c r="AD108">
        <v>0.24723735344622194</v>
      </c>
      <c r="AE108">
        <v>-4.3321222064122804E-2</v>
      </c>
      <c r="AF108">
        <v>-0.17006216484708767</v>
      </c>
      <c r="AG108">
        <v>0.60663492481608394</v>
      </c>
      <c r="AH108">
        <v>-0.23229258688730667</v>
      </c>
      <c r="AI108">
        <v>-7.4672825694861986E-2</v>
      </c>
    </row>
    <row r="109" spans="1:35" x14ac:dyDescent="0.2">
      <c r="A109" s="1">
        <v>106</v>
      </c>
      <c r="B109" s="1">
        <v>18.574200000000001</v>
      </c>
      <c r="C109" s="1">
        <v>16.2821</v>
      </c>
      <c r="D109" s="1">
        <v>30.769200000000001</v>
      </c>
      <c r="E109" s="1">
        <v>38.793300000000002</v>
      </c>
      <c r="F109" s="1">
        <v>81.052199999999999</v>
      </c>
      <c r="G109" s="1">
        <v>13.697699999999999</v>
      </c>
      <c r="H109" s="1"/>
      <c r="I109" s="1"/>
      <c r="J109" s="1"/>
      <c r="K109" s="1">
        <f t="shared" si="6"/>
        <v>-0.2427019004957813</v>
      </c>
      <c r="L109" s="1">
        <f t="shared" si="7"/>
        <v>-0.17234119036179721</v>
      </c>
      <c r="M109" s="1">
        <f t="shared" si="8"/>
        <v>-0.12631250563164925</v>
      </c>
      <c r="N109" s="1">
        <f t="shared" si="9"/>
        <v>-0.17249495438710466</v>
      </c>
      <c r="O109" s="1">
        <f t="shared" si="10"/>
        <v>-7.5214580809837506E-2</v>
      </c>
      <c r="P109" s="1">
        <f t="shared" si="11"/>
        <v>9.5587971623506005E-2</v>
      </c>
      <c r="U109">
        <v>26.735299999999999</v>
      </c>
      <c r="V109">
        <v>18.601500000000001</v>
      </c>
      <c r="W109">
        <v>47.845599999999997</v>
      </c>
      <c r="X109">
        <v>82.149799999999999</v>
      </c>
      <c r="Y109">
        <v>62.731099999999998</v>
      </c>
      <c r="Z109">
        <v>13.7263</v>
      </c>
      <c r="AD109">
        <v>-1.552086391010764E-3</v>
      </c>
      <c r="AE109">
        <v>4.2730762654937152E-2</v>
      </c>
      <c r="AF109">
        <v>-0.18422906976483144</v>
      </c>
      <c r="AG109">
        <v>0.73068635873483123</v>
      </c>
      <c r="AH109">
        <v>-0.12332743833120331</v>
      </c>
      <c r="AI109">
        <v>-0.20713390601051121</v>
      </c>
    </row>
    <row r="110" spans="1:35" x14ac:dyDescent="0.2">
      <c r="A110" s="1">
        <v>107</v>
      </c>
      <c r="B110" s="1">
        <v>13.6303</v>
      </c>
      <c r="C110" s="1">
        <v>13.172000000000001</v>
      </c>
      <c r="D110" s="1">
        <v>28.269200000000001</v>
      </c>
      <c r="E110" s="1">
        <v>39.9544</v>
      </c>
      <c r="F110" s="1">
        <v>92.097300000000004</v>
      </c>
      <c r="G110" s="1">
        <v>14.308999999999999</v>
      </c>
      <c r="H110" s="1"/>
      <c r="I110" s="1"/>
      <c r="J110" s="1"/>
      <c r="K110" s="1">
        <f t="shared" si="6"/>
        <v>-0.44427214708184731</v>
      </c>
      <c r="L110" s="1">
        <f t="shared" si="7"/>
        <v>-0.33043515022298059</v>
      </c>
      <c r="M110" s="1">
        <f t="shared" si="8"/>
        <v>-0.19729968553625765</v>
      </c>
      <c r="N110" s="1">
        <f t="shared" si="9"/>
        <v>-0.1477273757469495</v>
      </c>
      <c r="O110" s="1">
        <f t="shared" si="10"/>
        <v>5.080725984960504E-2</v>
      </c>
      <c r="P110" s="1">
        <f t="shared" si="11"/>
        <v>0.1444817951890279</v>
      </c>
      <c r="U110">
        <v>22.197099999999999</v>
      </c>
      <c r="V110">
        <v>19.081199999999999</v>
      </c>
      <c r="W110">
        <v>63.2819</v>
      </c>
      <c r="X110">
        <v>79.9816</v>
      </c>
      <c r="Y110">
        <v>59.102699999999999</v>
      </c>
      <c r="Z110">
        <v>15.535299999999999</v>
      </c>
      <c r="AD110">
        <v>-0.17103424374627946</v>
      </c>
      <c r="AE110">
        <v>6.9620956824524058E-2</v>
      </c>
      <c r="AF110">
        <v>7.8960958375460147E-2</v>
      </c>
      <c r="AG110">
        <v>0.68500792539708899</v>
      </c>
      <c r="AH110">
        <v>-0.17403464293560306</v>
      </c>
      <c r="AI110">
        <v>-0.10264145254329976</v>
      </c>
    </row>
    <row r="111" spans="1:35" x14ac:dyDescent="0.2">
      <c r="A111" s="1">
        <v>108</v>
      </c>
      <c r="B111" s="1">
        <v>21.613399999999999</v>
      </c>
      <c r="C111" s="1">
        <v>12.167400000000001</v>
      </c>
      <c r="D111" s="1">
        <v>34.446199999999997</v>
      </c>
      <c r="E111" s="1">
        <v>42.376899999999999</v>
      </c>
      <c r="F111" s="1">
        <v>89.843400000000003</v>
      </c>
      <c r="G111" s="1">
        <v>10.9535</v>
      </c>
      <c r="H111" s="1"/>
      <c r="I111" s="1"/>
      <c r="J111" s="1"/>
      <c r="K111" s="1">
        <f t="shared" si="6"/>
        <v>-0.11878914064538564</v>
      </c>
      <c r="L111" s="1">
        <f t="shared" si="7"/>
        <v>-0.381501415640988</v>
      </c>
      <c r="M111" s="1">
        <f t="shared" si="8"/>
        <v>-2.1904561427951316E-2</v>
      </c>
      <c r="N111" s="1">
        <f t="shared" si="9"/>
        <v>-9.605270581690388E-2</v>
      </c>
      <c r="O111" s="1">
        <f t="shared" si="10"/>
        <v>2.5090822093286162E-2</v>
      </c>
      <c r="P111" s="1">
        <f t="shared" si="11"/>
        <v>-0.12390234512523463</v>
      </c>
      <c r="U111">
        <v>22.7029</v>
      </c>
      <c r="V111">
        <v>18.918800000000001</v>
      </c>
      <c r="W111">
        <v>53.402000000000001</v>
      </c>
      <c r="X111">
        <v>78.540099999999995</v>
      </c>
      <c r="Y111">
        <v>61.855699999999999</v>
      </c>
      <c r="Z111">
        <v>12.6286</v>
      </c>
      <c r="AD111">
        <v>-0.15214479965163949</v>
      </c>
      <c r="AE111">
        <v>6.051741808543528E-2</v>
      </c>
      <c r="AF111">
        <v>-8.9492049082497152E-2</v>
      </c>
      <c r="AG111">
        <v>0.65463920403542697</v>
      </c>
      <c r="AH111">
        <v>-0.13556122923371999</v>
      </c>
      <c r="AI111">
        <v>-0.27053985745935477</v>
      </c>
    </row>
    <row r="112" spans="1:35" x14ac:dyDescent="0.2">
      <c r="A112" s="1">
        <v>109</v>
      </c>
      <c r="B112" s="1">
        <v>17.714300000000001</v>
      </c>
      <c r="C112" s="1">
        <v>13.7454</v>
      </c>
      <c r="D112" s="1">
        <v>28.138500000000001</v>
      </c>
      <c r="E112" s="1">
        <v>45.5137</v>
      </c>
      <c r="F112" s="1">
        <v>82.6798</v>
      </c>
      <c r="G112" s="1">
        <v>14.391999999999999</v>
      </c>
      <c r="H112" s="1"/>
      <c r="I112" s="1"/>
      <c r="J112" s="1"/>
      <c r="K112" s="1">
        <f t="shared" si="6"/>
        <v>-0.27776131816995719</v>
      </c>
      <c r="L112" s="1">
        <f t="shared" si="7"/>
        <v>-0.30128783129934389</v>
      </c>
      <c r="M112" s="1">
        <f t="shared" si="8"/>
        <v>-0.2010108953016706</v>
      </c>
      <c r="N112" s="1">
        <f t="shared" si="9"/>
        <v>-2.914120751491538E-2</v>
      </c>
      <c r="O112" s="1">
        <f t="shared" si="10"/>
        <v>-5.6644070098543921E-2</v>
      </c>
      <c r="P112" s="1">
        <f t="shared" si="11"/>
        <v>0.15112041347127611</v>
      </c>
      <c r="U112">
        <v>26.270600000000002</v>
      </c>
      <c r="V112">
        <v>17.8413</v>
      </c>
      <c r="W112">
        <v>55.431399999999996</v>
      </c>
      <c r="X112">
        <v>83.643900000000002</v>
      </c>
      <c r="Y112">
        <v>66.975499999999997</v>
      </c>
      <c r="Z112">
        <v>13.5549</v>
      </c>
      <c r="AD112">
        <v>-1.8906623106667381E-2</v>
      </c>
      <c r="AE112">
        <v>1.1678390213311524E-4</v>
      </c>
      <c r="AF112">
        <v>-5.4890632738690256E-2</v>
      </c>
      <c r="AG112">
        <v>0.76216322768138645</v>
      </c>
      <c r="AH112">
        <v>-6.4011580315848263E-2</v>
      </c>
      <c r="AI112">
        <v>-0.21703440712951624</v>
      </c>
    </row>
    <row r="113" spans="1:35" x14ac:dyDescent="0.2">
      <c r="A113" s="1">
        <v>110</v>
      </c>
      <c r="B113" s="1">
        <v>16.781500000000001</v>
      </c>
      <c r="C113" s="1">
        <v>12.651400000000001</v>
      </c>
      <c r="D113" s="1">
        <v>33.119199999999999</v>
      </c>
      <c r="E113" s="1">
        <v>47.054699999999997</v>
      </c>
      <c r="F113" s="1">
        <v>93.681200000000004</v>
      </c>
      <c r="G113" s="1">
        <v>13.1927</v>
      </c>
      <c r="H113" s="1"/>
      <c r="I113" s="1"/>
      <c r="J113" s="1"/>
      <c r="K113" s="1">
        <f t="shared" si="6"/>
        <v>-0.31579297860311367</v>
      </c>
      <c r="L113" s="1">
        <f t="shared" si="7"/>
        <v>-0.35689851651465354</v>
      </c>
      <c r="M113" s="1">
        <f t="shared" si="8"/>
        <v>-5.9584556521317403E-2</v>
      </c>
      <c r="N113" s="1">
        <f t="shared" si="9"/>
        <v>3.7300685891920068E-3</v>
      </c>
      <c r="O113" s="1">
        <f t="shared" si="10"/>
        <v>6.887916444263642E-2</v>
      </c>
      <c r="P113" s="1">
        <f t="shared" si="11"/>
        <v>5.5196378460429761E-2</v>
      </c>
      <c r="U113">
        <v>25.911799999999999</v>
      </c>
      <c r="V113">
        <v>17.141500000000001</v>
      </c>
      <c r="W113">
        <v>52.1569</v>
      </c>
      <c r="X113">
        <v>71.881699999999995</v>
      </c>
      <c r="Y113">
        <v>57.533000000000001</v>
      </c>
      <c r="Z113">
        <v>15.0632</v>
      </c>
      <c r="AD113">
        <v>-3.2306252488155808E-2</v>
      </c>
      <c r="AE113">
        <v>-3.9111395960024491E-2</v>
      </c>
      <c r="AF113">
        <v>-0.11072109386897301</v>
      </c>
      <c r="AG113">
        <v>0.51436373104583966</v>
      </c>
      <c r="AH113">
        <v>-0.19597133653816237</v>
      </c>
      <c r="AI113">
        <v>-0.12991115253327792</v>
      </c>
    </row>
    <row r="114" spans="1:35" x14ac:dyDescent="0.2">
      <c r="A114" s="1">
        <v>111</v>
      </c>
      <c r="B114" s="1">
        <v>18.1737</v>
      </c>
      <c r="C114" s="1">
        <v>13.642200000000001</v>
      </c>
      <c r="D114" s="1">
        <v>30.5808</v>
      </c>
      <c r="E114" s="1">
        <v>53.787199999999999</v>
      </c>
      <c r="F114" s="1">
        <v>94.184799999999996</v>
      </c>
      <c r="G114" s="1">
        <v>11.920299999999999</v>
      </c>
      <c r="H114" s="1"/>
      <c r="I114" s="1"/>
      <c r="J114" s="1"/>
      <c r="K114" s="1">
        <f t="shared" si="6"/>
        <v>-0.2590308884926501</v>
      </c>
      <c r="L114" s="1">
        <f t="shared" si="7"/>
        <v>-0.30653373871636391</v>
      </c>
      <c r="M114" s="1">
        <f t="shared" si="8"/>
        <v>-0.13166209950926058</v>
      </c>
      <c r="N114" s="1">
        <f t="shared" si="9"/>
        <v>0.14734192217186787</v>
      </c>
      <c r="O114" s="1">
        <f t="shared" si="10"/>
        <v>7.4625115041190904E-2</v>
      </c>
      <c r="P114" s="1">
        <f t="shared" si="11"/>
        <v>-4.6574439639963029E-2</v>
      </c>
      <c r="U114">
        <v>25.488199999999999</v>
      </c>
      <c r="V114">
        <v>16.1341</v>
      </c>
      <c r="W114">
        <v>57.291699999999999</v>
      </c>
      <c r="X114">
        <v>84.1524</v>
      </c>
      <c r="Y114">
        <v>64.608800000000002</v>
      </c>
      <c r="Z114">
        <v>13.6767</v>
      </c>
      <c r="AD114">
        <v>-4.8125881824829353E-2</v>
      </c>
      <c r="AE114">
        <v>-9.5582485404348022E-2</v>
      </c>
      <c r="AF114">
        <v>-2.3172383588998622E-2</v>
      </c>
      <c r="AG114">
        <v>0.77287602325017246</v>
      </c>
      <c r="AH114">
        <v>-9.7086418023166268E-2</v>
      </c>
      <c r="AI114">
        <v>-0.20999892850469237</v>
      </c>
    </row>
    <row r="115" spans="1:35" x14ac:dyDescent="0.2">
      <c r="A115" s="1">
        <v>112</v>
      </c>
      <c r="B115" s="1">
        <v>21.635899999999999</v>
      </c>
      <c r="C115" s="1">
        <v>13.834899999999999</v>
      </c>
      <c r="D115" s="1">
        <v>34.488500000000002</v>
      </c>
      <c r="E115" s="1">
        <v>46.215800000000002</v>
      </c>
      <c r="F115" s="1">
        <v>92.799700000000001</v>
      </c>
      <c r="G115" s="1">
        <v>7.1228999999999996</v>
      </c>
      <c r="H115" s="1"/>
      <c r="I115" s="1"/>
      <c r="J115" s="1"/>
      <c r="K115" s="1">
        <f t="shared" si="6"/>
        <v>-0.11787178176915702</v>
      </c>
      <c r="L115" s="1">
        <f t="shared" si="7"/>
        <v>-0.2967383282584205</v>
      </c>
      <c r="M115" s="1">
        <f t="shared" si="8"/>
        <v>-2.0703458343965215E-2</v>
      </c>
      <c r="N115" s="1">
        <f t="shared" si="9"/>
        <v>-1.416461896676879E-2</v>
      </c>
      <c r="O115" s="1">
        <f t="shared" si="10"/>
        <v>5.8821468944967877E-2</v>
      </c>
      <c r="P115" s="1">
        <f t="shared" si="11"/>
        <v>-0.43028657635390827</v>
      </c>
      <c r="U115">
        <v>27.3706</v>
      </c>
      <c r="V115">
        <v>17.068899999999999</v>
      </c>
      <c r="W115">
        <v>53.590699999999998</v>
      </c>
      <c r="X115">
        <v>71.273300000000006</v>
      </c>
      <c r="Y115">
        <v>55.943800000000003</v>
      </c>
      <c r="Z115">
        <v>12.003</v>
      </c>
      <c r="AD115">
        <v>2.217362304616749E-2</v>
      </c>
      <c r="AE115">
        <v>-4.3181081381563069E-2</v>
      </c>
      <c r="AF115">
        <v>-8.6274700474989377E-2</v>
      </c>
      <c r="AG115">
        <v>0.50154629776354009</v>
      </c>
      <c r="AH115">
        <v>-0.21818054433149056</v>
      </c>
      <c r="AI115">
        <v>-0.30667610891822022</v>
      </c>
    </row>
    <row r="116" spans="1:35" x14ac:dyDescent="0.2">
      <c r="A116" s="1">
        <v>113</v>
      </c>
      <c r="B116" s="1">
        <v>21.543399999999998</v>
      </c>
      <c r="C116" s="1">
        <v>13.9381</v>
      </c>
      <c r="D116" s="1">
        <v>33.784599999999998</v>
      </c>
      <c r="E116" s="1">
        <v>41.820700000000002</v>
      </c>
      <c r="F116" s="1">
        <v>84.442899999999995</v>
      </c>
      <c r="G116" s="1">
        <v>11.737500000000001</v>
      </c>
      <c r="H116" s="1"/>
      <c r="I116" s="1"/>
      <c r="J116" s="1"/>
      <c r="K116" s="1">
        <f t="shared" si="6"/>
        <v>-0.1216431460380968</v>
      </c>
      <c r="L116" s="1">
        <f t="shared" si="7"/>
        <v>-0.29149242084140037</v>
      </c>
      <c r="M116" s="1">
        <f t="shared" si="8"/>
        <v>-4.0690608717906883E-2</v>
      </c>
      <c r="N116" s="1">
        <f t="shared" si="9"/>
        <v>-0.10791708204604371</v>
      </c>
      <c r="O116" s="1">
        <f t="shared" si="10"/>
        <v>-3.6527538128107953E-2</v>
      </c>
      <c r="P116" s="1">
        <f t="shared" si="11"/>
        <v>-6.1195396531468556E-2</v>
      </c>
      <c r="U116">
        <v>31.473500000000001</v>
      </c>
      <c r="V116">
        <v>17.328399999999998</v>
      </c>
      <c r="W116">
        <v>59.232799999999997</v>
      </c>
      <c r="X116">
        <v>82.220799999999997</v>
      </c>
      <c r="Y116">
        <v>59.958399999999997</v>
      </c>
      <c r="Z116">
        <v>14.7278</v>
      </c>
      <c r="AD116">
        <v>0.17539920662840983</v>
      </c>
      <c r="AE116">
        <v>-2.8634478531849049E-2</v>
      </c>
      <c r="AF116">
        <v>9.9235113873311701E-3</v>
      </c>
      <c r="AG116">
        <v>0.73218214729999109</v>
      </c>
      <c r="AH116">
        <v>-0.1620761612411965</v>
      </c>
      <c r="AI116">
        <v>-0.1492847118991722</v>
      </c>
    </row>
    <row r="117" spans="1:35" x14ac:dyDescent="0.2">
      <c r="A117" s="1">
        <v>114</v>
      </c>
      <c r="B117" s="1">
        <v>19.411799999999999</v>
      </c>
      <c r="C117" s="1">
        <v>21.039000000000001</v>
      </c>
      <c r="D117" s="1">
        <v>28.65</v>
      </c>
      <c r="E117" s="1">
        <v>38.0578</v>
      </c>
      <c r="F117" s="1">
        <v>86.287700000000001</v>
      </c>
      <c r="G117" s="1">
        <v>15.524900000000001</v>
      </c>
      <c r="H117" s="1"/>
      <c r="I117" s="1"/>
      <c r="J117" s="1"/>
      <c r="K117" s="1">
        <f t="shared" si="6"/>
        <v>-0.20855168739671207</v>
      </c>
      <c r="L117" s="1">
        <f t="shared" si="7"/>
        <v>6.9463625452377137E-2</v>
      </c>
      <c r="M117" s="1">
        <f t="shared" si="8"/>
        <v>-0.18648691829318778</v>
      </c>
      <c r="N117" s="1">
        <f t="shared" si="9"/>
        <v>-0.18818400278072639</v>
      </c>
      <c r="O117" s="1">
        <f t="shared" si="10"/>
        <v>-1.5478829501790373E-2</v>
      </c>
      <c r="P117" s="1">
        <f t="shared" si="11"/>
        <v>0.24173355385632406</v>
      </c>
      <c r="U117">
        <v>29.226500000000001</v>
      </c>
      <c r="V117">
        <v>18.275500000000001</v>
      </c>
      <c r="W117">
        <v>61.524500000000003</v>
      </c>
      <c r="X117">
        <v>75.533500000000004</v>
      </c>
      <c r="Y117">
        <v>69.723699999999994</v>
      </c>
      <c r="Z117">
        <v>13.693199999999999</v>
      </c>
      <c r="AD117">
        <v>9.1483467441664273E-2</v>
      </c>
      <c r="AE117">
        <v>2.4456417649130632E-2</v>
      </c>
      <c r="AF117">
        <v>4.8997161646078903E-2</v>
      </c>
      <c r="AG117">
        <v>0.59129782516205009</v>
      </c>
      <c r="AH117">
        <v>-2.5605247030154488E-2</v>
      </c>
      <c r="AI117">
        <v>-0.2090458464249749</v>
      </c>
    </row>
    <row r="118" spans="1:35" x14ac:dyDescent="0.2">
      <c r="A118" s="1">
        <v>115</v>
      </c>
      <c r="B118" s="1">
        <v>21.907599999999999</v>
      </c>
      <c r="C118" s="1">
        <v>15.9748</v>
      </c>
      <c r="D118" s="1">
        <v>31.303799999999999</v>
      </c>
      <c r="E118" s="1">
        <v>43.662599999999998</v>
      </c>
      <c r="F118" s="1">
        <v>86.702399999999997</v>
      </c>
      <c r="G118" s="1">
        <v>12.9734</v>
      </c>
      <c r="H118" s="1"/>
      <c r="I118" s="1"/>
      <c r="J118" s="1"/>
      <c r="K118" s="1">
        <f t="shared" si="6"/>
        <v>-0.10679416369487681</v>
      </c>
      <c r="L118" s="1">
        <f t="shared" si="7"/>
        <v>-0.18796199800957111</v>
      </c>
      <c r="M118" s="1">
        <f t="shared" si="8"/>
        <v>-0.11113260708084785</v>
      </c>
      <c r="N118" s="1">
        <f t="shared" si="9"/>
        <v>-6.8627267992730681E-2</v>
      </c>
      <c r="O118" s="1">
        <f t="shared" si="10"/>
        <v>-1.0747205766245167E-2</v>
      </c>
      <c r="P118" s="1">
        <f t="shared" si="11"/>
        <v>3.7656029191790834E-2</v>
      </c>
      <c r="U118">
        <v>25.232399999999998</v>
      </c>
      <c r="V118">
        <v>14.829000000000001</v>
      </c>
      <c r="W118">
        <v>68.889700000000005</v>
      </c>
      <c r="X118">
        <v>75.538799999999995</v>
      </c>
      <c r="Y118">
        <v>52.043999999999997</v>
      </c>
      <c r="Z118">
        <v>14.618</v>
      </c>
      <c r="AD118">
        <v>-5.7678906339279544E-2</v>
      </c>
      <c r="AE118">
        <v>-0.16874152732790029</v>
      </c>
      <c r="AF118">
        <v>0.17457435276434402</v>
      </c>
      <c r="AG118">
        <v>0.59140948261832249</v>
      </c>
      <c r="AH118">
        <v>-0.27268058746792495</v>
      </c>
      <c r="AI118">
        <v>-0.15562703992056512</v>
      </c>
    </row>
    <row r="119" spans="1:35" x14ac:dyDescent="0.2">
      <c r="A119" s="1">
        <v>116</v>
      </c>
      <c r="B119" s="1">
        <v>26.647099999999998</v>
      </c>
      <c r="C119" s="1">
        <v>16.7454</v>
      </c>
      <c r="D119" s="1">
        <v>31.226900000000001</v>
      </c>
      <c r="E119" s="1">
        <v>39.4377</v>
      </c>
      <c r="F119" s="1">
        <v>83.366699999999994</v>
      </c>
      <c r="G119" s="1">
        <v>14.365399999999999</v>
      </c>
      <c r="H119" s="1"/>
      <c r="I119" s="1"/>
      <c r="J119" s="1"/>
      <c r="K119" s="1">
        <f t="shared" si="6"/>
        <v>8.644238714447261E-2</v>
      </c>
      <c r="L119" s="1">
        <f t="shared" si="7"/>
        <v>-0.14879052266503945</v>
      </c>
      <c r="M119" s="1">
        <f t="shared" si="8"/>
        <v>-0.11331617273471356</v>
      </c>
      <c r="N119" s="1">
        <f t="shared" si="9"/>
        <v>-0.15874917221871609</v>
      </c>
      <c r="O119" s="1">
        <f t="shared" si="10"/>
        <v>-4.8806712143525832E-2</v>
      </c>
      <c r="P119" s="1">
        <f t="shared" si="11"/>
        <v>0.14899285628684475</v>
      </c>
      <c r="U119">
        <v>19.605899999999998</v>
      </c>
      <c r="V119">
        <v>13.7897</v>
      </c>
      <c r="W119">
        <v>57.1569</v>
      </c>
      <c r="X119">
        <v>90.570300000000003</v>
      </c>
      <c r="Y119">
        <v>61.601500000000001</v>
      </c>
      <c r="Z119">
        <v>16.852599999999999</v>
      </c>
      <c r="AD119">
        <v>-0.26780436541103031</v>
      </c>
      <c r="AE119">
        <v>-0.22700081188168775</v>
      </c>
      <c r="AF119">
        <v>-2.547073330967721E-2</v>
      </c>
      <c r="AG119">
        <v>0.90808477581833791</v>
      </c>
      <c r="AH119">
        <v>-0.13911369627440964</v>
      </c>
      <c r="AI119">
        <v>-2.6550845051670331E-2</v>
      </c>
    </row>
    <row r="120" spans="1:35" x14ac:dyDescent="0.2">
      <c r="A120" s="1">
        <v>117</v>
      </c>
      <c r="B120" s="1">
        <v>20.07</v>
      </c>
      <c r="C120" s="1">
        <v>14.2294</v>
      </c>
      <c r="D120" s="1">
        <v>23.173100000000002</v>
      </c>
      <c r="E120" s="1">
        <v>37.744700000000002</v>
      </c>
      <c r="F120" s="1">
        <v>90.369500000000002</v>
      </c>
      <c r="G120" s="1">
        <v>16.976700000000001</v>
      </c>
      <c r="H120" s="1"/>
      <c r="I120" s="1"/>
      <c r="J120" s="1"/>
      <c r="K120" s="1">
        <f t="shared" si="6"/>
        <v>-0.18171588240410524</v>
      </c>
      <c r="L120" s="1">
        <f t="shared" si="7"/>
        <v>-0.27668493217300943</v>
      </c>
      <c r="M120" s="1">
        <f t="shared" si="8"/>
        <v>-0.34200279254100757</v>
      </c>
      <c r="N120" s="1">
        <f t="shared" si="9"/>
        <v>-0.19486278055372833</v>
      </c>
      <c r="O120" s="1">
        <f t="shared" si="10"/>
        <v>3.1093492089115323E-2</v>
      </c>
      <c r="P120" s="1">
        <f t="shared" si="11"/>
        <v>0.35785338544870865</v>
      </c>
      <c r="U120">
        <v>25.688199999999998</v>
      </c>
      <c r="V120">
        <v>15.2079</v>
      </c>
      <c r="W120">
        <v>46.267200000000003</v>
      </c>
      <c r="X120">
        <v>72.948800000000006</v>
      </c>
      <c r="Y120">
        <v>68.085599999999999</v>
      </c>
      <c r="Z120">
        <v>14.5068</v>
      </c>
      <c r="AD120">
        <v>-4.0656746160677576E-2</v>
      </c>
      <c r="AE120">
        <v>-0.14750180547912706</v>
      </c>
      <c r="AF120">
        <v>-0.21114090358618987</v>
      </c>
      <c r="AG120">
        <v>0.53684480115685573</v>
      </c>
      <c r="AH120">
        <v>-4.8497836563410737E-2</v>
      </c>
      <c r="AI120">
        <v>-0.16205023551235834</v>
      </c>
    </row>
    <row r="121" spans="1:35" x14ac:dyDescent="0.2">
      <c r="A121" s="1">
        <v>118</v>
      </c>
      <c r="B121" s="1">
        <v>21.9832</v>
      </c>
      <c r="C121" s="1">
        <v>17.827999999999999</v>
      </c>
      <c r="D121" s="1">
        <v>37.803800000000003</v>
      </c>
      <c r="E121" s="1">
        <v>42.5623</v>
      </c>
      <c r="F121" s="1">
        <v>99.777199999999993</v>
      </c>
      <c r="G121" s="1">
        <v>12.2126</v>
      </c>
      <c r="H121" s="1"/>
      <c r="I121" s="1"/>
      <c r="J121" s="1"/>
      <c r="K121" s="1">
        <f t="shared" si="6"/>
        <v>-0.10371183787074871</v>
      </c>
      <c r="L121" s="1">
        <f t="shared" si="7"/>
        <v>-9.3759327222540156E-2</v>
      </c>
      <c r="M121" s="1">
        <f t="shared" si="8"/>
        <v>7.3434060671134088E-2</v>
      </c>
      <c r="N121" s="1">
        <f t="shared" si="9"/>
        <v>-9.2097913740523896E-2</v>
      </c>
      <c r="O121" s="1">
        <f t="shared" si="10"/>
        <v>0.13843300647756232</v>
      </c>
      <c r="P121" s="1">
        <f t="shared" si="11"/>
        <v>-2.3195305617057592E-2</v>
      </c>
      <c r="U121">
        <v>33.2059</v>
      </c>
      <c r="V121">
        <v>15.966799999999999</v>
      </c>
      <c r="W121">
        <v>64.965699999999998</v>
      </c>
      <c r="X121">
        <v>76.626800000000003</v>
      </c>
      <c r="Y121">
        <v>51.970700000000001</v>
      </c>
      <c r="Z121">
        <v>16.166899999999998</v>
      </c>
      <c r="AD121">
        <v>0.24009685975129275</v>
      </c>
      <c r="AE121">
        <v>-0.10496069988125428</v>
      </c>
      <c r="AF121">
        <v>0.10766986979740856</v>
      </c>
      <c r="AG121">
        <v>0.6143308623210546</v>
      </c>
      <c r="AH121">
        <v>-0.27370496132348177</v>
      </c>
      <c r="AI121">
        <v>-6.6158625782718972E-2</v>
      </c>
    </row>
    <row r="122" spans="1:35" x14ac:dyDescent="0.2">
      <c r="A122" s="1">
        <v>119</v>
      </c>
      <c r="B122" s="1">
        <v>16.111999999999998</v>
      </c>
      <c r="C122" s="1">
        <v>13.7018</v>
      </c>
      <c r="D122" s="1">
        <v>31.576899999999998</v>
      </c>
      <c r="E122" s="1">
        <v>35.194499999999998</v>
      </c>
      <c r="F122" s="1">
        <v>88.417500000000004</v>
      </c>
      <c r="G122" s="1">
        <v>14.5947</v>
      </c>
      <c r="H122" s="1"/>
      <c r="I122" s="1"/>
      <c r="J122" s="1"/>
      <c r="K122" s="1">
        <f t="shared" si="6"/>
        <v>-0.34308950160911539</v>
      </c>
      <c r="L122" s="1">
        <f t="shared" si="7"/>
        <v>-0.30350412551816242</v>
      </c>
      <c r="M122" s="1">
        <f t="shared" si="8"/>
        <v>-0.10337796754806844</v>
      </c>
      <c r="N122" s="1">
        <f t="shared" si="9"/>
        <v>-0.24926143618039603</v>
      </c>
      <c r="O122" s="1">
        <f t="shared" si="10"/>
        <v>8.82165815667184E-3</v>
      </c>
      <c r="P122" s="1">
        <f t="shared" si="11"/>
        <v>0.16733303908346536</v>
      </c>
      <c r="U122">
        <v>31.2559</v>
      </c>
      <c r="V122">
        <v>20.954499999999999</v>
      </c>
      <c r="W122">
        <v>53.242600000000003</v>
      </c>
      <c r="X122">
        <v>80.931700000000006</v>
      </c>
      <c r="Y122">
        <v>59.721299999999999</v>
      </c>
      <c r="Z122">
        <v>14.019500000000001</v>
      </c>
      <c r="AD122">
        <v>0.16727278702581264</v>
      </c>
      <c r="AE122">
        <v>0.17463117308028267</v>
      </c>
      <c r="AF122">
        <v>-9.2209830577127477E-2</v>
      </c>
      <c r="AG122">
        <v>0.70502410449227826</v>
      </c>
      <c r="AH122">
        <v>-0.1653896542992119</v>
      </c>
      <c r="AI122">
        <v>-0.19019792626668233</v>
      </c>
    </row>
    <row r="123" spans="1:35" x14ac:dyDescent="0.2">
      <c r="A123" s="1">
        <v>120</v>
      </c>
      <c r="B123" s="1">
        <v>21.226900000000001</v>
      </c>
      <c r="C123" s="1">
        <v>18.2913</v>
      </c>
      <c r="D123" s="1">
        <v>40.299999999999997</v>
      </c>
      <c r="E123" s="1">
        <v>39.832799999999999</v>
      </c>
      <c r="F123" s="1">
        <v>88.022599999999997</v>
      </c>
      <c r="G123" s="1">
        <v>7.9568000000000003</v>
      </c>
      <c r="H123" s="1"/>
      <c r="I123" s="1"/>
      <c r="J123" s="1"/>
      <c r="K123" s="1">
        <f t="shared" si="6"/>
        <v>-0.13454732756371207</v>
      </c>
      <c r="L123" s="1">
        <f t="shared" si="7"/>
        <v>-7.0208659525782396E-2</v>
      </c>
      <c r="M123" s="1">
        <f t="shared" si="8"/>
        <v>0.14431334006228733</v>
      </c>
      <c r="N123" s="1">
        <f t="shared" si="9"/>
        <v>-0.15032124153167337</v>
      </c>
      <c r="O123" s="1">
        <f t="shared" si="10"/>
        <v>4.3159474907281453E-3</v>
      </c>
      <c r="P123" s="1">
        <f t="shared" si="11"/>
        <v>-0.36358845845551346</v>
      </c>
      <c r="U123">
        <v>24.4618</v>
      </c>
      <c r="V123">
        <v>19.610099999999999</v>
      </c>
      <c r="W123">
        <v>51.862699999999997</v>
      </c>
      <c r="X123">
        <v>73.325900000000004</v>
      </c>
      <c r="Y123">
        <v>55.872900000000001</v>
      </c>
      <c r="Z123">
        <v>18.942900000000002</v>
      </c>
      <c r="AD123">
        <v>-8.6457486053256399E-2</v>
      </c>
      <c r="AE123">
        <v>9.9269119626889266E-2</v>
      </c>
      <c r="AF123">
        <v>-0.11573722508428204</v>
      </c>
      <c r="AG123">
        <v>0.54478933450786704</v>
      </c>
      <c r="AH123">
        <v>-0.21917137797895281</v>
      </c>
      <c r="AI123">
        <v>9.4190213810967857E-2</v>
      </c>
    </row>
    <row r="124" spans="1:35" x14ac:dyDescent="0.2">
      <c r="A124" s="1">
        <v>121</v>
      </c>
      <c r="B124" s="1">
        <v>23.058800000000002</v>
      </c>
      <c r="C124" s="1">
        <v>17.4954</v>
      </c>
      <c r="D124" s="1">
        <v>32.034599999999998</v>
      </c>
      <c r="E124" s="1">
        <v>45.847999999999999</v>
      </c>
      <c r="F124" s="1">
        <v>87.929500000000004</v>
      </c>
      <c r="G124" s="1">
        <v>10.1561</v>
      </c>
      <c r="H124" s="1"/>
      <c r="I124" s="1"/>
      <c r="J124" s="1"/>
      <c r="K124" s="1">
        <f t="shared" si="6"/>
        <v>-5.9858006436461442E-2</v>
      </c>
      <c r="L124" s="1">
        <f t="shared" si="7"/>
        <v>-0.11066619550646335</v>
      </c>
      <c r="M124" s="1">
        <f t="shared" si="8"/>
        <v>-9.0381634651132761E-2</v>
      </c>
      <c r="N124" s="1">
        <f t="shared" si="9"/>
        <v>-2.2010209720234597E-2</v>
      </c>
      <c r="O124" s="1">
        <f t="shared" si="10"/>
        <v>3.2536996735609701E-3</v>
      </c>
      <c r="P124" s="1">
        <f t="shared" si="11"/>
        <v>-0.18768107064649611</v>
      </c>
      <c r="U124">
        <v>33.211799999999997</v>
      </c>
      <c r="V124">
        <v>19.696200000000001</v>
      </c>
      <c r="W124">
        <v>49.522100000000002</v>
      </c>
      <c r="X124">
        <v>89.140600000000006</v>
      </c>
      <c r="Y124">
        <v>65.819100000000006</v>
      </c>
      <c r="Z124">
        <v>17.4391</v>
      </c>
      <c r="AD124">
        <v>0.2403171992533851</v>
      </c>
      <c r="AE124">
        <v>0.10409556473425115</v>
      </c>
      <c r="AF124">
        <v>-0.1556446238692995</v>
      </c>
      <c r="AG124">
        <v>0.87796465030271664</v>
      </c>
      <c r="AH124">
        <v>-8.0172370582777874E-2</v>
      </c>
      <c r="AI124">
        <v>7.3268906910160378E-3</v>
      </c>
    </row>
    <row r="125" spans="1:35" x14ac:dyDescent="0.2">
      <c r="A125" s="1">
        <v>122</v>
      </c>
      <c r="B125" s="1">
        <v>19.957999999999998</v>
      </c>
      <c r="C125" s="1">
        <v>21.098600000000001</v>
      </c>
      <c r="D125" s="1">
        <v>46.869199999999999</v>
      </c>
      <c r="E125" s="1">
        <v>33.872300000000003</v>
      </c>
      <c r="F125" s="1">
        <v>96.863200000000006</v>
      </c>
      <c r="G125" s="1">
        <v>15.711</v>
      </c>
      <c r="H125" s="1"/>
      <c r="I125" s="1"/>
      <c r="J125" s="1"/>
      <c r="K125" s="1">
        <f t="shared" si="6"/>
        <v>-0.18628229103244315</v>
      </c>
      <c r="L125" s="1">
        <f t="shared" si="7"/>
        <v>7.2493238650578634E-2</v>
      </c>
      <c r="M125" s="1">
        <f t="shared" si="8"/>
        <v>0.33084493295402878</v>
      </c>
      <c r="N125" s="1">
        <f t="shared" si="9"/>
        <v>-0.2774654603626483</v>
      </c>
      <c r="O125" s="1">
        <f t="shared" si="10"/>
        <v>0.10518499209275695</v>
      </c>
      <c r="P125" s="1">
        <f t="shared" si="11"/>
        <v>0.25661845581206361</v>
      </c>
      <c r="U125">
        <v>29.491199999999999</v>
      </c>
      <c r="V125">
        <v>13.712199999999999</v>
      </c>
      <c r="W125">
        <v>43.990200000000002</v>
      </c>
      <c r="X125">
        <v>69.900099999999995</v>
      </c>
      <c r="Y125">
        <v>61.946199999999997</v>
      </c>
      <c r="Z125">
        <v>16.479700000000001</v>
      </c>
      <c r="AD125">
        <v>0.1013688684931691</v>
      </c>
      <c r="AE125">
        <v>-0.2313451730410436</v>
      </c>
      <c r="AF125">
        <v>-0.24996391778489319</v>
      </c>
      <c r="AG125">
        <v>0.47261648286667252</v>
      </c>
      <c r="AH125">
        <v>-0.13429648388681831</v>
      </c>
      <c r="AI125">
        <v>-4.8090500053286106E-2</v>
      </c>
    </row>
    <row r="126" spans="1:35" x14ac:dyDescent="0.2">
      <c r="A126" s="1">
        <v>123</v>
      </c>
      <c r="B126" s="1">
        <v>20.8627</v>
      </c>
      <c r="C126" s="1">
        <v>17.2362</v>
      </c>
      <c r="D126" s="1">
        <v>39.799999999999997</v>
      </c>
      <c r="E126" s="1">
        <v>43.787199999999999</v>
      </c>
      <c r="F126" s="1">
        <v>78.221400000000003</v>
      </c>
      <c r="G126" s="1">
        <v>8.1395</v>
      </c>
      <c r="H126" s="1"/>
      <c r="I126" s="1"/>
      <c r="J126" s="1"/>
      <c r="K126" s="1">
        <f t="shared" si="6"/>
        <v>-0.14939630990693206</v>
      </c>
      <c r="L126" s="1">
        <f t="shared" si="7"/>
        <v>-0.12384196297246725</v>
      </c>
      <c r="M126" s="1">
        <f t="shared" si="8"/>
        <v>0.13011590408136567</v>
      </c>
      <c r="N126" s="1">
        <f t="shared" si="9"/>
        <v>-6.5969408808712632E-2</v>
      </c>
      <c r="O126" s="1">
        <f t="shared" si="10"/>
        <v>-0.10751330391227654</v>
      </c>
      <c r="P126" s="1">
        <f t="shared" si="11"/>
        <v>-0.34897549989928767</v>
      </c>
      <c r="U126">
        <v>20.820599999999999</v>
      </c>
      <c r="V126">
        <v>15.802</v>
      </c>
      <c r="W126">
        <v>50.595599999999997</v>
      </c>
      <c r="X126">
        <v>76.777900000000002</v>
      </c>
      <c r="Y126">
        <v>66.816599999999994</v>
      </c>
      <c r="Z126">
        <v>15.416499999999999</v>
      </c>
      <c r="AD126">
        <v>-0.22244056995480427</v>
      </c>
      <c r="AE126">
        <v>-0.11419877367560062</v>
      </c>
      <c r="AF126">
        <v>-0.13734137145721875</v>
      </c>
      <c r="AG126">
        <v>0.61751415319704983</v>
      </c>
      <c r="AH126">
        <v>-6.6232221593446994E-2</v>
      </c>
      <c r="AI126">
        <v>-0.10950364351726591</v>
      </c>
    </row>
    <row r="127" spans="1:35" x14ac:dyDescent="0.2">
      <c r="A127" s="1">
        <v>124</v>
      </c>
      <c r="B127" s="1">
        <v>15.761900000000001</v>
      </c>
      <c r="C127" s="1">
        <v>10.119300000000001</v>
      </c>
      <c r="D127" s="1">
        <v>31.884599999999999</v>
      </c>
      <c r="E127" s="1">
        <v>43.0426</v>
      </c>
      <c r="F127" s="1">
        <v>93.483800000000002</v>
      </c>
      <c r="G127" s="1">
        <v>14.0299</v>
      </c>
      <c r="H127" s="1"/>
      <c r="I127" s="1"/>
      <c r="J127" s="1"/>
      <c r="K127" s="1">
        <f t="shared" si="6"/>
        <v>-0.357363605723232</v>
      </c>
      <c r="L127" s="1">
        <f t="shared" si="7"/>
        <v>-0.48561132824562764</v>
      </c>
      <c r="M127" s="1">
        <f t="shared" si="8"/>
        <v>-9.4640865445409228E-2</v>
      </c>
      <c r="N127" s="1">
        <f t="shared" si="9"/>
        <v>-8.1852570513526623E-2</v>
      </c>
      <c r="O127" s="1">
        <f t="shared" si="10"/>
        <v>6.6626879597214098E-2</v>
      </c>
      <c r="P127" s="1">
        <f t="shared" si="11"/>
        <v>0.12215844142305841</v>
      </c>
      <c r="U127">
        <v>21.65</v>
      </c>
      <c r="V127">
        <v>16.944600000000001</v>
      </c>
      <c r="W127">
        <v>54.877499999999998</v>
      </c>
      <c r="X127">
        <v>74.135300000000001</v>
      </c>
      <c r="Y127">
        <v>73.215199999999996</v>
      </c>
      <c r="Z127">
        <v>16.290199999999999</v>
      </c>
      <c r="AD127">
        <v>-0.19146606435556673</v>
      </c>
      <c r="AE127">
        <v>-5.0148876118439482E-2</v>
      </c>
      <c r="AF127">
        <v>-6.433466768144902E-2</v>
      </c>
      <c r="AG127">
        <v>0.56184132415068988</v>
      </c>
      <c r="AH127">
        <v>2.3188768204180723E-2</v>
      </c>
      <c r="AI127">
        <v>-5.9036503332466225E-2</v>
      </c>
    </row>
    <row r="128" spans="1:35" x14ac:dyDescent="0.2">
      <c r="A128" s="1">
        <v>125</v>
      </c>
      <c r="B128" s="1">
        <v>25.2437</v>
      </c>
      <c r="C128" s="1">
        <v>15.7982</v>
      </c>
      <c r="D128" s="1">
        <v>43.496200000000002</v>
      </c>
      <c r="E128" s="1">
        <v>50.480200000000004</v>
      </c>
      <c r="F128" s="1">
        <v>85.021199999999993</v>
      </c>
      <c r="G128" s="1">
        <v>13.302300000000001</v>
      </c>
      <c r="H128" s="1"/>
      <c r="I128" s="1"/>
      <c r="J128" s="1"/>
      <c r="K128" s="1">
        <f t="shared" si="6"/>
        <v>2.9223656171175307E-2</v>
      </c>
      <c r="L128" s="1">
        <f t="shared" si="7"/>
        <v>-0.19693900624451055</v>
      </c>
      <c r="M128" s="1">
        <f t="shared" si="8"/>
        <v>0.23506902982673122</v>
      </c>
      <c r="N128" s="1">
        <f t="shared" si="9"/>
        <v>7.6799865016590002E-2</v>
      </c>
      <c r="O128" s="1">
        <f t="shared" si="10"/>
        <v>-2.9929279130601779E-2</v>
      </c>
      <c r="P128" s="1">
        <f t="shared" si="11"/>
        <v>6.3962553927109325E-2</v>
      </c>
      <c r="U128">
        <v>19.861799999999999</v>
      </c>
      <c r="V128">
        <v>21.950800000000001</v>
      </c>
      <c r="W128">
        <v>55.710799999999999</v>
      </c>
      <c r="X128">
        <v>74.933000000000007</v>
      </c>
      <c r="Y128">
        <v>63.0807</v>
      </c>
      <c r="Z128">
        <v>14.2827</v>
      </c>
      <c r="AD128">
        <v>-0.25824760632874805</v>
      </c>
      <c r="AE128">
        <v>0.23048003789404045</v>
      </c>
      <c r="AF128">
        <v>-5.012684259063676E-2</v>
      </c>
      <c r="AG128">
        <v>0.57864682469193018</v>
      </c>
      <c r="AH128">
        <v>-0.11844174801875203</v>
      </c>
      <c r="AI128">
        <v>-0.1749948230314308</v>
      </c>
    </row>
    <row r="129" spans="1:35" x14ac:dyDescent="0.2">
      <c r="A129" s="1">
        <v>126</v>
      </c>
      <c r="B129" s="1">
        <v>25.680700000000002</v>
      </c>
      <c r="C129" s="1">
        <v>16.582599999999999</v>
      </c>
      <c r="D129" s="1">
        <v>31.303799999999999</v>
      </c>
      <c r="E129" s="1">
        <v>52.644399999999997</v>
      </c>
      <c r="F129" s="1">
        <v>83.667100000000005</v>
      </c>
      <c r="G129" s="1">
        <v>13.142899999999999</v>
      </c>
      <c r="H129" s="1"/>
      <c r="I129" s="1"/>
      <c r="J129" s="1"/>
      <c r="K129" s="1">
        <f t="shared" si="6"/>
        <v>4.7040804122814917E-2</v>
      </c>
      <c r="L129" s="1">
        <f t="shared" si="7"/>
        <v>-0.15706604328026108</v>
      </c>
      <c r="M129" s="1">
        <f t="shared" si="8"/>
        <v>-0.11113260708084785</v>
      </c>
      <c r="N129" s="1">
        <f t="shared" si="9"/>
        <v>0.12296470326740709</v>
      </c>
      <c r="O129" s="1">
        <f t="shared" si="10"/>
        <v>-4.5379222946135327E-2</v>
      </c>
      <c r="P129" s="1">
        <f t="shared" si="11"/>
        <v>5.1213207491080756E-2</v>
      </c>
      <c r="U129">
        <v>21.65</v>
      </c>
      <c r="V129">
        <v>16.747800000000002</v>
      </c>
      <c r="W129">
        <v>53.4069</v>
      </c>
      <c r="X129">
        <v>65.099900000000005</v>
      </c>
      <c r="Y129">
        <v>71.425399999999996</v>
      </c>
      <c r="Z129">
        <v>17.088699999999999</v>
      </c>
      <c r="AD129">
        <v>-0.19146606435556673</v>
      </c>
      <c r="AE129">
        <v>-6.1180750649552099E-2</v>
      </c>
      <c r="AF129">
        <v>-8.9408503729149061E-2</v>
      </c>
      <c r="AG129">
        <v>0.37148853539511545</v>
      </c>
      <c r="AH129">
        <v>-1.8238419823904044E-3</v>
      </c>
      <c r="AI129">
        <v>-1.2913106929166914E-2</v>
      </c>
    </row>
    <row r="130" spans="1:35" x14ac:dyDescent="0.2">
      <c r="A130" s="1">
        <v>127</v>
      </c>
      <c r="B130" s="1">
        <v>19.854299999999999</v>
      </c>
      <c r="C130" s="1">
        <v>16.9862</v>
      </c>
      <c r="D130" s="1">
        <v>40.369199999999999</v>
      </c>
      <c r="E130" s="1">
        <v>39.307000000000002</v>
      </c>
      <c r="F130" s="1">
        <v>83.936499999999995</v>
      </c>
      <c r="G130" s="1">
        <v>9.0365000000000002</v>
      </c>
      <c r="H130" s="1"/>
      <c r="I130" s="1"/>
      <c r="J130" s="1"/>
      <c r="K130" s="1">
        <f t="shared" si="6"/>
        <v>-0.19051029616421666</v>
      </c>
      <c r="L130" s="1">
        <f t="shared" si="7"/>
        <v>-0.13655007202532596</v>
      </c>
      <c r="M130" s="1">
        <f t="shared" si="8"/>
        <v>0.14627826520204695</v>
      </c>
      <c r="N130" s="1">
        <f t="shared" si="9"/>
        <v>-0.16153715131463223</v>
      </c>
      <c r="O130" s="1">
        <f t="shared" si="10"/>
        <v>-4.2305436029434478E-2</v>
      </c>
      <c r="P130" s="1">
        <f t="shared" si="11"/>
        <v>-0.27723043243932832</v>
      </c>
      <c r="U130">
        <v>23.805900000000001</v>
      </c>
      <c r="V130">
        <v>19.060300000000002</v>
      </c>
      <c r="W130">
        <v>51.951000000000001</v>
      </c>
      <c r="X130">
        <v>74.802899999999994</v>
      </c>
      <c r="Y130">
        <v>66.489000000000004</v>
      </c>
      <c r="Z130">
        <v>14.5489</v>
      </c>
      <c r="AD130">
        <v>-0.11095251646384222</v>
      </c>
      <c r="AE130">
        <v>6.8449380718323724E-2</v>
      </c>
      <c r="AF130">
        <v>-0.1142317037168048</v>
      </c>
      <c r="AG130">
        <v>0.57590595015210877</v>
      </c>
      <c r="AH130">
        <v>-7.0810459998363995E-2</v>
      </c>
      <c r="AI130">
        <v>-0.15961843214532154</v>
      </c>
    </row>
    <row r="131" spans="1:35" x14ac:dyDescent="0.2">
      <c r="A131" s="1">
        <v>128</v>
      </c>
      <c r="B131" s="1">
        <v>19.383800000000001</v>
      </c>
      <c r="C131" s="1">
        <v>14.908300000000001</v>
      </c>
      <c r="D131" s="1">
        <v>24.711500000000001</v>
      </c>
      <c r="E131" s="1">
        <v>39.255299999999998</v>
      </c>
      <c r="F131" s="1">
        <v>96.369500000000002</v>
      </c>
      <c r="G131" s="1">
        <v>14.764099999999999</v>
      </c>
      <c r="H131" s="1"/>
      <c r="I131" s="1"/>
      <c r="J131" s="1"/>
      <c r="K131" s="1">
        <f t="shared" si="6"/>
        <v>-0.20969328955379646</v>
      </c>
      <c r="L131" s="1">
        <f t="shared" si="7"/>
        <v>-0.24217479122906632</v>
      </c>
      <c r="M131" s="1">
        <f t="shared" si="8"/>
        <v>-0.29832012151490778</v>
      </c>
      <c r="N131" s="1">
        <f t="shared" si="9"/>
        <v>-0.1626399708958019</v>
      </c>
      <c r="O131" s="1">
        <f t="shared" si="10"/>
        <v>9.9551998029003136E-2</v>
      </c>
      <c r="P131" s="1">
        <f t="shared" si="11"/>
        <v>0.18088221904747548</v>
      </c>
      <c r="U131">
        <v>24.982399999999998</v>
      </c>
      <c r="V131">
        <v>15.3887</v>
      </c>
      <c r="W131">
        <v>58.112699999999997</v>
      </c>
      <c r="X131">
        <v>71.653099999999995</v>
      </c>
      <c r="Y131">
        <v>58.933999999999997</v>
      </c>
      <c r="Z131">
        <v>14.6617</v>
      </c>
      <c r="AD131">
        <v>-6.7015325919469307E-2</v>
      </c>
      <c r="AE131">
        <v>-0.1373668313163976</v>
      </c>
      <c r="AF131">
        <v>-9.1742743851622871E-3</v>
      </c>
      <c r="AG131">
        <v>0.50954771321491632</v>
      </c>
      <c r="AH131">
        <v>-0.17639224006292153</v>
      </c>
      <c r="AI131">
        <v>-0.15310281647307086</v>
      </c>
    </row>
    <row r="132" spans="1:35" x14ac:dyDescent="0.2">
      <c r="A132" s="1">
        <v>129</v>
      </c>
      <c r="B132" s="1">
        <v>19.5154</v>
      </c>
      <c r="C132" s="1">
        <v>14.593999999999999</v>
      </c>
      <c r="D132" s="1">
        <v>41.407699999999998</v>
      </c>
      <c r="E132" s="1">
        <v>40.343499999999999</v>
      </c>
      <c r="F132" s="1">
        <v>91.373800000000003</v>
      </c>
      <c r="G132" s="1">
        <v>14.5282</v>
      </c>
      <c r="H132" s="1"/>
      <c r="I132" s="1"/>
      <c r="J132" s="1"/>
      <c r="K132" s="1">
        <f t="shared" ref="K132:K153" si="12">(B132-AVERAGE($B$3:$B$62))/AVERAGE($B$3:$B$62)</f>
        <v>-0.20432775941549955</v>
      </c>
      <c r="L132" s="1">
        <f t="shared" ref="L132:L153" si="13">(C132-AVERAGE($C$3:$C$62))/AVERAGE($C$3:$C$62)</f>
        <v>-0.25815142593032037</v>
      </c>
      <c r="M132" s="1">
        <f t="shared" ref="M132:M153" si="14">(D132-AVERAGE($D$3:$D$62))/AVERAGE($D$3:$D$62)</f>
        <v>0.17576633973442127</v>
      </c>
      <c r="N132" s="1">
        <f t="shared" ref="N132:N153" si="15">(E132-AVERAGE($E$3:$E$62))/AVERAGE($E$3:$E$62)</f>
        <v>-0.13942743185849513</v>
      </c>
      <c r="O132" s="1">
        <f t="shared" ref="O132:O153" si="16">(F132-AVERAGE($F$3:$F$62))/AVERAGE($F$3:$F$62)</f>
        <v>4.2552305008353553E-2</v>
      </c>
      <c r="P132" s="1">
        <f t="shared" ref="P132:P153" si="17">(G132-AVERAGE($G$3:$G$62))/AVERAGE($G$3:$G$62)</f>
        <v>0.16201414612238701</v>
      </c>
      <c r="U132">
        <v>24.405899999999999</v>
      </c>
      <c r="V132">
        <v>20.979099999999999</v>
      </c>
      <c r="W132">
        <v>42.321100000000001</v>
      </c>
      <c r="X132">
        <v>69.474400000000003</v>
      </c>
      <c r="Y132">
        <v>44.0244</v>
      </c>
      <c r="Z132">
        <v>20.589500000000001</v>
      </c>
      <c r="AD132">
        <v>-8.8545109471386871E-2</v>
      </c>
      <c r="AE132">
        <v>0.17601015739667172</v>
      </c>
      <c r="AF132">
        <v>-0.27842219314679734</v>
      </c>
      <c r="AG132">
        <v>0.46364807170908717</v>
      </c>
      <c r="AH132">
        <v>-0.38475519281613468</v>
      </c>
      <c r="AI132">
        <v>0.18930202911174751</v>
      </c>
    </row>
    <row r="133" spans="1:35" x14ac:dyDescent="0.2">
      <c r="A133" s="1">
        <v>130</v>
      </c>
      <c r="B133" s="1">
        <v>20.652699999999999</v>
      </c>
      <c r="C133" s="1">
        <v>17.2729</v>
      </c>
      <c r="D133" s="1">
        <v>34.969200000000001</v>
      </c>
      <c r="E133" s="1">
        <v>36.914900000000003</v>
      </c>
      <c r="F133" s="1">
        <v>90.083200000000005</v>
      </c>
      <c r="G133" s="1">
        <v>11.1395</v>
      </c>
      <c r="H133" s="1"/>
      <c r="I133" s="1"/>
      <c r="J133" s="1"/>
      <c r="K133" s="1">
        <f t="shared" si="12"/>
        <v>-0.15795832608506552</v>
      </c>
      <c r="L133" s="1">
        <f t="shared" si="13"/>
        <v>-0.12197641256350759</v>
      </c>
      <c r="M133" s="1">
        <f t="shared" si="14"/>
        <v>-7.0540433919071459E-3</v>
      </c>
      <c r="N133" s="1">
        <f t="shared" si="15"/>
        <v>-0.21256335479849686</v>
      </c>
      <c r="O133" s="1">
        <f t="shared" si="16"/>
        <v>2.7826880380683709E-2</v>
      </c>
      <c r="P133" s="1">
        <f t="shared" si="17"/>
        <v>-0.10902544150477483</v>
      </c>
      <c r="U133">
        <v>21.4206</v>
      </c>
      <c r="V133">
        <v>21.1144</v>
      </c>
      <c r="W133">
        <v>47.129899999999999</v>
      </c>
      <c r="X133">
        <v>68.618899999999996</v>
      </c>
      <c r="Y133">
        <v>59.405900000000003</v>
      </c>
      <c r="Z133">
        <v>17.407499999999999</v>
      </c>
      <c r="AD133">
        <v>-0.2000331629623488</v>
      </c>
      <c r="AE133">
        <v>0.18359457113681171</v>
      </c>
      <c r="AF133">
        <v>-0.19643180637528901</v>
      </c>
      <c r="AG133">
        <v>0.44562487287113917</v>
      </c>
      <c r="AH133">
        <v>-0.16979739664631463</v>
      </c>
      <c r="AI133">
        <v>5.5015941019812206E-3</v>
      </c>
    </row>
    <row r="134" spans="1:35" x14ac:dyDescent="0.2">
      <c r="A134" s="1">
        <v>131</v>
      </c>
      <c r="B134" s="1">
        <v>15.7507</v>
      </c>
      <c r="C134" s="1">
        <v>11.9702</v>
      </c>
      <c r="D134" s="1">
        <v>40.192300000000003</v>
      </c>
      <c r="E134" s="1">
        <v>46.568399999999997</v>
      </c>
      <c r="F134" s="1">
        <v>95.180499999999995</v>
      </c>
      <c r="G134" s="1">
        <v>9.3488000000000007</v>
      </c>
      <c r="H134" s="1"/>
      <c r="I134" s="1"/>
      <c r="J134" s="1"/>
      <c r="K134" s="1">
        <f t="shared" si="12"/>
        <v>-0.35782024658606582</v>
      </c>
      <c r="L134" s="1">
        <f t="shared" si="13"/>
        <v>-0.39152557206188299</v>
      </c>
      <c r="M134" s="1">
        <f t="shared" si="14"/>
        <v>0.14125521235199698</v>
      </c>
      <c r="N134" s="1">
        <f t="shared" si="15"/>
        <v>-6.643261436393621E-3</v>
      </c>
      <c r="O134" s="1">
        <f t="shared" si="16"/>
        <v>8.5985804101915281E-2</v>
      </c>
      <c r="P134" s="1">
        <f t="shared" si="17"/>
        <v>-0.25225163136045947</v>
      </c>
      <c r="U134">
        <v>24.6676</v>
      </c>
      <c r="V134">
        <v>18.157399999999999</v>
      </c>
      <c r="W134">
        <v>48.764699999999998</v>
      </c>
      <c r="X134">
        <v>65.709599999999995</v>
      </c>
      <c r="Y134">
        <v>62.760399999999997</v>
      </c>
      <c r="Z134">
        <v>15.4496</v>
      </c>
      <c r="AD134">
        <v>-7.877174545484418E-2</v>
      </c>
      <c r="AE134">
        <v>1.7836171805002469E-2</v>
      </c>
      <c r="AF134">
        <v>-0.16855834848682169</v>
      </c>
      <c r="AG134">
        <v>0.38433335635536864</v>
      </c>
      <c r="AH134">
        <v>-0.1229179682907147</v>
      </c>
      <c r="AI134">
        <v>-0.10759170310280222</v>
      </c>
    </row>
    <row r="135" spans="1:35" x14ac:dyDescent="0.2">
      <c r="A135" s="1">
        <v>132</v>
      </c>
      <c r="B135" s="1">
        <v>17.439800000000002</v>
      </c>
      <c r="C135" s="1">
        <v>14.142200000000001</v>
      </c>
      <c r="D135" s="1">
        <v>43.357700000000001</v>
      </c>
      <c r="E135" s="1">
        <v>31.5532</v>
      </c>
      <c r="F135" s="1">
        <v>91.417500000000004</v>
      </c>
      <c r="G135" s="1">
        <v>10.960100000000001</v>
      </c>
      <c r="H135" s="1"/>
      <c r="I135" s="1"/>
      <c r="J135" s="1"/>
      <c r="K135" s="1">
        <f t="shared" si="12"/>
        <v>-0.28895309645994588</v>
      </c>
      <c r="L135" s="1">
        <f t="shared" si="13"/>
        <v>-0.28111752061064654</v>
      </c>
      <c r="M135" s="1">
        <f t="shared" si="14"/>
        <v>0.2311363400600159</v>
      </c>
      <c r="N135" s="1">
        <f t="shared" si="15"/>
        <v>-0.32693449113035478</v>
      </c>
      <c r="O135" s="1">
        <f t="shared" si="16"/>
        <v>4.305091112661575E-2</v>
      </c>
      <c r="P135" s="1">
        <f t="shared" si="17"/>
        <v>-0.12337445499676665</v>
      </c>
      <c r="U135">
        <v>17.155899999999999</v>
      </c>
      <c r="V135">
        <v>17.8093</v>
      </c>
      <c r="W135">
        <v>52.102899999999998</v>
      </c>
      <c r="X135">
        <v>74.592600000000004</v>
      </c>
      <c r="Y135">
        <v>55.266500000000001</v>
      </c>
      <c r="Z135">
        <v>14.5669</v>
      </c>
      <c r="AD135">
        <v>-0.35930127729688993</v>
      </c>
      <c r="AE135">
        <v>-1.6770168346331678E-3</v>
      </c>
      <c r="AF135">
        <v>-0.11164179776301343</v>
      </c>
      <c r="AG135">
        <v>0.57147546655699444</v>
      </c>
      <c r="AH135">
        <v>-0.22764587055752961</v>
      </c>
      <c r="AI135">
        <v>-0.15857870624017512</v>
      </c>
    </row>
    <row r="136" spans="1:35" x14ac:dyDescent="0.2">
      <c r="A136" s="1">
        <v>133</v>
      </c>
      <c r="B136" s="1">
        <v>19.159700000000001</v>
      </c>
      <c r="C136" s="1">
        <v>13.077999999999999</v>
      </c>
      <c r="D136" s="1">
        <v>38.857700000000001</v>
      </c>
      <c r="E136" s="1">
        <v>32.948300000000003</v>
      </c>
      <c r="F136" s="1">
        <v>87.100099999999998</v>
      </c>
      <c r="G136" s="1">
        <v>8.9801000000000002</v>
      </c>
      <c r="H136" s="1"/>
      <c r="I136" s="1"/>
      <c r="J136" s="1"/>
      <c r="K136" s="1">
        <f t="shared" si="12"/>
        <v>-0.21883018396103313</v>
      </c>
      <c r="L136" s="1">
        <f t="shared" si="13"/>
        <v>-0.3352133992268555</v>
      </c>
      <c r="M136" s="1">
        <f t="shared" si="14"/>
        <v>0.10335941623172078</v>
      </c>
      <c r="N136" s="1">
        <f t="shared" si="15"/>
        <v>-0.29717542734525393</v>
      </c>
      <c r="O136" s="1">
        <f t="shared" si="16"/>
        <v>-6.2095477975295998E-3</v>
      </c>
      <c r="P136" s="1">
        <f t="shared" si="17"/>
        <v>-0.28174149353714512</v>
      </c>
      <c r="U136">
        <v>20.158799999999999</v>
      </c>
      <c r="V136">
        <v>19.326000000000001</v>
      </c>
      <c r="W136">
        <v>55.002499999999998</v>
      </c>
      <c r="X136">
        <v>79.0959</v>
      </c>
      <c r="Y136">
        <v>57.929099999999998</v>
      </c>
      <c r="Z136">
        <v>12.410500000000001</v>
      </c>
      <c r="AD136">
        <v>-0.2471559398674826</v>
      </c>
      <c r="AE136">
        <v>8.3343532460786185E-2</v>
      </c>
      <c r="AF136">
        <v>-6.2203408667466625E-2</v>
      </c>
      <c r="AG136">
        <v>0.66634848973283367</v>
      </c>
      <c r="AH136">
        <v>-0.19043580469387766</v>
      </c>
      <c r="AI136">
        <v>-0.28313786967671178</v>
      </c>
    </row>
    <row r="137" spans="1:35" x14ac:dyDescent="0.2">
      <c r="A137" s="1">
        <v>134</v>
      </c>
      <c r="B137" s="1">
        <v>17.232500000000002</v>
      </c>
      <c r="C137" s="1">
        <v>17.534400000000002</v>
      </c>
      <c r="D137" s="1">
        <v>29.476900000000001</v>
      </c>
      <c r="E137" s="1">
        <v>44.489400000000003</v>
      </c>
      <c r="F137" s="1">
        <v>83.555700000000002</v>
      </c>
      <c r="G137" s="1">
        <v>11.604699999999999</v>
      </c>
      <c r="H137" s="1"/>
      <c r="I137" s="1"/>
      <c r="J137" s="1"/>
      <c r="K137" s="1">
        <f t="shared" si="12"/>
        <v>-0.29740502957293186</v>
      </c>
      <c r="L137" s="1">
        <f t="shared" si="13"/>
        <v>-0.10868373049421731</v>
      </c>
      <c r="M137" s="1">
        <f t="shared" si="14"/>
        <v>-0.16300719866793945</v>
      </c>
      <c r="N137" s="1">
        <f t="shared" si="15"/>
        <v>-5.0990687147256165E-2</v>
      </c>
      <c r="O137" s="1">
        <f t="shared" si="16"/>
        <v>-4.6650269206419279E-2</v>
      </c>
      <c r="P137" s="1">
        <f t="shared" si="17"/>
        <v>-7.1817185783065771E-2</v>
      </c>
      <c r="U137">
        <v>24.861799999999999</v>
      </c>
      <c r="V137">
        <v>20.627300000000002</v>
      </c>
      <c r="W137">
        <v>54.382399999999997</v>
      </c>
      <c r="X137">
        <v>83.352199999999996</v>
      </c>
      <c r="Y137">
        <v>59.667499999999997</v>
      </c>
      <c r="Z137">
        <v>17.616499999999998</v>
      </c>
      <c r="AD137">
        <v>-7.1519214724952831E-2</v>
      </c>
      <c r="AE137">
        <v>0.15628956054684759</v>
      </c>
      <c r="AF137">
        <v>-7.2776158384030509E-2</v>
      </c>
      <c r="AG137">
        <v>0.7560178540974829</v>
      </c>
      <c r="AH137">
        <v>-0.16614151396399993</v>
      </c>
      <c r="AI137">
        <v>1.7573967111736425E-2</v>
      </c>
    </row>
    <row r="138" spans="1:35" x14ac:dyDescent="0.2">
      <c r="A138" s="1">
        <v>135</v>
      </c>
      <c r="B138" s="1">
        <v>16.663900000000002</v>
      </c>
      <c r="C138" s="1">
        <v>19.135300000000001</v>
      </c>
      <c r="D138" s="1">
        <v>35.85</v>
      </c>
      <c r="E138" s="1">
        <v>39.206699999999998</v>
      </c>
      <c r="F138" s="1">
        <v>87.155199999999994</v>
      </c>
      <c r="G138" s="1">
        <v>11.6578</v>
      </c>
      <c r="H138" s="1"/>
      <c r="I138" s="1"/>
      <c r="J138" s="1"/>
      <c r="K138" s="1">
        <f t="shared" si="12"/>
        <v>-0.32058770766286837</v>
      </c>
      <c r="L138" s="1">
        <f t="shared" si="13"/>
        <v>-2.7306083363331353E-2</v>
      </c>
      <c r="M138" s="1">
        <f t="shared" si="14"/>
        <v>1.7956159832084505E-2</v>
      </c>
      <c r="N138" s="1">
        <f t="shared" si="15"/>
        <v>-0.16367666396436753</v>
      </c>
      <c r="O138" s="1">
        <f t="shared" si="16"/>
        <v>-5.5808705179816766E-3</v>
      </c>
      <c r="P138" s="1">
        <f t="shared" si="17"/>
        <v>-6.7570069749482847E-2</v>
      </c>
      <c r="U138">
        <v>34.591200000000001</v>
      </c>
      <c r="V138">
        <v>21.187000000000001</v>
      </c>
      <c r="W138">
        <v>57.318600000000004</v>
      </c>
      <c r="X138">
        <v>74.593999999999994</v>
      </c>
      <c r="Y138">
        <v>60.193199999999997</v>
      </c>
      <c r="Z138">
        <v>13.466200000000001</v>
      </c>
      <c r="AD138">
        <v>0.29183182792904028</v>
      </c>
      <c r="AE138">
        <v>0.18766425655835028</v>
      </c>
      <c r="AF138">
        <v>-2.271373664918953E-2</v>
      </c>
      <c r="AG138">
        <v>0.57150496097940584</v>
      </c>
      <c r="AH138">
        <v>-0.15879481088260508</v>
      </c>
      <c r="AI138">
        <v>-0.22215794533987643</v>
      </c>
    </row>
    <row r="139" spans="1:35" x14ac:dyDescent="0.2">
      <c r="A139" s="1">
        <v>136</v>
      </c>
      <c r="B139" s="1">
        <v>19.254899999999999</v>
      </c>
      <c r="C139" s="1">
        <v>12.876099999999999</v>
      </c>
      <c r="D139" s="1">
        <v>35.615400000000001</v>
      </c>
      <c r="E139" s="1">
        <v>42.811599999999999</v>
      </c>
      <c r="F139" s="1">
        <v>86.060599999999994</v>
      </c>
      <c r="G139" s="1">
        <v>12.8073</v>
      </c>
      <c r="H139" s="1"/>
      <c r="I139" s="1"/>
      <c r="J139" s="1"/>
      <c r="K139" s="1">
        <f t="shared" si="12"/>
        <v>-0.21494873662694605</v>
      </c>
      <c r="L139" s="1">
        <f t="shared" si="13"/>
        <v>-0.34547646809794424</v>
      </c>
      <c r="M139" s="1">
        <f t="shared" si="14"/>
        <v>1.1294722869836042E-2</v>
      </c>
      <c r="N139" s="1">
        <f t="shared" si="15"/>
        <v>-8.6780062259178059E-2</v>
      </c>
      <c r="O139" s="1">
        <f t="shared" si="16"/>
        <v>-1.8069983951615208E-2</v>
      </c>
      <c r="P139" s="1">
        <f t="shared" si="17"/>
        <v>2.4370794292014632E-2</v>
      </c>
      <c r="U139">
        <v>22.7971</v>
      </c>
      <c r="V139">
        <v>16.530100000000001</v>
      </c>
      <c r="W139">
        <v>65.700999999999993</v>
      </c>
      <c r="X139">
        <v>70.687299999999993</v>
      </c>
      <c r="Y139">
        <v>64.276300000000006</v>
      </c>
      <c r="Z139">
        <v>17.417999999999999</v>
      </c>
      <c r="AD139">
        <v>-0.14862683675382396</v>
      </c>
      <c r="AE139">
        <v>-7.3384201286865236E-2</v>
      </c>
      <c r="AF139">
        <v>0.12020678782125852</v>
      </c>
      <c r="AG139">
        <v>0.48920077523982564</v>
      </c>
      <c r="AH139">
        <v>-0.10173313435294322</v>
      </c>
      <c r="AI139">
        <v>6.1081008799833006E-3</v>
      </c>
    </row>
    <row r="140" spans="1:35" x14ac:dyDescent="0.2">
      <c r="A140" s="1">
        <v>137</v>
      </c>
      <c r="B140" s="1">
        <v>19.084</v>
      </c>
      <c r="C140" s="1">
        <v>16.534400000000002</v>
      </c>
      <c r="D140" s="1">
        <v>42.4</v>
      </c>
      <c r="E140" s="1">
        <v>31.294799999999999</v>
      </c>
      <c r="F140" s="1">
        <v>94.654399999999995</v>
      </c>
      <c r="G140" s="1">
        <v>9.5515000000000008</v>
      </c>
      <c r="H140" s="1"/>
      <c r="I140" s="1"/>
      <c r="J140" s="1"/>
      <c r="K140" s="1">
        <f t="shared" si="12"/>
        <v>-0.22191658693572222</v>
      </c>
      <c r="L140" s="1">
        <f t="shared" si="13"/>
        <v>-0.15951616670565213</v>
      </c>
      <c r="M140" s="1">
        <f t="shared" si="14"/>
        <v>0.20394257118215844</v>
      </c>
      <c r="N140" s="1">
        <f t="shared" si="15"/>
        <v>-0.33244645592289301</v>
      </c>
      <c r="O140" s="1">
        <f t="shared" si="16"/>
        <v>7.9983134106086123E-2</v>
      </c>
      <c r="P140" s="1">
        <f t="shared" si="17"/>
        <v>-0.23603900574827022</v>
      </c>
      <c r="U140">
        <v>29.923500000000001</v>
      </c>
      <c r="V140">
        <v>15.600199999999999</v>
      </c>
      <c r="W140">
        <v>57.605400000000003</v>
      </c>
      <c r="X140">
        <v>75.930400000000006</v>
      </c>
      <c r="Y140">
        <v>60.606400000000001</v>
      </c>
      <c r="Z140">
        <v>13.646599999999999</v>
      </c>
      <c r="AD140">
        <v>0.1175134052312333</v>
      </c>
      <c r="AE140">
        <v>-0.12551092957183299</v>
      </c>
      <c r="AF140">
        <v>-1.782377596750833E-2</v>
      </c>
      <c r="AG140">
        <v>0.59965949391573981</v>
      </c>
      <c r="AH140">
        <v>-0.15302030505564607</v>
      </c>
      <c r="AI140">
        <v>-0.21173758126829831</v>
      </c>
    </row>
    <row r="141" spans="1:35" x14ac:dyDescent="0.2">
      <c r="A141" s="1">
        <v>138</v>
      </c>
      <c r="B141" s="1">
        <v>24.285699999999999</v>
      </c>
      <c r="C141" s="1">
        <v>13.084899999999999</v>
      </c>
      <c r="D141" s="1">
        <v>37.557699999999997</v>
      </c>
      <c r="E141" s="1">
        <v>38.638300000000001</v>
      </c>
      <c r="F141" s="1">
        <v>87.733400000000003</v>
      </c>
      <c r="G141" s="1">
        <v>12.9369</v>
      </c>
      <c r="H141" s="1"/>
      <c r="I141" s="1"/>
      <c r="J141" s="1"/>
      <c r="K141" s="1">
        <f t="shared" si="12"/>
        <v>-9.8354462033572662E-3</v>
      </c>
      <c r="L141" s="1">
        <f t="shared" si="13"/>
        <v>-0.33486265541699661</v>
      </c>
      <c r="M141" s="1">
        <f t="shared" si="14"/>
        <v>6.6446082681324278E-2</v>
      </c>
      <c r="N141" s="1">
        <f t="shared" si="15"/>
        <v>-0.17580128001730366</v>
      </c>
      <c r="O141" s="1">
        <f t="shared" si="16"/>
        <v>1.016247504425622E-3</v>
      </c>
      <c r="P141" s="1">
        <f t="shared" si="17"/>
        <v>3.4736636814657579E-2</v>
      </c>
      <c r="U141">
        <v>23.511800000000001</v>
      </c>
      <c r="V141">
        <v>16.704799999999999</v>
      </c>
      <c r="W141">
        <v>63.357799999999997</v>
      </c>
      <c r="X141">
        <v>66.141900000000007</v>
      </c>
      <c r="Y141">
        <v>53.811700000000002</v>
      </c>
      <c r="Z141">
        <v>12.518800000000001</v>
      </c>
      <c r="AD141">
        <v>-0.12193588045797746</v>
      </c>
      <c r="AE141">
        <v>-6.3591170389581939E-2</v>
      </c>
      <c r="AF141">
        <v>8.0255058848750199E-2</v>
      </c>
      <c r="AG141">
        <v>0.3934408126471805</v>
      </c>
      <c r="AH141">
        <v>-0.24797682669755847</v>
      </c>
      <c r="AI141">
        <v>-0.27688218548074772</v>
      </c>
    </row>
    <row r="142" spans="1:35" x14ac:dyDescent="0.2">
      <c r="A142" s="1">
        <v>139</v>
      </c>
      <c r="B142" s="1">
        <v>20.820699999999999</v>
      </c>
      <c r="C142" s="1">
        <v>15.830299999999999</v>
      </c>
      <c r="D142" s="1">
        <v>36.299999999999997</v>
      </c>
      <c r="E142" s="1">
        <v>42.358699999999999</v>
      </c>
      <c r="F142" s="1">
        <v>85.406199999999998</v>
      </c>
      <c r="G142" s="1">
        <v>14.282400000000001</v>
      </c>
      <c r="H142" s="1"/>
      <c r="I142" s="1"/>
      <c r="J142" s="1"/>
      <c r="K142" s="1">
        <f t="shared" si="12"/>
        <v>-0.15110871314255883</v>
      </c>
      <c r="L142" s="1">
        <f t="shared" si="13"/>
        <v>-0.1953072850421235</v>
      </c>
      <c r="M142" s="1">
        <f t="shared" si="14"/>
        <v>3.0733852214913895E-2</v>
      </c>
      <c r="N142" s="1">
        <f t="shared" si="15"/>
        <v>-9.6440932439288543E-2</v>
      </c>
      <c r="O142" s="1">
        <f t="shared" si="16"/>
        <v>-2.553652499945892E-2</v>
      </c>
      <c r="P142" s="1">
        <f t="shared" si="17"/>
        <v>0.14235423800459668</v>
      </c>
      <c r="U142">
        <v>23.0382</v>
      </c>
      <c r="V142">
        <v>20.498200000000001</v>
      </c>
      <c r="W142">
        <v>53.522100000000002</v>
      </c>
      <c r="X142">
        <v>69.988200000000006</v>
      </c>
      <c r="Y142">
        <v>65.956000000000003</v>
      </c>
      <c r="Z142">
        <v>16.577400000000001</v>
      </c>
      <c r="AD142">
        <v>-0.13962279371068897</v>
      </c>
      <c r="AE142">
        <v>0.14905269569945606</v>
      </c>
      <c r="AF142">
        <v>-8.7444335421862862E-2</v>
      </c>
      <c r="AG142">
        <v>0.47447252473414581</v>
      </c>
      <c r="AH142">
        <v>-7.825918121271333E-2</v>
      </c>
      <c r="AI142">
        <v>-4.2447098890352697E-2</v>
      </c>
    </row>
    <row r="143" spans="1:35" x14ac:dyDescent="0.2">
      <c r="A143" s="1">
        <v>140</v>
      </c>
      <c r="B143" s="1">
        <v>20.736699999999999</v>
      </c>
      <c r="C143" s="1">
        <v>21.433499999999999</v>
      </c>
      <c r="D143" s="1">
        <v>38.2577</v>
      </c>
      <c r="E143" s="1">
        <v>32.69</v>
      </c>
      <c r="F143" s="1">
        <v>96.370900000000006</v>
      </c>
      <c r="G143" s="1">
        <v>14.086399999999999</v>
      </c>
      <c r="H143" s="1"/>
      <c r="I143" s="1"/>
      <c r="J143" s="1"/>
      <c r="K143" s="1">
        <f t="shared" si="12"/>
        <v>-0.15453351961381218</v>
      </c>
      <c r="L143" s="1">
        <f t="shared" si="13"/>
        <v>8.9517021537788025E-2</v>
      </c>
      <c r="M143" s="1">
        <f t="shared" si="14"/>
        <v>8.6322493054614716E-2</v>
      </c>
      <c r="N143" s="1">
        <f t="shared" si="15"/>
        <v>-0.30268525902448246</v>
      </c>
      <c r="O143" s="1">
        <f t="shared" si="16"/>
        <v>9.9567971680389153E-2</v>
      </c>
      <c r="P143" s="1">
        <f t="shared" si="17"/>
        <v>0.12667750085615506</v>
      </c>
      <c r="U143">
        <v>22.567599999999999</v>
      </c>
      <c r="V143">
        <v>14.351800000000001</v>
      </c>
      <c r="W143">
        <v>48.632399999999997</v>
      </c>
      <c r="X143">
        <v>76.316699999999997</v>
      </c>
      <c r="Y143">
        <v>59.506100000000004</v>
      </c>
      <c r="Z143">
        <v>15.9594</v>
      </c>
      <c r="AD143">
        <v>-0.15719766992843823</v>
      </c>
      <c r="AE143">
        <v>-0.19549158081492746</v>
      </c>
      <c r="AF143">
        <v>-0.17081407302722068</v>
      </c>
      <c r="AG143">
        <v>0.60779784775688428</v>
      </c>
      <c r="AH143">
        <v>-0.16839709295836375</v>
      </c>
      <c r="AI143">
        <v>-7.8144354967045207E-2</v>
      </c>
    </row>
    <row r="144" spans="1:35" x14ac:dyDescent="0.2">
      <c r="A144" s="1">
        <v>141</v>
      </c>
      <c r="B144" s="1">
        <v>21.1877</v>
      </c>
      <c r="C144" s="1">
        <v>15.805</v>
      </c>
      <c r="D144" s="1">
        <v>37.1038</v>
      </c>
      <c r="E144" s="1">
        <v>42.039499999999997</v>
      </c>
      <c r="F144" s="1">
        <v>84.088899999999995</v>
      </c>
      <c r="G144" s="1">
        <v>13.3588</v>
      </c>
      <c r="H144" s="1"/>
      <c r="I144" s="1"/>
      <c r="J144" s="1"/>
      <c r="K144" s="1">
        <f t="shared" si="12"/>
        <v>-0.13614557058363036</v>
      </c>
      <c r="L144" s="1">
        <f t="shared" si="13"/>
        <v>-0.19659334567827277</v>
      </c>
      <c r="M144" s="1">
        <f t="shared" si="14"/>
        <v>5.3557650297843658E-2</v>
      </c>
      <c r="N144" s="1">
        <f t="shared" si="15"/>
        <v>-0.10324983012418872</v>
      </c>
      <c r="O144" s="1">
        <f t="shared" si="16"/>
        <v>-4.0566589978561322E-2</v>
      </c>
      <c r="P144" s="1">
        <f t="shared" si="17"/>
        <v>6.8481613360205959E-2</v>
      </c>
      <c r="U144">
        <v>20.302900000000001</v>
      </c>
      <c r="V144">
        <v>18.463699999999999</v>
      </c>
      <c r="W144">
        <v>58.654400000000003</v>
      </c>
      <c r="X144">
        <v>67.940899999999999</v>
      </c>
      <c r="Y144">
        <v>63.853299999999997</v>
      </c>
      <c r="Z144">
        <v>18.717300000000002</v>
      </c>
      <c r="AD144">
        <v>-0.24177442762146115</v>
      </c>
      <c r="AE144">
        <v>3.5006208232237233E-2</v>
      </c>
      <c r="AF144">
        <v>6.1749677831918993E-5</v>
      </c>
      <c r="AG144">
        <v>0.43134114544609115</v>
      </c>
      <c r="AH144">
        <v>-0.10764459602962208</v>
      </c>
      <c r="AI144">
        <v>8.1158982466466523E-2</v>
      </c>
    </row>
    <row r="145" spans="1:35" x14ac:dyDescent="0.2">
      <c r="A145" s="1">
        <v>142</v>
      </c>
      <c r="B145" s="1">
        <v>23.521000000000001</v>
      </c>
      <c r="C145" s="1">
        <v>17.555</v>
      </c>
      <c r="D145" s="1">
        <v>30.615400000000001</v>
      </c>
      <c r="E145" s="1">
        <v>34.711199999999998</v>
      </c>
      <c r="F145" s="1">
        <v>90.251099999999994</v>
      </c>
      <c r="G145" s="1">
        <v>12.8073</v>
      </c>
      <c r="H145" s="1"/>
      <c r="I145" s="1"/>
      <c r="J145" s="1"/>
      <c r="K145" s="1">
        <f t="shared" si="12"/>
        <v>-4.1013416543445896E-2</v>
      </c>
      <c r="L145" s="1">
        <f t="shared" si="13"/>
        <v>-0.10763658230826186</v>
      </c>
      <c r="M145" s="1">
        <f t="shared" si="14"/>
        <v>-0.13067963693938076</v>
      </c>
      <c r="N145" s="1">
        <f t="shared" si="15"/>
        <v>-0.2595707728066875</v>
      </c>
      <c r="O145" s="1">
        <f t="shared" si="16"/>
        <v>2.9742577571901442E-2</v>
      </c>
      <c r="P145" s="1">
        <f t="shared" si="17"/>
        <v>2.4370794292014632E-2</v>
      </c>
      <c r="U145">
        <v>24.767600000000002</v>
      </c>
      <c r="V145">
        <v>18.314900000000002</v>
      </c>
      <c r="W145">
        <v>45.6691</v>
      </c>
      <c r="X145">
        <v>67.176100000000005</v>
      </c>
      <c r="Y145">
        <v>63.528100000000002</v>
      </c>
      <c r="Z145">
        <v>14.311299999999999</v>
      </c>
      <c r="AD145">
        <v>-7.5037177622768222E-2</v>
      </c>
      <c r="AE145">
        <v>2.6665034806274145E-2</v>
      </c>
      <c r="AF145">
        <v>-0.22133855171629285</v>
      </c>
      <c r="AG145">
        <v>0.41522876383152374</v>
      </c>
      <c r="AH145">
        <v>-0.11218929422644452</v>
      </c>
      <c r="AI145">
        <v>-0.17334281409325383</v>
      </c>
    </row>
    <row r="146" spans="1:35" x14ac:dyDescent="0.2">
      <c r="A146" s="1">
        <v>143</v>
      </c>
      <c r="B146" s="1">
        <v>22.106400000000001</v>
      </c>
      <c r="C146" s="1">
        <v>18.506900000000002</v>
      </c>
      <c r="D146" s="1">
        <v>44.019199999999998</v>
      </c>
      <c r="E146" s="1">
        <v>46.133699999999997</v>
      </c>
      <c r="F146" s="1">
        <v>92.530299999999997</v>
      </c>
      <c r="G146" s="1">
        <v>15.255800000000001</v>
      </c>
      <c r="H146" s="1"/>
      <c r="I146" s="1"/>
      <c r="J146" s="1"/>
      <c r="K146" s="1">
        <f t="shared" si="12"/>
        <v>-9.8688788379577078E-2</v>
      </c>
      <c r="L146" s="1">
        <f t="shared" si="13"/>
        <v>-5.9249186278596946E-2</v>
      </c>
      <c r="M146" s="1">
        <f t="shared" si="14"/>
        <v>0.24991954786277518</v>
      </c>
      <c r="N146" s="1">
        <f t="shared" si="15"/>
        <v>-1.5915904994119441E-2</v>
      </c>
      <c r="O146" s="1">
        <f t="shared" si="16"/>
        <v>5.5747682028266861E-2</v>
      </c>
      <c r="P146" s="1">
        <f t="shared" si="17"/>
        <v>0.22021003361833624</v>
      </c>
      <c r="U146">
        <v>24.2441</v>
      </c>
      <c r="V146">
        <v>15.852399999999999</v>
      </c>
      <c r="W146">
        <v>61.097999999999999</v>
      </c>
      <c r="X146">
        <v>67.875200000000007</v>
      </c>
      <c r="Y146">
        <v>66.1785</v>
      </c>
      <c r="Z146">
        <v>12.687200000000001</v>
      </c>
      <c r="AD146">
        <v>-9.4587640223685668E-2</v>
      </c>
      <c r="AE146">
        <v>-0.11137353751519373</v>
      </c>
      <c r="AF146">
        <v>4.1725305890370899E-2</v>
      </c>
      <c r="AG146">
        <v>0.4299570143372039</v>
      </c>
      <c r="AH146">
        <v>-7.5149724420606953E-2</v>
      </c>
      <c r="AI146">
        <v>-0.26715497201260047</v>
      </c>
    </row>
    <row r="147" spans="1:35" x14ac:dyDescent="0.2">
      <c r="A147" s="1">
        <v>144</v>
      </c>
      <c r="B147" s="1">
        <v>22.3445</v>
      </c>
      <c r="C147" s="1">
        <v>14.6927</v>
      </c>
      <c r="D147" s="1">
        <v>35.196199999999997</v>
      </c>
      <c r="E147" s="1">
        <v>49.708199999999998</v>
      </c>
      <c r="F147" s="1">
        <v>91.321600000000004</v>
      </c>
      <c r="G147" s="1">
        <v>15.4551</v>
      </c>
      <c r="H147" s="1"/>
      <c r="I147" s="1"/>
      <c r="J147" s="1"/>
      <c r="K147" s="1">
        <f t="shared" si="12"/>
        <v>-8.89810928937982E-2</v>
      </c>
      <c r="L147" s="1">
        <f t="shared" si="13"/>
        <v>-0.2531342644762517</v>
      </c>
      <c r="M147" s="1">
        <f t="shared" si="14"/>
        <v>-6.0840745656879551E-4</v>
      </c>
      <c r="N147" s="1">
        <f t="shared" si="15"/>
        <v>6.0332230264889063E-2</v>
      </c>
      <c r="O147" s="1">
        <f t="shared" si="16"/>
        <v>4.1956716006676539E-2</v>
      </c>
      <c r="P147" s="1">
        <f t="shared" si="17"/>
        <v>0.23615071583101166</v>
      </c>
      <c r="U147">
        <v>32.076500000000003</v>
      </c>
      <c r="V147">
        <v>22.391100000000002</v>
      </c>
      <c r="W147">
        <v>59.377499999999998</v>
      </c>
      <c r="X147">
        <v>62.428400000000003</v>
      </c>
      <c r="Y147">
        <v>52.3521</v>
      </c>
      <c r="Z147">
        <v>15.0406</v>
      </c>
      <c r="AD147">
        <v>0.19791865065582759</v>
      </c>
      <c r="AE147">
        <v>0.25516161490648404</v>
      </c>
      <c r="AF147">
        <v>1.2390656821917196E-2</v>
      </c>
      <c r="AG147">
        <v>0.31520685720040154</v>
      </c>
      <c r="AH147">
        <v>-0.26837486325377663</v>
      </c>
      <c r="AI147">
        <v>-0.13121658616973952</v>
      </c>
    </row>
    <row r="148" spans="1:35" x14ac:dyDescent="0.2">
      <c r="A148" s="1">
        <v>145</v>
      </c>
      <c r="B148" s="1">
        <v>17.8291</v>
      </c>
      <c r="C148" s="1">
        <v>18.9587</v>
      </c>
      <c r="D148" s="1">
        <v>46.592300000000002</v>
      </c>
      <c r="E148" s="1">
        <v>42.565300000000001</v>
      </c>
      <c r="F148" s="1">
        <v>91.805400000000006</v>
      </c>
      <c r="G148" s="1">
        <v>8.0897000000000006</v>
      </c>
      <c r="H148" s="1"/>
      <c r="I148" s="1"/>
      <c r="J148" s="1"/>
      <c r="K148" s="1">
        <f t="shared" si="12"/>
        <v>-0.27308074932591098</v>
      </c>
      <c r="L148" s="1">
        <f t="shared" si="13"/>
        <v>-3.628309159827077E-2</v>
      </c>
      <c r="M148" s="1">
        <f t="shared" si="14"/>
        <v>0.32298239290779446</v>
      </c>
      <c r="N148" s="1">
        <f t="shared" si="15"/>
        <v>-9.2033920341229716E-2</v>
      </c>
      <c r="O148" s="1">
        <f t="shared" si="16"/>
        <v>4.7476753535629516E-2</v>
      </c>
      <c r="P148" s="1">
        <f t="shared" si="17"/>
        <v>-0.35295867086863653</v>
      </c>
      <c r="U148">
        <v>24.902899999999999</v>
      </c>
      <c r="V148">
        <v>19.990200000000002</v>
      </c>
      <c r="W148">
        <v>55.713200000000001</v>
      </c>
      <c r="X148">
        <v>68.906700000000001</v>
      </c>
      <c r="Y148">
        <v>62.452300000000001</v>
      </c>
      <c r="Z148">
        <v>17.267700000000001</v>
      </c>
      <c r="AD148">
        <v>-6.9984307345969624E-2</v>
      </c>
      <c r="AE148">
        <v>0.12057610900329138</v>
      </c>
      <c r="AF148">
        <v>-5.0085922417568277E-2</v>
      </c>
      <c r="AG148">
        <v>0.45168808342118183</v>
      </c>
      <c r="AH148">
        <v>-0.12722369250486293</v>
      </c>
      <c r="AI148">
        <v>-2.5736104279888757E-3</v>
      </c>
    </row>
    <row r="149" spans="1:35" x14ac:dyDescent="0.2">
      <c r="A149" s="1">
        <v>146</v>
      </c>
      <c r="B149" s="1">
        <v>22.731100000000001</v>
      </c>
      <c r="C149" s="1">
        <v>18.5092</v>
      </c>
      <c r="D149" s="1">
        <v>39</v>
      </c>
      <c r="E149" s="1">
        <v>41.756799999999998</v>
      </c>
      <c r="F149" s="1">
        <v>86.856099999999998</v>
      </c>
      <c r="G149" s="1">
        <v>17.142900000000001</v>
      </c>
      <c r="H149" s="1"/>
      <c r="I149" s="1"/>
      <c r="J149" s="1"/>
      <c r="K149" s="1">
        <f t="shared" si="12"/>
        <v>-7.3218828824910612E-2</v>
      </c>
      <c r="L149" s="1">
        <f t="shared" si="13"/>
        <v>-5.9132271675310738E-2</v>
      </c>
      <c r="M149" s="1">
        <f t="shared" si="14"/>
        <v>0.10740000651189105</v>
      </c>
      <c r="N149" s="1">
        <f t="shared" si="15"/>
        <v>-0.1092801414510097</v>
      </c>
      <c r="O149" s="1">
        <f t="shared" si="16"/>
        <v>-8.993527039085035E-3</v>
      </c>
      <c r="P149" s="1">
        <f t="shared" si="17"/>
        <v>0.37114661868376464</v>
      </c>
      <c r="U149">
        <v>26.588200000000001</v>
      </c>
      <c r="V149">
        <v>19.052900000000001</v>
      </c>
      <c r="W149">
        <v>52.578400000000002</v>
      </c>
      <c r="X149">
        <v>63.929000000000002</v>
      </c>
      <c r="Y149">
        <v>81.9315</v>
      </c>
      <c r="Z149">
        <v>15.311299999999999</v>
      </c>
      <c r="AD149">
        <v>-7.0456356719943531E-3</v>
      </c>
      <c r="AE149">
        <v>6.8034564297946493E-2</v>
      </c>
      <c r="AF149">
        <v>-0.10353448847382435</v>
      </c>
      <c r="AG149">
        <v>0.34682066453672478</v>
      </c>
      <c r="AH149">
        <v>0.14499981646052784</v>
      </c>
      <c r="AI149">
        <v>-0.11558026380734365</v>
      </c>
    </row>
    <row r="150" spans="1:35" x14ac:dyDescent="0.2">
      <c r="A150" s="1">
        <v>147</v>
      </c>
      <c r="B150" s="1">
        <v>22.476199999999999</v>
      </c>
      <c r="C150" s="1">
        <v>20.933499999999999</v>
      </c>
      <c r="D150" s="1">
        <v>46.2577</v>
      </c>
      <c r="E150" s="1">
        <v>38.902700000000003</v>
      </c>
      <c r="F150" s="1">
        <v>96.155199999999994</v>
      </c>
      <c r="G150" s="1">
        <v>14.4884</v>
      </c>
      <c r="H150" s="1"/>
      <c r="I150" s="1"/>
      <c r="J150" s="1"/>
      <c r="K150" s="1">
        <f t="shared" si="12"/>
        <v>-8.3611485604940292E-2</v>
      </c>
      <c r="L150" s="1">
        <f t="shared" si="13"/>
        <v>6.4100803432070613E-2</v>
      </c>
      <c r="M150" s="1">
        <f t="shared" si="14"/>
        <v>0.31348146874936161</v>
      </c>
      <c r="N150" s="1">
        <f t="shared" si="15"/>
        <v>-0.17016132842617707</v>
      </c>
      <c r="O150" s="1">
        <f t="shared" si="16"/>
        <v>9.7106888391850041E-2</v>
      </c>
      <c r="P150" s="1">
        <f t="shared" si="17"/>
        <v>0.15883080868101984</v>
      </c>
      <c r="U150">
        <v>28.114699999999999</v>
      </c>
      <c r="V150">
        <v>19.279199999999999</v>
      </c>
      <c r="W150">
        <v>50.441200000000002</v>
      </c>
      <c r="X150">
        <v>62.427100000000003</v>
      </c>
      <c r="Y150">
        <v>54.806800000000003</v>
      </c>
      <c r="Z150">
        <v>15.541399999999999</v>
      </c>
      <c r="AD150">
        <v>4.9962542284644279E-2</v>
      </c>
      <c r="AE150">
        <v>8.0720098883265451E-2</v>
      </c>
      <c r="AF150">
        <v>-0.13997390259128975</v>
      </c>
      <c r="AG150">
        <v>0.31517946952244791</v>
      </c>
      <c r="AH150">
        <v>-0.23407021791632204</v>
      </c>
      <c r="AI150">
        <v>-0.10228910098655572</v>
      </c>
    </row>
    <row r="151" spans="1:35" x14ac:dyDescent="0.2">
      <c r="A151" s="1">
        <v>148</v>
      </c>
      <c r="B151" s="1">
        <v>23.4986</v>
      </c>
      <c r="C151" s="1">
        <v>13.850899999999999</v>
      </c>
      <c r="D151" s="1">
        <v>36.442300000000003</v>
      </c>
      <c r="E151" s="1">
        <v>39.9422</v>
      </c>
      <c r="F151" s="1">
        <v>99.407600000000002</v>
      </c>
      <c r="G151" s="1">
        <v>13.4452</v>
      </c>
      <c r="H151" s="1"/>
      <c r="I151" s="1"/>
      <c r="J151" s="1"/>
      <c r="K151" s="1">
        <f t="shared" si="12"/>
        <v>-4.1926698269113508E-2</v>
      </c>
      <c r="L151" s="1">
        <f t="shared" si="13"/>
        <v>-0.29592500927903759</v>
      </c>
      <c r="M151" s="1">
        <f t="shared" si="14"/>
        <v>3.4774442495084372E-2</v>
      </c>
      <c r="N151" s="1">
        <f t="shared" si="15"/>
        <v>-0.1479876155707458</v>
      </c>
      <c r="O151" s="1">
        <f t="shared" si="16"/>
        <v>0.13421596251166534</v>
      </c>
      <c r="P151" s="1">
        <f t="shared" si="17"/>
        <v>7.5392175041967879E-2</v>
      </c>
      <c r="U151">
        <v>27.7971</v>
      </c>
      <c r="V151">
        <v>16.1205</v>
      </c>
      <c r="W151">
        <v>55.463200000000001</v>
      </c>
      <c r="X151">
        <v>66.858099999999993</v>
      </c>
      <c r="Y151">
        <v>60.613700000000001</v>
      </c>
      <c r="Z151">
        <v>17.524799999999999</v>
      </c>
      <c r="AD151">
        <v>3.8101554849971249E-2</v>
      </c>
      <c r="AE151">
        <v>-9.6344850717473701E-2</v>
      </c>
      <c r="AF151">
        <v>-5.4348440445533067E-2</v>
      </c>
      <c r="AG151">
        <v>0.40852931645517349</v>
      </c>
      <c r="AH151">
        <v>-0.15291828692269155</v>
      </c>
      <c r="AI151">
        <v>1.2277141250518493E-2</v>
      </c>
    </row>
    <row r="152" spans="1:35" x14ac:dyDescent="0.2">
      <c r="A152" s="1">
        <v>149</v>
      </c>
      <c r="B152" s="1">
        <v>22.039200000000001</v>
      </c>
      <c r="C152" s="1">
        <v>13.669700000000001</v>
      </c>
      <c r="D152" s="1">
        <v>34.7346</v>
      </c>
      <c r="E152" s="1"/>
      <c r="F152" s="1">
        <v>94.667100000000005</v>
      </c>
      <c r="G152" s="1">
        <v>12.4817</v>
      </c>
      <c r="H152" s="1"/>
      <c r="I152" s="1"/>
      <c r="J152" s="1"/>
      <c r="K152" s="1">
        <f t="shared" si="12"/>
        <v>-0.10142863355657976</v>
      </c>
      <c r="L152" s="1">
        <f t="shared" si="13"/>
        <v>-0.3051358467205495</v>
      </c>
      <c r="M152" s="1">
        <f t="shared" si="14"/>
        <v>-1.371548035415561E-2</v>
      </c>
      <c r="N152" s="1">
        <f t="shared" si="15"/>
        <v>-1</v>
      </c>
      <c r="O152" s="1">
        <f t="shared" si="16"/>
        <v>8.0128037943658997E-2</v>
      </c>
      <c r="P152" s="1">
        <f t="shared" si="17"/>
        <v>-1.6717853790697995E-3</v>
      </c>
      <c r="U152">
        <v>26.844100000000001</v>
      </c>
      <c r="V152">
        <v>17.886800000000001</v>
      </c>
      <c r="W152">
        <v>56.022100000000002</v>
      </c>
      <c r="X152">
        <v>71.487499999999997</v>
      </c>
      <c r="Y152">
        <v>65.711500000000001</v>
      </c>
      <c r="Z152">
        <v>14.0105</v>
      </c>
      <c r="AD152">
        <v>2.5111234102879031E-3</v>
      </c>
      <c r="AE152">
        <v>2.6673443247227022E-3</v>
      </c>
      <c r="AF152">
        <v>-4.4819155142214961E-2</v>
      </c>
      <c r="AG152">
        <v>0.5060589443925152</v>
      </c>
      <c r="AH152">
        <v>-8.1676089912353908E-2</v>
      </c>
      <c r="AI152">
        <v>-0.19071778921925553</v>
      </c>
    </row>
    <row r="153" spans="1:35" x14ac:dyDescent="0.2">
      <c r="A153" s="1">
        <v>150</v>
      </c>
      <c r="B153" s="1"/>
      <c r="C153" s="1">
        <v>11.2179</v>
      </c>
      <c r="D153" s="1">
        <v>29.5808</v>
      </c>
      <c r="E153" s="1"/>
      <c r="F153" s="1">
        <v>96.124099999999999</v>
      </c>
      <c r="G153" s="1">
        <v>10.348800000000001</v>
      </c>
      <c r="H153" s="1"/>
      <c r="I153" s="1"/>
      <c r="J153" s="1"/>
      <c r="K153" s="1">
        <f t="shared" si="12"/>
        <v>-1</v>
      </c>
      <c r="L153" s="1">
        <f t="shared" si="13"/>
        <v>-0.42976681382374537</v>
      </c>
      <c r="M153" s="1">
        <f t="shared" si="14"/>
        <v>-0.16005697147110393</v>
      </c>
      <c r="N153" s="1">
        <f t="shared" si="15"/>
        <v>-1</v>
      </c>
      <c r="O153" s="1">
        <f t="shared" si="16"/>
        <v>9.6752045136061685E-2</v>
      </c>
      <c r="P153" s="1">
        <f t="shared" si="17"/>
        <v>-0.17226827856228855</v>
      </c>
      <c r="U153">
        <v>27.4941</v>
      </c>
      <c r="V153">
        <v>20.377600000000001</v>
      </c>
      <c r="W153">
        <v>55.046599999999998</v>
      </c>
      <c r="X153">
        <v>55.1892</v>
      </c>
      <c r="Y153">
        <v>66.977999999999994</v>
      </c>
      <c r="Z153">
        <v>18.1218</v>
      </c>
      <c r="AD153">
        <v>2.6785814318781229E-2</v>
      </c>
      <c r="AE153">
        <v>0.14229230917276814</v>
      </c>
      <c r="AF153">
        <v>-6.1451500487333631E-2</v>
      </c>
      <c r="AG153">
        <v>0.16269541239891455</v>
      </c>
      <c r="AH153">
        <v>-6.3976642599083047E-2</v>
      </c>
      <c r="AI153">
        <v>4.6761383771206942E-2</v>
      </c>
    </row>
    <row r="154" spans="1:35" x14ac:dyDescent="0.2">
      <c r="U154">
        <v>25.323499999999999</v>
      </c>
      <c r="V154">
        <v>19.104600000000001</v>
      </c>
      <c r="W154">
        <v>49.941200000000002</v>
      </c>
      <c r="X154">
        <v>60.633400000000002</v>
      </c>
      <c r="Y154">
        <v>66.533000000000001</v>
      </c>
      <c r="Z154">
        <v>14.1233</v>
      </c>
      <c r="AD154">
        <v>-5.4276715044258364E-2</v>
      </c>
      <c r="AE154">
        <v>7.0932673613284522E-2</v>
      </c>
      <c r="AF154">
        <v>-0.1484989386472193</v>
      </c>
      <c r="AG154">
        <v>0.27739079417980961</v>
      </c>
      <c r="AH154">
        <v>-7.0195556183295801E-2</v>
      </c>
      <c r="AI154">
        <v>-0.18420217354700488</v>
      </c>
    </row>
    <row r="155" spans="1:35" x14ac:dyDescent="0.2">
      <c r="U155">
        <v>19.261800000000001</v>
      </c>
      <c r="V155">
        <v>15.936</v>
      </c>
      <c r="W155">
        <v>57.507399999999997</v>
      </c>
      <c r="X155">
        <v>61.166899999999998</v>
      </c>
      <c r="Y155">
        <v>70.772599999999997</v>
      </c>
      <c r="Z155">
        <v>12.2376</v>
      </c>
      <c r="AD155">
        <v>-0.28065501332120341</v>
      </c>
      <c r="AE155">
        <v>-0.1066872330903918</v>
      </c>
      <c r="AF155">
        <v>-1.9494683034470633E-2</v>
      </c>
      <c r="AG155">
        <v>0.28863027586308854</v>
      </c>
      <c r="AH155">
        <v>-1.0946778584130047E-2</v>
      </c>
      <c r="AI155">
        <v>-0.29312501462114565</v>
      </c>
    </row>
    <row r="156" spans="1:35" x14ac:dyDescent="0.2">
      <c r="U156">
        <v>19.226500000000001</v>
      </c>
      <c r="V156">
        <v>20.826599999999999</v>
      </c>
      <c r="W156">
        <v>66.992599999999996</v>
      </c>
      <c r="X156">
        <v>62.350900000000003</v>
      </c>
      <c r="Y156">
        <v>73.4572</v>
      </c>
      <c r="Z156">
        <v>13.5564</v>
      </c>
      <c r="AD156">
        <v>-0.28197331576592616</v>
      </c>
      <c r="AE156">
        <v>0.16746157576051993</v>
      </c>
      <c r="AF156">
        <v>0.14222866096093584</v>
      </c>
      <c r="AG156">
        <v>0.31357413024547348</v>
      </c>
      <c r="AH156">
        <v>2.6570739187056085E-2</v>
      </c>
      <c r="AI156">
        <v>-0.21694776330408738</v>
      </c>
    </row>
    <row r="157" spans="1:35" x14ac:dyDescent="0.2">
      <c r="U157">
        <v>31.429400000000001</v>
      </c>
      <c r="V157">
        <v>18.988900000000001</v>
      </c>
      <c r="W157">
        <v>62.666699999999999</v>
      </c>
      <c r="X157">
        <v>62.564999999999998</v>
      </c>
      <c r="Y157">
        <v>69.579499999999996</v>
      </c>
      <c r="Z157">
        <v>16.085699999999999</v>
      </c>
      <c r="AD157">
        <v>0.17375226221446435</v>
      </c>
      <c r="AE157">
        <v>6.4446962824413923E-2</v>
      </c>
      <c r="AF157">
        <v>6.8471754012244354E-2</v>
      </c>
      <c r="AG157">
        <v>0.31808467012999075</v>
      </c>
      <c r="AH157">
        <v>-2.7620454533173543E-2</v>
      </c>
      <c r="AI157">
        <v>-7.0848944865934821E-2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DA50A-2F19-4AAC-AB46-70C0E9BD8CAA}">
  <dimension ref="A4:V112"/>
  <sheetViews>
    <sheetView topLeftCell="A55" workbookViewId="0">
      <selection activeCell="M80" sqref="M80:N80"/>
    </sheetView>
  </sheetViews>
  <sheetFormatPr defaultRowHeight="14.25" x14ac:dyDescent="0.2"/>
  <cols>
    <col min="1" max="1" width="23.5" customWidth="1"/>
    <col min="15" max="15" width="13.75" customWidth="1"/>
  </cols>
  <sheetData>
    <row r="4" spans="1:9" x14ac:dyDescent="0.2">
      <c r="A4" s="1" t="s">
        <v>91</v>
      </c>
      <c r="B4" s="1">
        <v>6.25</v>
      </c>
      <c r="C4" s="1">
        <v>12.5</v>
      </c>
      <c r="D4" s="1">
        <v>25</v>
      </c>
      <c r="E4" s="1">
        <v>50</v>
      </c>
      <c r="F4" s="1">
        <v>100</v>
      </c>
      <c r="G4" s="1">
        <v>200</v>
      </c>
      <c r="H4" s="1">
        <v>400</v>
      </c>
      <c r="I4" s="1">
        <v>800</v>
      </c>
    </row>
    <row r="5" spans="1:9" x14ac:dyDescent="0.2">
      <c r="A5" s="16" t="s">
        <v>78</v>
      </c>
      <c r="B5" s="3" t="s">
        <v>79</v>
      </c>
      <c r="C5" s="3" t="s">
        <v>79</v>
      </c>
      <c r="D5" s="3" t="s">
        <v>79</v>
      </c>
      <c r="E5" s="3" t="s">
        <v>79</v>
      </c>
      <c r="F5" s="3" t="s">
        <v>79</v>
      </c>
      <c r="G5" s="3" t="s">
        <v>80</v>
      </c>
      <c r="H5" s="3" t="s">
        <v>81</v>
      </c>
      <c r="I5" s="3" t="s">
        <v>82</v>
      </c>
    </row>
    <row r="6" spans="1:9" x14ac:dyDescent="0.2">
      <c r="A6" s="16"/>
      <c r="B6" s="3" t="s">
        <v>79</v>
      </c>
      <c r="C6" s="3" t="s">
        <v>79</v>
      </c>
      <c r="D6" s="3" t="s">
        <v>79</v>
      </c>
      <c r="E6" s="3" t="s">
        <v>79</v>
      </c>
      <c r="F6" s="3" t="s">
        <v>79</v>
      </c>
      <c r="G6" s="3" t="s">
        <v>80</v>
      </c>
      <c r="H6" s="3" t="s">
        <v>81</v>
      </c>
      <c r="I6" s="3" t="s">
        <v>83</v>
      </c>
    </row>
    <row r="7" spans="1:9" x14ac:dyDescent="0.2">
      <c r="A7" s="16"/>
      <c r="B7" s="3" t="s">
        <v>79</v>
      </c>
      <c r="C7" s="3" t="s">
        <v>79</v>
      </c>
      <c r="D7" s="3" t="s">
        <v>79</v>
      </c>
      <c r="E7" s="3" t="s">
        <v>79</v>
      </c>
      <c r="F7" s="3" t="s">
        <v>79</v>
      </c>
      <c r="G7" s="3" t="s">
        <v>80</v>
      </c>
      <c r="H7" s="3" t="s">
        <v>84</v>
      </c>
      <c r="I7" s="3" t="s">
        <v>82</v>
      </c>
    </row>
    <row r="8" spans="1:9" x14ac:dyDescent="0.2">
      <c r="A8" s="16"/>
      <c r="B8" s="3" t="s">
        <v>79</v>
      </c>
      <c r="C8" s="3" t="s">
        <v>79</v>
      </c>
      <c r="D8" s="3" t="s">
        <v>79</v>
      </c>
      <c r="E8" s="3" t="s">
        <v>79</v>
      </c>
      <c r="F8" s="3" t="s">
        <v>79</v>
      </c>
      <c r="G8" s="3" t="s">
        <v>84</v>
      </c>
      <c r="H8" s="3" t="s">
        <v>81</v>
      </c>
      <c r="I8" s="3" t="s">
        <v>82</v>
      </c>
    </row>
    <row r="9" spans="1:9" x14ac:dyDescent="0.2">
      <c r="A9" s="16"/>
      <c r="B9" s="3"/>
      <c r="C9" s="3"/>
      <c r="D9" s="3"/>
      <c r="E9" s="3"/>
      <c r="F9" s="3"/>
      <c r="G9" s="3"/>
      <c r="H9" s="3"/>
      <c r="I9" s="3"/>
    </row>
    <row r="10" spans="1:9" x14ac:dyDescent="0.2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2">
      <c r="A12" s="16" t="s">
        <v>85</v>
      </c>
      <c r="B12" s="3" t="s">
        <v>79</v>
      </c>
      <c r="C12" s="3" t="s">
        <v>79</v>
      </c>
      <c r="D12" s="3" t="s">
        <v>79</v>
      </c>
      <c r="E12" s="3" t="s">
        <v>79</v>
      </c>
      <c r="F12" s="3" t="s">
        <v>80</v>
      </c>
      <c r="G12" s="3" t="s">
        <v>84</v>
      </c>
      <c r="H12" s="3" t="s">
        <v>83</v>
      </c>
      <c r="I12" s="3" t="s">
        <v>86</v>
      </c>
    </row>
    <row r="13" spans="1:9" x14ac:dyDescent="0.2">
      <c r="A13" s="16"/>
      <c r="B13" s="3" t="s">
        <v>79</v>
      </c>
      <c r="C13" s="3" t="s">
        <v>79</v>
      </c>
      <c r="D13" s="3" t="s">
        <v>79</v>
      </c>
      <c r="E13" s="3" t="s">
        <v>79</v>
      </c>
      <c r="F13" s="3" t="s">
        <v>80</v>
      </c>
      <c r="G13" s="3" t="s">
        <v>84</v>
      </c>
      <c r="H13" s="3" t="s">
        <v>87</v>
      </c>
      <c r="I13" s="3" t="s">
        <v>88</v>
      </c>
    </row>
    <row r="14" spans="1:9" x14ac:dyDescent="0.2">
      <c r="A14" s="16"/>
      <c r="B14" s="3" t="s">
        <v>79</v>
      </c>
      <c r="C14" s="3" t="s">
        <v>79</v>
      </c>
      <c r="D14" s="3" t="s">
        <v>79</v>
      </c>
      <c r="E14" s="3" t="s">
        <v>79</v>
      </c>
      <c r="F14" s="3" t="s">
        <v>80</v>
      </c>
      <c r="G14" s="3" t="s">
        <v>84</v>
      </c>
      <c r="H14" s="3" t="s">
        <v>87</v>
      </c>
      <c r="I14" s="3" t="s">
        <v>82</v>
      </c>
    </row>
    <row r="15" spans="1:9" x14ac:dyDescent="0.2">
      <c r="A15" s="16"/>
      <c r="B15" s="3" t="s">
        <v>79</v>
      </c>
      <c r="C15" s="3" t="s">
        <v>79</v>
      </c>
      <c r="D15" s="3" t="s">
        <v>79</v>
      </c>
      <c r="E15" s="3" t="s">
        <v>79</v>
      </c>
      <c r="F15" s="3" t="s">
        <v>80</v>
      </c>
      <c r="G15" s="3" t="s">
        <v>81</v>
      </c>
      <c r="H15" s="3" t="s">
        <v>83</v>
      </c>
      <c r="I15" s="3" t="s">
        <v>82</v>
      </c>
    </row>
    <row r="16" spans="1:9" x14ac:dyDescent="0.2">
      <c r="A16" s="16"/>
      <c r="B16" s="3"/>
      <c r="C16" s="3"/>
      <c r="D16" s="3"/>
      <c r="E16" s="3"/>
      <c r="F16" s="3"/>
      <c r="G16" s="3"/>
      <c r="H16" s="3"/>
      <c r="I16" s="3"/>
    </row>
    <row r="17" spans="1:21" x14ac:dyDescent="0.2">
      <c r="A17" s="1"/>
      <c r="B17" s="1"/>
      <c r="C17" s="1"/>
      <c r="D17" s="1"/>
      <c r="E17" s="1"/>
      <c r="F17" s="1"/>
      <c r="G17" s="1"/>
      <c r="H17" s="1"/>
      <c r="I17" s="1"/>
    </row>
    <row r="18" spans="1:21" x14ac:dyDescent="0.2">
      <c r="A18" s="1"/>
      <c r="B18" s="1"/>
      <c r="C18" s="1"/>
      <c r="D18" s="1"/>
      <c r="E18" s="1"/>
      <c r="F18" s="1"/>
      <c r="G18" s="1"/>
      <c r="H18" s="1"/>
      <c r="I18" s="1"/>
    </row>
    <row r="19" spans="1:21" x14ac:dyDescent="0.2">
      <c r="A19" s="16" t="s">
        <v>89</v>
      </c>
      <c r="B19" s="3" t="s">
        <v>79</v>
      </c>
      <c r="C19" s="3" t="s">
        <v>79</v>
      </c>
      <c r="D19" s="3" t="s">
        <v>79</v>
      </c>
      <c r="E19" s="3" t="s">
        <v>79</v>
      </c>
      <c r="F19" s="3" t="s">
        <v>79</v>
      </c>
      <c r="G19" s="3" t="s">
        <v>80</v>
      </c>
      <c r="H19" s="3" t="s">
        <v>90</v>
      </c>
      <c r="I19" s="3" t="s">
        <v>83</v>
      </c>
    </row>
    <row r="20" spans="1:21" x14ac:dyDescent="0.2">
      <c r="A20" s="16"/>
      <c r="B20" s="3" t="s">
        <v>79</v>
      </c>
      <c r="C20" s="3" t="s">
        <v>79</v>
      </c>
      <c r="D20" s="3" t="s">
        <v>79</v>
      </c>
      <c r="E20" s="3" t="s">
        <v>79</v>
      </c>
      <c r="F20" s="3" t="s">
        <v>79</v>
      </c>
      <c r="G20" s="3" t="s">
        <v>81</v>
      </c>
      <c r="H20" s="3" t="s">
        <v>81</v>
      </c>
      <c r="I20" s="3" t="s">
        <v>83</v>
      </c>
    </row>
    <row r="21" spans="1:21" x14ac:dyDescent="0.2">
      <c r="A21" s="16"/>
      <c r="B21" s="3" t="s">
        <v>79</v>
      </c>
      <c r="C21" s="3" t="s">
        <v>79</v>
      </c>
      <c r="D21" s="3" t="s">
        <v>79</v>
      </c>
      <c r="E21" s="3" t="s">
        <v>79</v>
      </c>
      <c r="F21" s="3" t="s">
        <v>79</v>
      </c>
      <c r="G21" s="3" t="s">
        <v>79</v>
      </c>
      <c r="H21" s="3" t="s">
        <v>84</v>
      </c>
      <c r="I21" s="3" t="s">
        <v>82</v>
      </c>
    </row>
    <row r="22" spans="1:21" x14ac:dyDescent="0.2">
      <c r="A22" s="16"/>
      <c r="B22" s="3" t="s">
        <v>79</v>
      </c>
      <c r="C22" s="3" t="s">
        <v>79</v>
      </c>
      <c r="D22" s="3" t="s">
        <v>79</v>
      </c>
      <c r="E22" s="3" t="s">
        <v>79</v>
      </c>
      <c r="F22" s="3" t="s">
        <v>79</v>
      </c>
      <c r="G22" s="3" t="s">
        <v>80</v>
      </c>
      <c r="H22" s="3" t="s">
        <v>84</v>
      </c>
      <c r="I22" s="3" t="s">
        <v>83</v>
      </c>
    </row>
    <row r="23" spans="1:21" x14ac:dyDescent="0.2">
      <c r="A23" s="16"/>
      <c r="B23" s="3"/>
      <c r="C23" s="3"/>
      <c r="D23" s="3"/>
      <c r="E23" s="3"/>
      <c r="F23" s="3"/>
      <c r="G23" s="3"/>
      <c r="H23" s="3"/>
      <c r="I23" s="3"/>
    </row>
    <row r="24" spans="1:21" x14ac:dyDescent="0.2">
      <c r="A24" s="1"/>
      <c r="B24" s="1"/>
      <c r="C24" s="1"/>
      <c r="D24" s="1"/>
      <c r="E24" s="1"/>
      <c r="F24" s="1"/>
      <c r="G24" s="1"/>
      <c r="H24" s="1"/>
      <c r="I24" s="1"/>
    </row>
    <row r="25" spans="1:21" x14ac:dyDescent="0.2">
      <c r="A25" s="1"/>
      <c r="B25" s="1"/>
      <c r="C25" s="1"/>
      <c r="D25" s="1"/>
      <c r="E25" s="1"/>
      <c r="F25" s="1"/>
      <c r="G25" s="1"/>
      <c r="H25" s="1"/>
      <c r="I25" s="1"/>
    </row>
    <row r="26" spans="1:21" x14ac:dyDescent="0.2">
      <c r="A26" s="1"/>
      <c r="B26" s="1"/>
      <c r="C26" s="1"/>
      <c r="D26" s="1"/>
      <c r="E26" s="1"/>
      <c r="F26" s="1"/>
      <c r="G26" s="1"/>
      <c r="H26" s="1"/>
      <c r="I26" s="1"/>
    </row>
    <row r="27" spans="1:21" x14ac:dyDescent="0.2">
      <c r="A27" s="1"/>
      <c r="B27" s="1">
        <v>6.25</v>
      </c>
      <c r="C27" s="1">
        <v>12.5</v>
      </c>
      <c r="D27" s="1">
        <v>25</v>
      </c>
      <c r="E27" s="1">
        <v>50</v>
      </c>
      <c r="F27" s="1">
        <v>100</v>
      </c>
      <c r="G27" s="1">
        <v>200</v>
      </c>
      <c r="H27" s="1">
        <v>400</v>
      </c>
      <c r="I27" s="1">
        <v>800</v>
      </c>
      <c r="L27" s="6" t="s">
        <v>5</v>
      </c>
      <c r="M27" s="7" t="s">
        <v>32</v>
      </c>
      <c r="N27" s="7" t="s">
        <v>31</v>
      </c>
      <c r="O27" s="8" t="s">
        <v>29</v>
      </c>
      <c r="P27" s="4"/>
      <c r="Q27" s="6" t="s">
        <v>5</v>
      </c>
      <c r="R27" s="7" t="s">
        <v>32</v>
      </c>
      <c r="S27" s="7" t="s">
        <v>31</v>
      </c>
      <c r="T27" s="8" t="s">
        <v>29</v>
      </c>
      <c r="U27" s="4"/>
    </row>
    <row r="28" spans="1:21" x14ac:dyDescent="0.2">
      <c r="A28" s="16" t="s">
        <v>78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0.1</v>
      </c>
      <c r="H28" s="2">
        <v>0.3</v>
      </c>
      <c r="I28" s="2">
        <v>0.7</v>
      </c>
      <c r="L28" s="9" t="s">
        <v>92</v>
      </c>
      <c r="M28" s="4" t="s">
        <v>93</v>
      </c>
      <c r="N28" s="4" t="s">
        <v>8</v>
      </c>
      <c r="O28" s="17" t="s">
        <v>96</v>
      </c>
      <c r="P28" s="4"/>
      <c r="Q28" s="9" t="s">
        <v>11</v>
      </c>
      <c r="R28" s="4"/>
      <c r="S28" s="4"/>
      <c r="T28" s="17" t="s">
        <v>96</v>
      </c>
      <c r="U28" s="4"/>
    </row>
    <row r="29" spans="1:21" x14ac:dyDescent="0.2">
      <c r="A29" s="16"/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0.1</v>
      </c>
      <c r="H29" s="2">
        <v>0.3</v>
      </c>
      <c r="I29" s="2">
        <v>0.6</v>
      </c>
      <c r="L29" s="10" t="s">
        <v>94</v>
      </c>
      <c r="M29" s="11" t="s">
        <v>95</v>
      </c>
      <c r="N29" s="11" t="s">
        <v>8</v>
      </c>
      <c r="O29" s="18"/>
      <c r="P29" s="4"/>
      <c r="Q29" s="9" t="s">
        <v>92</v>
      </c>
      <c r="R29" s="4" t="s">
        <v>97</v>
      </c>
      <c r="S29" s="4" t="s">
        <v>13</v>
      </c>
      <c r="T29" s="17"/>
      <c r="U29" s="4"/>
    </row>
    <row r="30" spans="1:21" x14ac:dyDescent="0.2">
      <c r="A30" s="16"/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0.1</v>
      </c>
      <c r="H30" s="2">
        <v>0.2</v>
      </c>
      <c r="I30" s="2">
        <v>0.7</v>
      </c>
      <c r="P30" s="4"/>
      <c r="Q30" s="9" t="s">
        <v>94</v>
      </c>
      <c r="R30" s="4" t="s">
        <v>97</v>
      </c>
      <c r="S30" s="4" t="s">
        <v>13</v>
      </c>
      <c r="T30" s="17"/>
      <c r="U30" s="4"/>
    </row>
    <row r="31" spans="1:21" x14ac:dyDescent="0.2">
      <c r="A31" s="16"/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0.2</v>
      </c>
      <c r="H31" s="2">
        <v>0.3</v>
      </c>
      <c r="I31" s="2">
        <v>0.7</v>
      </c>
      <c r="O31" s="4"/>
      <c r="P31" s="4"/>
      <c r="Q31" s="9" t="s">
        <v>14</v>
      </c>
      <c r="R31" s="4"/>
      <c r="S31" s="4"/>
      <c r="T31" s="17"/>
      <c r="U31" s="4"/>
    </row>
    <row r="32" spans="1:21" x14ac:dyDescent="0.2">
      <c r="A32" s="16"/>
      <c r="B32" s="2"/>
      <c r="C32" s="2"/>
      <c r="D32" s="2"/>
      <c r="E32" s="2"/>
      <c r="F32" s="2"/>
      <c r="G32" s="2"/>
      <c r="H32" s="2"/>
      <c r="I32" s="2"/>
      <c r="Q32" s="9" t="s">
        <v>92</v>
      </c>
      <c r="R32" s="4" t="s">
        <v>97</v>
      </c>
      <c r="S32" s="4" t="s">
        <v>13</v>
      </c>
      <c r="T32" s="17"/>
      <c r="U32" s="4"/>
    </row>
    <row r="33" spans="1:21" x14ac:dyDescent="0.2">
      <c r="A33" s="1"/>
      <c r="B33" s="1"/>
      <c r="C33" s="1"/>
      <c r="D33" s="1"/>
      <c r="E33" s="1"/>
      <c r="F33" s="1"/>
      <c r="G33" s="1"/>
      <c r="H33" s="1"/>
      <c r="I33" s="1"/>
      <c r="Q33" s="9" t="s">
        <v>94</v>
      </c>
      <c r="R33" s="4" t="s">
        <v>97</v>
      </c>
      <c r="S33" s="4" t="s">
        <v>13</v>
      </c>
      <c r="T33" s="17"/>
      <c r="U33" s="4"/>
    </row>
    <row r="34" spans="1:21" x14ac:dyDescent="0.2">
      <c r="A34" s="1"/>
      <c r="B34" s="1"/>
      <c r="C34" s="1"/>
      <c r="D34" s="1"/>
      <c r="E34" s="1"/>
      <c r="F34" s="1"/>
      <c r="G34" s="1"/>
      <c r="H34" s="1"/>
      <c r="I34" s="1"/>
      <c r="Q34" s="9" t="s">
        <v>15</v>
      </c>
      <c r="R34" s="4"/>
      <c r="S34" s="4"/>
      <c r="T34" s="17"/>
      <c r="U34" s="4"/>
    </row>
    <row r="35" spans="1:21" x14ac:dyDescent="0.2">
      <c r="A35" s="16" t="s">
        <v>85</v>
      </c>
      <c r="B35" s="2">
        <v>0</v>
      </c>
      <c r="C35" s="2">
        <v>0</v>
      </c>
      <c r="D35" s="2">
        <v>0</v>
      </c>
      <c r="E35" s="2">
        <v>0</v>
      </c>
      <c r="F35" s="2">
        <v>0.1</v>
      </c>
      <c r="G35" s="2">
        <v>0.2</v>
      </c>
      <c r="H35" s="2">
        <v>0.6</v>
      </c>
      <c r="I35" s="2">
        <v>0.8</v>
      </c>
      <c r="Q35" s="9" t="s">
        <v>92</v>
      </c>
      <c r="R35" s="4" t="s">
        <v>97</v>
      </c>
      <c r="S35" s="4" t="s">
        <v>13</v>
      </c>
      <c r="T35" s="17"/>
      <c r="U35" s="4"/>
    </row>
    <row r="36" spans="1:21" x14ac:dyDescent="0.2">
      <c r="A36" s="16"/>
      <c r="B36" s="2">
        <v>0</v>
      </c>
      <c r="C36" s="2">
        <v>0</v>
      </c>
      <c r="D36" s="2">
        <v>0</v>
      </c>
      <c r="E36" s="2">
        <v>0</v>
      </c>
      <c r="F36" s="2">
        <v>0.1</v>
      </c>
      <c r="G36" s="2">
        <v>0.2</v>
      </c>
      <c r="H36" s="2">
        <v>0.5</v>
      </c>
      <c r="I36" s="2">
        <v>0.9</v>
      </c>
      <c r="Q36" s="9" t="s">
        <v>94</v>
      </c>
      <c r="R36" s="4" t="s">
        <v>97</v>
      </c>
      <c r="S36" s="4" t="s">
        <v>13</v>
      </c>
      <c r="T36" s="17"/>
      <c r="U36" s="4"/>
    </row>
    <row r="37" spans="1:21" x14ac:dyDescent="0.2">
      <c r="A37" s="16"/>
      <c r="B37" s="2">
        <v>0</v>
      </c>
      <c r="C37" s="2">
        <v>0</v>
      </c>
      <c r="D37" s="2">
        <v>0</v>
      </c>
      <c r="E37" s="2">
        <v>0</v>
      </c>
      <c r="F37" s="2">
        <v>0.1</v>
      </c>
      <c r="G37" s="2">
        <v>0.2</v>
      </c>
      <c r="H37" s="2">
        <v>0.5</v>
      </c>
      <c r="I37" s="2">
        <v>0.7</v>
      </c>
      <c r="Q37" s="9" t="s">
        <v>17</v>
      </c>
      <c r="R37" s="4"/>
      <c r="S37" s="4"/>
      <c r="T37" s="17"/>
      <c r="U37" s="4"/>
    </row>
    <row r="38" spans="1:21" x14ac:dyDescent="0.2">
      <c r="A38" s="16"/>
      <c r="B38" s="2">
        <v>0</v>
      </c>
      <c r="C38" s="2">
        <v>0</v>
      </c>
      <c r="D38" s="2">
        <v>0</v>
      </c>
      <c r="E38" s="2">
        <v>0</v>
      </c>
      <c r="F38" s="2">
        <v>0.1</v>
      </c>
      <c r="G38" s="2">
        <v>0.3</v>
      </c>
      <c r="H38" s="2">
        <v>0.6</v>
      </c>
      <c r="I38" s="2">
        <v>0.7</v>
      </c>
      <c r="Q38" s="9" t="s">
        <v>92</v>
      </c>
      <c r="R38" s="4" t="s">
        <v>97</v>
      </c>
      <c r="S38" s="4" t="s">
        <v>13</v>
      </c>
      <c r="T38" s="17"/>
      <c r="U38" s="4"/>
    </row>
    <row r="39" spans="1:21" x14ac:dyDescent="0.2">
      <c r="A39" s="16"/>
      <c r="B39" s="2"/>
      <c r="C39" s="2"/>
      <c r="D39" s="2"/>
      <c r="E39" s="2"/>
      <c r="F39" s="2"/>
      <c r="G39" s="2"/>
      <c r="H39" s="2"/>
      <c r="I39" s="2"/>
      <c r="Q39" s="9" t="s">
        <v>94</v>
      </c>
      <c r="R39" s="4" t="s">
        <v>97</v>
      </c>
      <c r="S39" s="4" t="s">
        <v>13</v>
      </c>
      <c r="T39" s="17"/>
      <c r="U39" s="4"/>
    </row>
    <row r="40" spans="1:21" x14ac:dyDescent="0.2">
      <c r="A40" s="1"/>
      <c r="B40" s="2"/>
      <c r="C40" s="2"/>
      <c r="D40" s="2"/>
      <c r="E40" s="2"/>
      <c r="F40" s="2"/>
      <c r="G40" s="2"/>
      <c r="H40" s="2"/>
      <c r="I40" s="2"/>
      <c r="Q40" s="9" t="s">
        <v>20</v>
      </c>
      <c r="R40" s="4"/>
      <c r="S40" s="4"/>
      <c r="T40" s="17"/>
      <c r="U40" s="4"/>
    </row>
    <row r="41" spans="1:21" x14ac:dyDescent="0.2">
      <c r="A41" s="1"/>
      <c r="B41" s="2"/>
      <c r="C41" s="2"/>
      <c r="D41" s="2"/>
      <c r="E41" s="2"/>
      <c r="F41" s="2"/>
      <c r="G41" s="2"/>
      <c r="H41" s="2"/>
      <c r="I41" s="2"/>
      <c r="Q41" s="9" t="s">
        <v>92</v>
      </c>
      <c r="R41" s="4" t="s">
        <v>98</v>
      </c>
      <c r="S41" s="4">
        <v>5.4999999999999997E-3</v>
      </c>
      <c r="T41" s="17"/>
      <c r="U41" s="4"/>
    </row>
    <row r="42" spans="1:21" x14ac:dyDescent="0.2">
      <c r="A42" s="16" t="s">
        <v>89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0.1</v>
      </c>
      <c r="H42" s="2">
        <v>0.4</v>
      </c>
      <c r="I42" s="2">
        <v>0.6</v>
      </c>
      <c r="Q42" s="9" t="s">
        <v>94</v>
      </c>
      <c r="R42" s="4" t="s">
        <v>98</v>
      </c>
      <c r="S42" s="4">
        <v>5.4999999999999997E-3</v>
      </c>
      <c r="T42" s="17"/>
      <c r="U42" s="4"/>
    </row>
    <row r="43" spans="1:21" x14ac:dyDescent="0.2">
      <c r="A43" s="16"/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0.3</v>
      </c>
      <c r="H43" s="2">
        <v>0.3</v>
      </c>
      <c r="I43" s="2">
        <v>0.6</v>
      </c>
      <c r="Q43" s="9" t="s">
        <v>22</v>
      </c>
      <c r="R43" s="4"/>
      <c r="S43" s="4"/>
      <c r="T43" s="17"/>
      <c r="U43" s="4"/>
    </row>
    <row r="44" spans="1:21" x14ac:dyDescent="0.2">
      <c r="A44" s="16"/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0.2</v>
      </c>
      <c r="I44" s="2">
        <v>0.7</v>
      </c>
      <c r="Q44" s="9" t="s">
        <v>92</v>
      </c>
      <c r="R44" s="4" t="s">
        <v>98</v>
      </c>
      <c r="S44" s="4">
        <v>5.4999999999999997E-3</v>
      </c>
      <c r="T44" s="17"/>
      <c r="U44" s="4"/>
    </row>
    <row r="45" spans="1:21" x14ac:dyDescent="0.2">
      <c r="A45" s="16"/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0.1</v>
      </c>
      <c r="H45" s="2">
        <v>0.2</v>
      </c>
      <c r="I45" s="2">
        <v>0.6</v>
      </c>
      <c r="Q45" s="9" t="s">
        <v>94</v>
      </c>
      <c r="R45" s="4" t="s">
        <v>98</v>
      </c>
      <c r="S45" s="4">
        <v>5.4999999999999997E-3</v>
      </c>
      <c r="T45" s="17"/>
      <c r="U45" s="4"/>
    </row>
    <row r="46" spans="1:21" x14ac:dyDescent="0.2">
      <c r="A46" s="16"/>
      <c r="B46" s="2"/>
      <c r="C46" s="2"/>
      <c r="D46" s="2"/>
      <c r="E46" s="2"/>
      <c r="F46" s="2"/>
      <c r="G46" s="2"/>
      <c r="H46" s="2"/>
      <c r="I46" s="2"/>
      <c r="Q46" s="9" t="s">
        <v>25</v>
      </c>
      <c r="R46" s="4"/>
      <c r="S46" s="4"/>
      <c r="T46" s="17"/>
      <c r="U46" s="4"/>
    </row>
    <row r="47" spans="1:21" x14ac:dyDescent="0.2">
      <c r="Q47" s="9" t="s">
        <v>92</v>
      </c>
      <c r="R47" s="4" t="s">
        <v>99</v>
      </c>
      <c r="S47" s="4" t="s">
        <v>8</v>
      </c>
      <c r="T47" s="17"/>
      <c r="U47" s="4"/>
    </row>
    <row r="48" spans="1:21" x14ac:dyDescent="0.2">
      <c r="Q48" s="9" t="s">
        <v>94</v>
      </c>
      <c r="R48" s="4" t="s">
        <v>99</v>
      </c>
      <c r="S48" s="4" t="s">
        <v>8</v>
      </c>
      <c r="T48" s="17"/>
      <c r="U48" s="4"/>
    </row>
    <row r="49" spans="1:21" x14ac:dyDescent="0.2">
      <c r="Q49" s="9" t="s">
        <v>27</v>
      </c>
      <c r="R49" s="4"/>
      <c r="S49" s="4"/>
      <c r="T49" s="17"/>
      <c r="U49" s="4"/>
    </row>
    <row r="50" spans="1:21" x14ac:dyDescent="0.2">
      <c r="Q50" s="9" t="s">
        <v>92</v>
      </c>
      <c r="R50" s="4" t="s">
        <v>98</v>
      </c>
      <c r="S50" s="4">
        <v>5.4999999999999997E-3</v>
      </c>
      <c r="T50" s="17"/>
      <c r="U50" s="4"/>
    </row>
    <row r="51" spans="1:21" x14ac:dyDescent="0.2">
      <c r="Q51" s="10" t="s">
        <v>94</v>
      </c>
      <c r="R51" s="11" t="s">
        <v>100</v>
      </c>
      <c r="S51" s="11" t="s">
        <v>8</v>
      </c>
      <c r="T51" s="18"/>
      <c r="U51" s="4"/>
    </row>
    <row r="52" spans="1:21" x14ac:dyDescent="0.2">
      <c r="Q52" s="5"/>
      <c r="R52" s="4"/>
      <c r="S52" s="4"/>
      <c r="T52" s="4"/>
      <c r="U52" s="4"/>
    </row>
    <row r="53" spans="1:21" x14ac:dyDescent="0.2">
      <c r="T53" s="4"/>
      <c r="U53" s="4"/>
    </row>
    <row r="54" spans="1:21" x14ac:dyDescent="0.2">
      <c r="T54" s="4"/>
      <c r="U54" s="4"/>
    </row>
    <row r="55" spans="1:21" x14ac:dyDescent="0.2">
      <c r="T55" s="4"/>
      <c r="U55" s="4"/>
    </row>
    <row r="56" spans="1:21" x14ac:dyDescent="0.2">
      <c r="Q56" s="5"/>
      <c r="R56" s="4"/>
      <c r="S56" s="4"/>
      <c r="T56" s="4"/>
      <c r="U56" s="4"/>
    </row>
    <row r="57" spans="1:21" x14ac:dyDescent="0.2">
      <c r="A57" s="1"/>
      <c r="B57" s="1">
        <v>6.25</v>
      </c>
      <c r="C57" s="1">
        <v>12.5</v>
      </c>
      <c r="D57" s="1">
        <v>25</v>
      </c>
      <c r="E57" s="1">
        <v>50</v>
      </c>
      <c r="F57" s="1">
        <v>100</v>
      </c>
      <c r="G57" s="1">
        <v>200</v>
      </c>
      <c r="H57" s="1">
        <v>400</v>
      </c>
      <c r="I57" s="1">
        <v>800</v>
      </c>
      <c r="T57" s="4"/>
      <c r="U57" s="4"/>
    </row>
    <row r="58" spans="1:21" x14ac:dyDescent="0.2">
      <c r="A58" s="16" t="s">
        <v>101</v>
      </c>
      <c r="B58" s="3" t="s">
        <v>79</v>
      </c>
      <c r="C58" s="3" t="s">
        <v>79</v>
      </c>
      <c r="D58" s="3" t="s">
        <v>80</v>
      </c>
      <c r="E58" s="3" t="s">
        <v>80</v>
      </c>
      <c r="F58" s="3" t="s">
        <v>81</v>
      </c>
      <c r="G58" s="3" t="s">
        <v>82</v>
      </c>
      <c r="H58" s="3" t="s">
        <v>88</v>
      </c>
      <c r="I58" s="3" t="s">
        <v>102</v>
      </c>
      <c r="T58" s="4"/>
      <c r="U58" s="4"/>
    </row>
    <row r="59" spans="1:21" x14ac:dyDescent="0.2">
      <c r="A59" s="16"/>
      <c r="B59" s="3" t="s">
        <v>79</v>
      </c>
      <c r="C59" s="3" t="s">
        <v>79</v>
      </c>
      <c r="D59" s="3" t="s">
        <v>80</v>
      </c>
      <c r="E59" s="3" t="s">
        <v>84</v>
      </c>
      <c r="F59" s="3" t="s">
        <v>84</v>
      </c>
      <c r="G59" s="3" t="s">
        <v>87</v>
      </c>
      <c r="H59" s="3" t="s">
        <v>86</v>
      </c>
      <c r="I59" s="3" t="s">
        <v>102</v>
      </c>
      <c r="T59" s="4"/>
      <c r="U59" s="4"/>
    </row>
    <row r="60" spans="1:21" x14ac:dyDescent="0.2">
      <c r="A60" s="16"/>
      <c r="B60" s="3" t="s">
        <v>79</v>
      </c>
      <c r="C60" s="3" t="s">
        <v>79</v>
      </c>
      <c r="D60" s="3" t="s">
        <v>79</v>
      </c>
      <c r="E60" s="3" t="s">
        <v>79</v>
      </c>
      <c r="F60" s="3" t="s">
        <v>84</v>
      </c>
      <c r="G60" s="3" t="s">
        <v>83</v>
      </c>
      <c r="H60" s="3" t="s">
        <v>102</v>
      </c>
      <c r="I60" s="3" t="s">
        <v>102</v>
      </c>
    </row>
    <row r="61" spans="1:21" x14ac:dyDescent="0.2">
      <c r="A61" s="16"/>
      <c r="B61" s="3" t="s">
        <v>79</v>
      </c>
      <c r="C61" s="3" t="s">
        <v>79</v>
      </c>
      <c r="D61" s="3" t="s">
        <v>79</v>
      </c>
      <c r="E61" s="3" t="s">
        <v>80</v>
      </c>
      <c r="F61" s="3" t="s">
        <v>84</v>
      </c>
      <c r="G61" s="3" t="s">
        <v>87</v>
      </c>
      <c r="H61" s="3" t="s">
        <v>88</v>
      </c>
      <c r="I61" s="3" t="s">
        <v>102</v>
      </c>
    </row>
    <row r="62" spans="1:21" x14ac:dyDescent="0.2">
      <c r="A62" s="16"/>
      <c r="B62" s="3"/>
      <c r="C62" s="3"/>
      <c r="D62" s="3"/>
      <c r="E62" s="3"/>
      <c r="F62" s="3"/>
      <c r="G62" s="3"/>
      <c r="H62" s="3"/>
      <c r="I62" s="3"/>
    </row>
    <row r="63" spans="1:21" x14ac:dyDescent="0.2">
      <c r="A63" s="1"/>
      <c r="B63" s="1"/>
      <c r="C63" s="1"/>
      <c r="D63" s="1"/>
      <c r="E63" s="1"/>
      <c r="F63" s="1"/>
      <c r="G63" s="1"/>
      <c r="H63" s="1"/>
      <c r="I63" s="1"/>
    </row>
    <row r="64" spans="1:21" x14ac:dyDescent="0.2">
      <c r="A64" s="1"/>
      <c r="B64" s="1"/>
      <c r="C64" s="1"/>
      <c r="D64" s="1"/>
      <c r="E64" s="1"/>
      <c r="F64" s="1"/>
      <c r="G64" s="1"/>
      <c r="H64" s="1"/>
      <c r="I64" s="1"/>
    </row>
    <row r="65" spans="1:22" x14ac:dyDescent="0.2">
      <c r="A65" s="16" t="s">
        <v>103</v>
      </c>
      <c r="B65" s="3" t="s">
        <v>79</v>
      </c>
      <c r="C65" s="3" t="s">
        <v>79</v>
      </c>
      <c r="D65" s="3" t="s">
        <v>80</v>
      </c>
      <c r="E65" s="3" t="s">
        <v>84</v>
      </c>
      <c r="F65" s="3" t="s">
        <v>83</v>
      </c>
      <c r="G65" s="3" t="s">
        <v>82</v>
      </c>
      <c r="H65" s="3" t="s">
        <v>102</v>
      </c>
      <c r="I65" s="3" t="s">
        <v>102</v>
      </c>
    </row>
    <row r="66" spans="1:22" x14ac:dyDescent="0.2">
      <c r="A66" s="16"/>
      <c r="B66" s="3" t="s">
        <v>79</v>
      </c>
      <c r="C66" s="3" t="s">
        <v>79</v>
      </c>
      <c r="D66" s="3" t="s">
        <v>84</v>
      </c>
      <c r="E66" s="3" t="s">
        <v>81</v>
      </c>
      <c r="F66" s="3" t="s">
        <v>83</v>
      </c>
      <c r="G66" s="3" t="s">
        <v>88</v>
      </c>
      <c r="H66" s="3" t="s">
        <v>102</v>
      </c>
      <c r="I66" s="3" t="s">
        <v>102</v>
      </c>
    </row>
    <row r="67" spans="1:22" x14ac:dyDescent="0.2">
      <c r="A67" s="16"/>
      <c r="B67" s="3" t="s">
        <v>79</v>
      </c>
      <c r="C67" s="3" t="s">
        <v>79</v>
      </c>
      <c r="D67" s="3" t="s">
        <v>80</v>
      </c>
      <c r="E67" s="3" t="s">
        <v>81</v>
      </c>
      <c r="F67" s="3" t="s">
        <v>87</v>
      </c>
      <c r="G67" s="3" t="s">
        <v>86</v>
      </c>
      <c r="H67" s="3" t="s">
        <v>102</v>
      </c>
      <c r="I67" s="3" t="s">
        <v>102</v>
      </c>
    </row>
    <row r="68" spans="1:22" x14ac:dyDescent="0.2">
      <c r="A68" s="16"/>
      <c r="B68" s="3" t="s">
        <v>79</v>
      </c>
      <c r="C68" s="3" t="s">
        <v>80</v>
      </c>
      <c r="D68" s="3" t="s">
        <v>80</v>
      </c>
      <c r="E68" s="3" t="s">
        <v>84</v>
      </c>
      <c r="F68" s="3" t="s">
        <v>83</v>
      </c>
      <c r="G68" s="3" t="s">
        <v>82</v>
      </c>
      <c r="H68" s="3" t="s">
        <v>86</v>
      </c>
      <c r="I68" s="3" t="s">
        <v>102</v>
      </c>
    </row>
    <row r="69" spans="1:22" x14ac:dyDescent="0.2">
      <c r="A69" s="16"/>
      <c r="B69" s="3"/>
      <c r="C69" s="3"/>
      <c r="D69" s="3"/>
      <c r="E69" s="3"/>
      <c r="F69" s="3"/>
      <c r="G69" s="3"/>
      <c r="H69" s="3"/>
      <c r="I69" s="3"/>
    </row>
    <row r="70" spans="1:22" x14ac:dyDescent="0.2">
      <c r="A70" s="1"/>
      <c r="B70" s="1"/>
      <c r="C70" s="1"/>
      <c r="D70" s="1"/>
      <c r="E70" s="1"/>
      <c r="F70" s="1"/>
      <c r="G70" s="1"/>
      <c r="H70" s="1"/>
      <c r="I70" s="1"/>
    </row>
    <row r="71" spans="1:22" x14ac:dyDescent="0.2">
      <c r="A71" s="1"/>
      <c r="B71" s="1"/>
      <c r="C71" s="1"/>
      <c r="D71" s="1"/>
      <c r="E71" s="1"/>
      <c r="F71" s="1"/>
      <c r="G71" s="1"/>
      <c r="H71" s="1"/>
      <c r="I71" s="1"/>
    </row>
    <row r="72" spans="1:22" x14ac:dyDescent="0.2">
      <c r="A72" s="16" t="s">
        <v>104</v>
      </c>
      <c r="B72" s="3" t="s">
        <v>79</v>
      </c>
      <c r="C72" s="3" t="s">
        <v>79</v>
      </c>
      <c r="D72" s="3" t="s">
        <v>79</v>
      </c>
      <c r="E72" s="3" t="s">
        <v>80</v>
      </c>
      <c r="F72" s="3" t="s">
        <v>81</v>
      </c>
      <c r="G72" s="3" t="s">
        <v>83</v>
      </c>
      <c r="H72" s="3" t="s">
        <v>102</v>
      </c>
      <c r="I72" s="3" t="s">
        <v>102</v>
      </c>
    </row>
    <row r="73" spans="1:22" x14ac:dyDescent="0.2">
      <c r="A73" s="16"/>
      <c r="B73" s="3" t="s">
        <v>79</v>
      </c>
      <c r="C73" s="3" t="s">
        <v>79</v>
      </c>
      <c r="D73" s="3" t="s">
        <v>79</v>
      </c>
      <c r="E73" s="3" t="s">
        <v>80</v>
      </c>
      <c r="F73" s="3" t="s">
        <v>81</v>
      </c>
      <c r="G73" s="3" t="s">
        <v>87</v>
      </c>
      <c r="H73" s="3" t="s">
        <v>88</v>
      </c>
      <c r="I73" s="3" t="s">
        <v>102</v>
      </c>
    </row>
    <row r="74" spans="1:22" x14ac:dyDescent="0.2">
      <c r="A74" s="16"/>
      <c r="B74" s="3" t="s">
        <v>79</v>
      </c>
      <c r="C74" s="3" t="s">
        <v>79</v>
      </c>
      <c r="D74" s="3" t="s">
        <v>80</v>
      </c>
      <c r="E74" s="3" t="s">
        <v>84</v>
      </c>
      <c r="F74" s="3" t="s">
        <v>87</v>
      </c>
      <c r="G74" s="3" t="s">
        <v>82</v>
      </c>
      <c r="H74" s="3" t="s">
        <v>102</v>
      </c>
      <c r="I74" s="3" t="s">
        <v>102</v>
      </c>
    </row>
    <row r="75" spans="1:22" x14ac:dyDescent="0.2">
      <c r="A75" s="16"/>
      <c r="B75" s="3" t="s">
        <v>79</v>
      </c>
      <c r="C75" s="3" t="s">
        <v>79</v>
      </c>
      <c r="D75" s="3" t="s">
        <v>79</v>
      </c>
      <c r="E75" s="3" t="s">
        <v>80</v>
      </c>
      <c r="F75" s="3" t="s">
        <v>90</v>
      </c>
      <c r="G75" s="3" t="s">
        <v>83</v>
      </c>
      <c r="H75" s="3" t="s">
        <v>86</v>
      </c>
      <c r="I75" s="3" t="s">
        <v>102</v>
      </c>
    </row>
    <row r="76" spans="1:22" x14ac:dyDescent="0.2">
      <c r="A76" s="16"/>
      <c r="B76" s="3"/>
      <c r="C76" s="3"/>
      <c r="D76" s="3"/>
      <c r="E76" s="3"/>
      <c r="F76" s="3"/>
      <c r="G76" s="3"/>
      <c r="H76" s="3"/>
      <c r="I76" s="3"/>
    </row>
    <row r="77" spans="1:22" x14ac:dyDescent="0.2">
      <c r="A77" s="1"/>
      <c r="B77" s="1"/>
      <c r="C77" s="1"/>
      <c r="D77" s="1"/>
      <c r="E77" s="1"/>
      <c r="F77" s="1"/>
      <c r="G77" s="1"/>
      <c r="H77" s="1"/>
      <c r="I77" s="1"/>
    </row>
    <row r="78" spans="1:22" x14ac:dyDescent="0.2">
      <c r="A78" s="1"/>
      <c r="B78" s="1"/>
      <c r="C78" s="1"/>
      <c r="D78" s="1"/>
      <c r="E78" s="1"/>
      <c r="F78" s="1"/>
      <c r="G78" s="1"/>
      <c r="H78" s="1"/>
      <c r="I78" s="1"/>
    </row>
    <row r="79" spans="1:22" x14ac:dyDescent="0.2">
      <c r="A79" s="1"/>
      <c r="B79" s="1"/>
      <c r="C79" s="1"/>
      <c r="D79" s="1"/>
      <c r="E79" s="1"/>
      <c r="F79" s="1"/>
      <c r="G79" s="1"/>
      <c r="H79" s="1"/>
      <c r="I79" s="1"/>
    </row>
    <row r="80" spans="1:22" x14ac:dyDescent="0.2">
      <c r="A80" s="1"/>
      <c r="B80" s="1">
        <v>6.25</v>
      </c>
      <c r="C80" s="1">
        <v>12.5</v>
      </c>
      <c r="D80" s="1">
        <v>25</v>
      </c>
      <c r="E80" s="1">
        <v>50</v>
      </c>
      <c r="F80" s="1">
        <v>100</v>
      </c>
      <c r="G80" s="1">
        <v>200</v>
      </c>
      <c r="H80" s="1">
        <v>400</v>
      </c>
      <c r="I80" s="1">
        <v>800</v>
      </c>
      <c r="L80" s="6" t="s">
        <v>5</v>
      </c>
      <c r="M80" s="7" t="s">
        <v>32</v>
      </c>
      <c r="N80" s="7" t="s">
        <v>31</v>
      </c>
      <c r="O80" s="8" t="s">
        <v>29</v>
      </c>
      <c r="P80" s="4"/>
      <c r="R80" s="6" t="s">
        <v>5</v>
      </c>
      <c r="S80" s="7" t="s">
        <v>32</v>
      </c>
      <c r="T80" s="7" t="s">
        <v>31</v>
      </c>
      <c r="U80" s="8" t="s">
        <v>29</v>
      </c>
      <c r="V80" s="4"/>
    </row>
    <row r="81" spans="1:22" x14ac:dyDescent="0.2">
      <c r="A81" s="16" t="s">
        <v>101</v>
      </c>
      <c r="B81" s="2">
        <v>0</v>
      </c>
      <c r="C81" s="2">
        <v>0</v>
      </c>
      <c r="D81" s="2">
        <v>0.1</v>
      </c>
      <c r="E81" s="2">
        <v>0.1</v>
      </c>
      <c r="F81" s="2">
        <v>0.3</v>
      </c>
      <c r="G81" s="2">
        <v>0.7</v>
      </c>
      <c r="H81" s="2">
        <v>0.9</v>
      </c>
      <c r="I81" s="2">
        <v>1</v>
      </c>
      <c r="L81" s="9" t="s">
        <v>105</v>
      </c>
      <c r="M81" s="4" t="s">
        <v>106</v>
      </c>
      <c r="N81" s="4" t="s">
        <v>8</v>
      </c>
      <c r="O81" s="17" t="s">
        <v>109</v>
      </c>
      <c r="P81" s="4"/>
      <c r="R81" s="9" t="s">
        <v>11</v>
      </c>
      <c r="S81" s="4"/>
      <c r="T81" s="4"/>
      <c r="U81" s="17" t="s">
        <v>109</v>
      </c>
      <c r="V81" s="4"/>
    </row>
    <row r="82" spans="1:22" x14ac:dyDescent="0.2">
      <c r="A82" s="16"/>
      <c r="B82" s="2">
        <v>0</v>
      </c>
      <c r="C82" s="2">
        <v>0</v>
      </c>
      <c r="D82" s="2">
        <v>0.1</v>
      </c>
      <c r="E82" s="2">
        <v>0.2</v>
      </c>
      <c r="F82" s="2">
        <v>0.2</v>
      </c>
      <c r="G82" s="2">
        <v>0.5</v>
      </c>
      <c r="H82" s="2">
        <v>0.8</v>
      </c>
      <c r="I82" s="2">
        <v>1</v>
      </c>
      <c r="L82" s="10" t="s">
        <v>107</v>
      </c>
      <c r="M82" s="11" t="s">
        <v>108</v>
      </c>
      <c r="N82" s="11" t="s">
        <v>8</v>
      </c>
      <c r="O82" s="18"/>
      <c r="P82" s="4"/>
      <c r="R82" s="9" t="s">
        <v>105</v>
      </c>
      <c r="S82" s="4" t="s">
        <v>110</v>
      </c>
      <c r="T82" s="4" t="s">
        <v>13</v>
      </c>
      <c r="U82" s="17"/>
      <c r="V82" s="4"/>
    </row>
    <row r="83" spans="1:22" x14ac:dyDescent="0.2">
      <c r="A83" s="16"/>
      <c r="B83" s="2">
        <v>0</v>
      </c>
      <c r="C83" s="2">
        <v>0</v>
      </c>
      <c r="D83" s="2">
        <v>0</v>
      </c>
      <c r="E83" s="2">
        <v>0</v>
      </c>
      <c r="F83" s="2">
        <v>0.2</v>
      </c>
      <c r="G83" s="2">
        <v>0.6</v>
      </c>
      <c r="H83" s="2">
        <v>1</v>
      </c>
      <c r="I83" s="2">
        <v>1</v>
      </c>
      <c r="O83" s="4"/>
      <c r="P83" s="4"/>
      <c r="R83" s="9" t="s">
        <v>107</v>
      </c>
      <c r="S83" s="4" t="s">
        <v>110</v>
      </c>
      <c r="T83" s="4" t="s">
        <v>13</v>
      </c>
      <c r="U83" s="17"/>
      <c r="V83" s="4"/>
    </row>
    <row r="84" spans="1:22" x14ac:dyDescent="0.2">
      <c r="A84" s="16"/>
      <c r="B84" s="2">
        <v>0</v>
      </c>
      <c r="C84" s="2">
        <v>0</v>
      </c>
      <c r="D84" s="2">
        <v>0</v>
      </c>
      <c r="E84" s="2">
        <v>0.1</v>
      </c>
      <c r="F84" s="2">
        <v>0.2</v>
      </c>
      <c r="G84" s="2">
        <v>0.5</v>
      </c>
      <c r="H84" s="2">
        <v>0.9</v>
      </c>
      <c r="I84" s="2">
        <v>1</v>
      </c>
      <c r="R84" s="9" t="s">
        <v>14</v>
      </c>
      <c r="S84" s="4"/>
      <c r="T84" s="4"/>
      <c r="U84" s="17"/>
      <c r="V84" s="4"/>
    </row>
    <row r="85" spans="1:22" x14ac:dyDescent="0.2">
      <c r="A85" s="16"/>
      <c r="B85" s="2"/>
      <c r="C85" s="2"/>
      <c r="D85" s="2"/>
      <c r="E85" s="2"/>
      <c r="F85" s="2"/>
      <c r="G85" s="2"/>
      <c r="H85" s="2"/>
      <c r="I85" s="2"/>
      <c r="R85" s="9" t="s">
        <v>105</v>
      </c>
      <c r="S85" s="4" t="s">
        <v>111</v>
      </c>
      <c r="T85" s="4" t="s">
        <v>13</v>
      </c>
      <c r="U85" s="17"/>
      <c r="V85" s="4"/>
    </row>
    <row r="86" spans="1:22" x14ac:dyDescent="0.2">
      <c r="A86" s="1"/>
      <c r="B86" s="1"/>
      <c r="C86" s="1"/>
      <c r="D86" s="1"/>
      <c r="E86" s="1"/>
      <c r="F86" s="1"/>
      <c r="G86" s="1"/>
      <c r="H86" s="1"/>
      <c r="I86" s="1"/>
      <c r="R86" s="9" t="s">
        <v>107</v>
      </c>
      <c r="S86" s="4" t="s">
        <v>111</v>
      </c>
      <c r="T86" s="4" t="s">
        <v>13</v>
      </c>
      <c r="U86" s="17"/>
      <c r="V86" s="4"/>
    </row>
    <row r="87" spans="1:22" x14ac:dyDescent="0.2">
      <c r="A87" s="1"/>
      <c r="B87" s="1"/>
      <c r="C87" s="1"/>
      <c r="D87" s="1"/>
      <c r="E87" s="1"/>
      <c r="F87" s="1"/>
      <c r="G87" s="1"/>
      <c r="H87" s="1"/>
      <c r="I87" s="1"/>
      <c r="R87" s="9" t="s">
        <v>15</v>
      </c>
      <c r="S87" s="4"/>
      <c r="T87" s="4"/>
      <c r="U87" s="17"/>
      <c r="V87" s="4"/>
    </row>
    <row r="88" spans="1:22" x14ac:dyDescent="0.2">
      <c r="A88" s="16" t="s">
        <v>103</v>
      </c>
      <c r="B88" s="2">
        <v>0</v>
      </c>
      <c r="C88" s="2">
        <v>0</v>
      </c>
      <c r="D88" s="2">
        <v>0.1</v>
      </c>
      <c r="E88" s="2">
        <v>0.2</v>
      </c>
      <c r="F88" s="2">
        <v>0.6</v>
      </c>
      <c r="G88" s="2">
        <v>0.7</v>
      </c>
      <c r="H88" s="2">
        <v>1</v>
      </c>
      <c r="I88" s="2">
        <v>1</v>
      </c>
      <c r="R88" s="9" t="s">
        <v>105</v>
      </c>
      <c r="S88" s="4" t="s">
        <v>112</v>
      </c>
      <c r="T88" s="4">
        <v>0.16930000000000001</v>
      </c>
      <c r="U88" s="17"/>
      <c r="V88" s="4"/>
    </row>
    <row r="89" spans="1:22" x14ac:dyDescent="0.2">
      <c r="A89" s="16"/>
      <c r="B89" s="2">
        <v>0</v>
      </c>
      <c r="C89" s="2">
        <v>0</v>
      </c>
      <c r="D89" s="2">
        <v>0.2</v>
      </c>
      <c r="E89" s="2">
        <v>0.3</v>
      </c>
      <c r="F89" s="2">
        <v>0.6</v>
      </c>
      <c r="G89" s="2">
        <v>0.9</v>
      </c>
      <c r="H89" s="2">
        <v>1</v>
      </c>
      <c r="I89" s="2">
        <v>1</v>
      </c>
      <c r="R89" s="9" t="s">
        <v>107</v>
      </c>
      <c r="S89" s="4" t="s">
        <v>113</v>
      </c>
      <c r="T89" s="4">
        <v>4.5100000000000001E-2</v>
      </c>
      <c r="U89" s="17"/>
      <c r="V89" s="4"/>
    </row>
    <row r="90" spans="1:22" x14ac:dyDescent="0.2">
      <c r="A90" s="16"/>
      <c r="B90" s="2">
        <v>0</v>
      </c>
      <c r="C90" s="2">
        <v>0</v>
      </c>
      <c r="D90" s="2">
        <v>0.1</v>
      </c>
      <c r="E90" s="2">
        <v>0.3</v>
      </c>
      <c r="F90" s="2">
        <v>0.5</v>
      </c>
      <c r="G90" s="2">
        <v>0.8</v>
      </c>
      <c r="H90" s="2">
        <v>1</v>
      </c>
      <c r="I90" s="2">
        <v>1</v>
      </c>
      <c r="R90" s="9" t="s">
        <v>17</v>
      </c>
      <c r="S90" s="4"/>
      <c r="T90" s="4"/>
      <c r="U90" s="17"/>
      <c r="V90" s="4"/>
    </row>
    <row r="91" spans="1:22" x14ac:dyDescent="0.2">
      <c r="A91" s="16"/>
      <c r="B91" s="2">
        <v>0</v>
      </c>
      <c r="C91" s="2">
        <v>0.1</v>
      </c>
      <c r="D91" s="2">
        <v>0.1</v>
      </c>
      <c r="E91" s="2">
        <v>0.2</v>
      </c>
      <c r="F91" s="2">
        <v>0.6</v>
      </c>
      <c r="G91" s="2">
        <v>0.7</v>
      </c>
      <c r="H91" s="2">
        <v>0.8</v>
      </c>
      <c r="I91" s="2">
        <v>1</v>
      </c>
      <c r="R91" s="9" t="s">
        <v>105</v>
      </c>
      <c r="S91" s="4" t="s">
        <v>114</v>
      </c>
      <c r="T91" s="4">
        <v>1.6000000000000001E-3</v>
      </c>
      <c r="U91" s="17"/>
      <c r="V91" s="4"/>
    </row>
    <row r="92" spans="1:22" x14ac:dyDescent="0.2">
      <c r="A92" s="16"/>
      <c r="B92" s="2"/>
      <c r="C92" s="2"/>
      <c r="D92" s="2"/>
      <c r="E92" s="2"/>
      <c r="F92" s="2"/>
      <c r="G92" s="2"/>
      <c r="H92" s="2"/>
      <c r="I92" s="2"/>
      <c r="R92" s="9" t="s">
        <v>107</v>
      </c>
      <c r="S92" s="4" t="s">
        <v>115</v>
      </c>
      <c r="T92" s="4">
        <v>9.4999999999999998E-3</v>
      </c>
      <c r="U92" s="17"/>
      <c r="V92" s="4"/>
    </row>
    <row r="93" spans="1:22" x14ac:dyDescent="0.2">
      <c r="A93" s="1"/>
      <c r="B93" s="2"/>
      <c r="C93" s="2"/>
      <c r="D93" s="2"/>
      <c r="E93" s="2"/>
      <c r="F93" s="2"/>
      <c r="G93" s="2"/>
      <c r="H93" s="2"/>
      <c r="I93" s="2"/>
      <c r="R93" s="9" t="s">
        <v>20</v>
      </c>
      <c r="S93" s="4"/>
      <c r="T93" s="4"/>
      <c r="U93" s="17"/>
      <c r="V93" s="4"/>
    </row>
    <row r="94" spans="1:22" x14ac:dyDescent="0.2">
      <c r="A94" s="1"/>
      <c r="B94" s="2"/>
      <c r="C94" s="2"/>
      <c r="D94" s="2"/>
      <c r="E94" s="2"/>
      <c r="F94" s="2"/>
      <c r="G94" s="2"/>
      <c r="H94" s="2"/>
      <c r="I94" s="2"/>
      <c r="R94" s="9" t="s">
        <v>105</v>
      </c>
      <c r="S94" s="4" t="s">
        <v>116</v>
      </c>
      <c r="T94" s="4" t="s">
        <v>8</v>
      </c>
      <c r="U94" s="17"/>
      <c r="V94" s="4"/>
    </row>
    <row r="95" spans="1:22" x14ac:dyDescent="0.2">
      <c r="A95" s="16" t="s">
        <v>104</v>
      </c>
      <c r="B95" s="2">
        <v>0</v>
      </c>
      <c r="C95" s="2">
        <v>0</v>
      </c>
      <c r="D95" s="2">
        <v>0</v>
      </c>
      <c r="E95" s="2">
        <v>0.1</v>
      </c>
      <c r="F95" s="2">
        <v>0.3</v>
      </c>
      <c r="G95" s="2">
        <v>0.6</v>
      </c>
      <c r="H95" s="2">
        <v>1</v>
      </c>
      <c r="I95" s="2">
        <v>1</v>
      </c>
      <c r="R95" s="9" t="s">
        <v>107</v>
      </c>
      <c r="S95" s="4" t="s">
        <v>117</v>
      </c>
      <c r="T95" s="4" t="s">
        <v>8</v>
      </c>
      <c r="U95" s="17"/>
      <c r="V95" s="4"/>
    </row>
    <row r="96" spans="1:22" x14ac:dyDescent="0.2">
      <c r="A96" s="16"/>
      <c r="B96" s="2">
        <v>0</v>
      </c>
      <c r="C96" s="2">
        <v>0</v>
      </c>
      <c r="D96" s="2">
        <v>0</v>
      </c>
      <c r="E96" s="2">
        <v>0.1</v>
      </c>
      <c r="F96" s="2">
        <v>0.3</v>
      </c>
      <c r="G96" s="2">
        <v>0.5</v>
      </c>
      <c r="H96" s="2">
        <v>0.9</v>
      </c>
      <c r="I96" s="2">
        <v>1</v>
      </c>
      <c r="R96" s="9" t="s">
        <v>22</v>
      </c>
      <c r="S96" s="4"/>
      <c r="T96" s="4"/>
      <c r="U96" s="17"/>
      <c r="V96" s="4"/>
    </row>
    <row r="97" spans="1:22" x14ac:dyDescent="0.2">
      <c r="A97" s="16"/>
      <c r="B97" s="2">
        <v>0</v>
      </c>
      <c r="C97" s="2">
        <v>0</v>
      </c>
      <c r="D97" s="2">
        <v>0.1</v>
      </c>
      <c r="E97" s="2">
        <v>0.2</v>
      </c>
      <c r="F97" s="2">
        <v>0.5</v>
      </c>
      <c r="G97" s="2">
        <v>0.7</v>
      </c>
      <c r="H97" s="2">
        <v>1</v>
      </c>
      <c r="I97" s="2">
        <v>1</v>
      </c>
      <c r="R97" s="9" t="s">
        <v>105</v>
      </c>
      <c r="S97" s="4" t="s">
        <v>117</v>
      </c>
      <c r="T97" s="4" t="s">
        <v>8</v>
      </c>
      <c r="U97" s="17"/>
      <c r="V97" s="4"/>
    </row>
    <row r="98" spans="1:22" x14ac:dyDescent="0.2">
      <c r="A98" s="16"/>
      <c r="B98" s="2">
        <v>0</v>
      </c>
      <c r="C98" s="2">
        <v>0</v>
      </c>
      <c r="D98" s="2">
        <v>0</v>
      </c>
      <c r="E98" s="2">
        <v>0.1</v>
      </c>
      <c r="F98" s="2">
        <v>0.4</v>
      </c>
      <c r="G98" s="2">
        <v>0.6</v>
      </c>
      <c r="H98" s="2">
        <v>0.8</v>
      </c>
      <c r="I98" s="2">
        <v>1</v>
      </c>
      <c r="R98" s="9" t="s">
        <v>107</v>
      </c>
      <c r="S98" s="4" t="s">
        <v>118</v>
      </c>
      <c r="T98" s="4">
        <v>2.0000000000000001E-4</v>
      </c>
      <c r="U98" s="17"/>
      <c r="V98" s="4"/>
    </row>
    <row r="99" spans="1:22" x14ac:dyDescent="0.2">
      <c r="A99" s="16"/>
      <c r="B99" s="2"/>
      <c r="C99" s="2"/>
      <c r="D99" s="2"/>
      <c r="E99" s="2"/>
      <c r="F99" s="2"/>
      <c r="G99" s="2"/>
      <c r="H99" s="2"/>
      <c r="I99" s="2"/>
      <c r="R99" s="9" t="s">
        <v>25</v>
      </c>
      <c r="S99" s="4"/>
      <c r="T99" s="4"/>
      <c r="U99" s="17"/>
      <c r="V99" s="4"/>
    </row>
    <row r="100" spans="1:22" x14ac:dyDescent="0.2">
      <c r="R100" s="9" t="s">
        <v>105</v>
      </c>
      <c r="S100" s="4" t="s">
        <v>119</v>
      </c>
      <c r="T100" s="4">
        <v>0.49530000000000002</v>
      </c>
      <c r="U100" s="17"/>
      <c r="V100" s="4"/>
    </row>
    <row r="101" spans="1:22" x14ac:dyDescent="0.2">
      <c r="R101" s="9" t="s">
        <v>107</v>
      </c>
      <c r="S101" s="4" t="s">
        <v>111</v>
      </c>
      <c r="T101" s="4" t="s">
        <v>13</v>
      </c>
      <c r="U101" s="17"/>
      <c r="V101" s="4"/>
    </row>
    <row r="102" spans="1:22" x14ac:dyDescent="0.2">
      <c r="R102" s="9" t="s">
        <v>27</v>
      </c>
      <c r="S102" s="4"/>
      <c r="T102" s="4"/>
      <c r="U102" s="17"/>
      <c r="V102" s="4"/>
    </row>
    <row r="103" spans="1:22" x14ac:dyDescent="0.2">
      <c r="R103" s="9" t="s">
        <v>105</v>
      </c>
      <c r="S103" s="4" t="s">
        <v>110</v>
      </c>
      <c r="T103" s="4" t="s">
        <v>13</v>
      </c>
      <c r="U103" s="17"/>
      <c r="V103" s="4"/>
    </row>
    <row r="104" spans="1:22" x14ac:dyDescent="0.2">
      <c r="R104" s="10" t="s">
        <v>107</v>
      </c>
      <c r="S104" s="11" t="s">
        <v>110</v>
      </c>
      <c r="T104" s="11" t="s">
        <v>13</v>
      </c>
      <c r="U104" s="18"/>
      <c r="V104" s="4"/>
    </row>
    <row r="105" spans="1:22" x14ac:dyDescent="0.2">
      <c r="R105" s="5"/>
      <c r="S105" s="4"/>
      <c r="T105" s="4"/>
      <c r="U105" s="4"/>
      <c r="V105" s="4"/>
    </row>
    <row r="106" spans="1:22" x14ac:dyDescent="0.2">
      <c r="U106" s="4"/>
      <c r="V106" s="4"/>
    </row>
    <row r="107" spans="1:22" x14ac:dyDescent="0.2">
      <c r="U107" s="4"/>
      <c r="V107" s="4"/>
    </row>
    <row r="108" spans="1:22" x14ac:dyDescent="0.2">
      <c r="U108" s="4"/>
      <c r="V108" s="4"/>
    </row>
    <row r="109" spans="1:22" x14ac:dyDescent="0.2">
      <c r="R109" s="5"/>
      <c r="S109" s="4"/>
      <c r="T109" s="4"/>
      <c r="U109" s="4"/>
      <c r="V109" s="4"/>
    </row>
    <row r="110" spans="1:22" x14ac:dyDescent="0.2">
      <c r="U110" s="4"/>
      <c r="V110" s="4"/>
    </row>
    <row r="111" spans="1:22" x14ac:dyDescent="0.2">
      <c r="U111" s="4"/>
      <c r="V111" s="4"/>
    </row>
    <row r="112" spans="1:22" x14ac:dyDescent="0.2">
      <c r="U112" s="4"/>
      <c r="V112" s="4"/>
    </row>
  </sheetData>
  <mergeCells count="16">
    <mergeCell ref="A81:A85"/>
    <mergeCell ref="A88:A92"/>
    <mergeCell ref="A95:A99"/>
    <mergeCell ref="O81:O82"/>
    <mergeCell ref="U81:U104"/>
    <mergeCell ref="T28:T51"/>
    <mergeCell ref="O28:O29"/>
    <mergeCell ref="A58:A62"/>
    <mergeCell ref="A65:A69"/>
    <mergeCell ref="A72:A76"/>
    <mergeCell ref="A42:A46"/>
    <mergeCell ref="A5:A9"/>
    <mergeCell ref="A12:A16"/>
    <mergeCell ref="A19:A23"/>
    <mergeCell ref="A28:A32"/>
    <mergeCell ref="A35:A39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979CF-D1DB-4F48-B020-01BD2688C76F}">
  <dimension ref="B4:W113"/>
  <sheetViews>
    <sheetView topLeftCell="A49" workbookViewId="0">
      <selection activeCell="T81" sqref="T81:U81"/>
    </sheetView>
  </sheetViews>
  <sheetFormatPr defaultRowHeight="14.25" x14ac:dyDescent="0.2"/>
  <cols>
    <col min="2" max="2" width="19.5" customWidth="1"/>
  </cols>
  <sheetData>
    <row r="4" spans="2:10" x14ac:dyDescent="0.2">
      <c r="B4" s="1"/>
      <c r="C4" s="1">
        <v>6.25</v>
      </c>
      <c r="D4" s="1">
        <v>12.5</v>
      </c>
      <c r="E4" s="1">
        <v>25</v>
      </c>
      <c r="F4" s="1">
        <v>50</v>
      </c>
      <c r="G4" s="1">
        <v>100</v>
      </c>
      <c r="H4" s="1">
        <v>200</v>
      </c>
      <c r="I4" s="1">
        <v>400</v>
      </c>
      <c r="J4" s="1">
        <v>800</v>
      </c>
    </row>
    <row r="5" spans="2:10" x14ac:dyDescent="0.2">
      <c r="B5" s="16" t="s">
        <v>78</v>
      </c>
      <c r="C5" s="3" t="s">
        <v>79</v>
      </c>
      <c r="D5" s="3" t="s">
        <v>79</v>
      </c>
      <c r="E5" s="3" t="s">
        <v>79</v>
      </c>
      <c r="F5" s="3" t="s">
        <v>79</v>
      </c>
      <c r="G5" s="3" t="s">
        <v>79</v>
      </c>
      <c r="H5" s="3" t="s">
        <v>80</v>
      </c>
      <c r="I5" s="3" t="s">
        <v>81</v>
      </c>
      <c r="J5" s="3" t="s">
        <v>82</v>
      </c>
    </row>
    <row r="6" spans="2:10" x14ac:dyDescent="0.2">
      <c r="B6" s="16"/>
      <c r="C6" s="3" t="s">
        <v>79</v>
      </c>
      <c r="D6" s="3" t="s">
        <v>79</v>
      </c>
      <c r="E6" s="3" t="s">
        <v>79</v>
      </c>
      <c r="F6" s="3" t="s">
        <v>79</v>
      </c>
      <c r="G6" s="3" t="s">
        <v>79</v>
      </c>
      <c r="H6" s="3" t="s">
        <v>80</v>
      </c>
      <c r="I6" s="3" t="s">
        <v>81</v>
      </c>
      <c r="J6" s="3" t="s">
        <v>83</v>
      </c>
    </row>
    <row r="7" spans="2:10" x14ac:dyDescent="0.2">
      <c r="B7" s="16"/>
      <c r="C7" s="3" t="s">
        <v>79</v>
      </c>
      <c r="D7" s="3" t="s">
        <v>79</v>
      </c>
      <c r="E7" s="3" t="s">
        <v>79</v>
      </c>
      <c r="F7" s="3" t="s">
        <v>79</v>
      </c>
      <c r="G7" s="3" t="s">
        <v>79</v>
      </c>
      <c r="H7" s="3" t="s">
        <v>80</v>
      </c>
      <c r="I7" s="3" t="s">
        <v>84</v>
      </c>
      <c r="J7" s="3" t="s">
        <v>82</v>
      </c>
    </row>
    <row r="8" spans="2:10" x14ac:dyDescent="0.2">
      <c r="B8" s="16"/>
      <c r="C8" s="3" t="s">
        <v>79</v>
      </c>
      <c r="D8" s="3" t="s">
        <v>79</v>
      </c>
      <c r="E8" s="3" t="s">
        <v>79</v>
      </c>
      <c r="F8" s="3" t="s">
        <v>79</v>
      </c>
      <c r="G8" s="3" t="s">
        <v>79</v>
      </c>
      <c r="H8" s="3" t="s">
        <v>84</v>
      </c>
      <c r="I8" s="3" t="s">
        <v>81</v>
      </c>
      <c r="J8" s="3" t="s">
        <v>82</v>
      </c>
    </row>
    <row r="9" spans="2:10" x14ac:dyDescent="0.2">
      <c r="B9" s="16"/>
      <c r="C9" s="3"/>
      <c r="D9" s="3"/>
      <c r="E9" s="3"/>
      <c r="F9" s="3"/>
      <c r="G9" s="3"/>
      <c r="H9" s="3"/>
      <c r="I9" s="3"/>
      <c r="J9" s="3"/>
    </row>
    <row r="10" spans="2:10" x14ac:dyDescent="0.2">
      <c r="B10" s="1"/>
      <c r="C10" s="1"/>
      <c r="D10" s="1"/>
      <c r="E10" s="1"/>
      <c r="F10" s="1"/>
      <c r="G10" s="1"/>
      <c r="H10" s="1"/>
      <c r="I10" s="1"/>
      <c r="J10" s="1"/>
    </row>
    <row r="11" spans="2:10" x14ac:dyDescent="0.2">
      <c r="B11" s="1"/>
      <c r="C11" s="1"/>
      <c r="D11" s="1"/>
      <c r="E11" s="1"/>
      <c r="F11" s="1"/>
      <c r="G11" s="1"/>
      <c r="H11" s="1"/>
      <c r="I11" s="1"/>
      <c r="J11" s="1"/>
    </row>
    <row r="12" spans="2:10" x14ac:dyDescent="0.2">
      <c r="B12" s="16" t="s">
        <v>120</v>
      </c>
      <c r="C12" s="3" t="s">
        <v>79</v>
      </c>
      <c r="D12" s="3" t="s">
        <v>79</v>
      </c>
      <c r="E12" s="3" t="s">
        <v>79</v>
      </c>
      <c r="F12" s="3" t="s">
        <v>79</v>
      </c>
      <c r="G12" s="3" t="s">
        <v>79</v>
      </c>
      <c r="H12" s="3" t="s">
        <v>79</v>
      </c>
      <c r="I12" s="3" t="s">
        <v>81</v>
      </c>
      <c r="J12" s="3" t="s">
        <v>82</v>
      </c>
    </row>
    <row r="13" spans="2:10" x14ac:dyDescent="0.2">
      <c r="B13" s="16"/>
      <c r="C13" s="3" t="s">
        <v>79</v>
      </c>
      <c r="D13" s="3" t="s">
        <v>79</v>
      </c>
      <c r="E13" s="3" t="s">
        <v>79</v>
      </c>
      <c r="F13" s="3" t="s">
        <v>79</v>
      </c>
      <c r="G13" s="3" t="s">
        <v>80</v>
      </c>
      <c r="H13" s="3" t="s">
        <v>84</v>
      </c>
      <c r="I13" s="3" t="s">
        <v>90</v>
      </c>
      <c r="J13" s="3" t="s">
        <v>82</v>
      </c>
    </row>
    <row r="14" spans="2:10" x14ac:dyDescent="0.2">
      <c r="B14" s="16"/>
      <c r="C14" s="3" t="s">
        <v>79</v>
      </c>
      <c r="D14" s="3" t="s">
        <v>79</v>
      </c>
      <c r="E14" s="3" t="s">
        <v>79</v>
      </c>
      <c r="F14" s="3" t="s">
        <v>79</v>
      </c>
      <c r="G14" s="3" t="s">
        <v>79</v>
      </c>
      <c r="H14" s="3" t="s">
        <v>80</v>
      </c>
      <c r="I14" s="3" t="s">
        <v>81</v>
      </c>
      <c r="J14" s="3" t="s">
        <v>82</v>
      </c>
    </row>
    <row r="15" spans="2:10" x14ac:dyDescent="0.2">
      <c r="B15" s="16"/>
      <c r="C15" s="3" t="s">
        <v>79</v>
      </c>
      <c r="D15" s="3" t="s">
        <v>79</v>
      </c>
      <c r="E15" s="3" t="s">
        <v>79</v>
      </c>
      <c r="F15" s="3" t="s">
        <v>79</v>
      </c>
      <c r="G15" s="3" t="s">
        <v>80</v>
      </c>
      <c r="H15" s="3" t="s">
        <v>80</v>
      </c>
      <c r="I15" s="3" t="s">
        <v>81</v>
      </c>
      <c r="J15" s="3" t="s">
        <v>83</v>
      </c>
    </row>
    <row r="16" spans="2:10" x14ac:dyDescent="0.2">
      <c r="B16" s="16"/>
      <c r="C16" s="3"/>
      <c r="D16" s="3"/>
      <c r="E16" s="3"/>
      <c r="F16" s="3"/>
      <c r="G16" s="3"/>
      <c r="H16" s="3"/>
      <c r="I16" s="3"/>
      <c r="J16" s="3"/>
    </row>
    <row r="17" spans="2:23" x14ac:dyDescent="0.2">
      <c r="B17" s="1"/>
      <c r="C17" s="1"/>
      <c r="D17" s="1"/>
      <c r="E17" s="1"/>
      <c r="F17" s="1"/>
      <c r="G17" s="1"/>
      <c r="H17" s="1"/>
      <c r="I17" s="1"/>
      <c r="J17" s="1"/>
    </row>
    <row r="18" spans="2:23" x14ac:dyDescent="0.2">
      <c r="B18" s="1"/>
      <c r="C18" s="1"/>
      <c r="D18" s="1"/>
      <c r="E18" s="1"/>
      <c r="F18" s="1"/>
      <c r="G18" s="1"/>
      <c r="H18" s="1"/>
      <c r="I18" s="1"/>
      <c r="J18" s="1"/>
    </row>
    <row r="19" spans="2:23" x14ac:dyDescent="0.2">
      <c r="B19" s="16" t="s">
        <v>121</v>
      </c>
      <c r="C19" s="3" t="s">
        <v>79</v>
      </c>
      <c r="D19" s="3" t="s">
        <v>79</v>
      </c>
      <c r="E19" s="3" t="s">
        <v>79</v>
      </c>
      <c r="F19" s="3" t="s">
        <v>79</v>
      </c>
      <c r="G19" s="3" t="s">
        <v>79</v>
      </c>
      <c r="H19" s="3" t="s">
        <v>80</v>
      </c>
      <c r="I19" s="3" t="s">
        <v>84</v>
      </c>
      <c r="J19" s="3" t="s">
        <v>90</v>
      </c>
    </row>
    <row r="20" spans="2:23" x14ac:dyDescent="0.2">
      <c r="B20" s="16"/>
      <c r="C20" s="3" t="s">
        <v>79</v>
      </c>
      <c r="D20" s="3" t="s">
        <v>79</v>
      </c>
      <c r="E20" s="3" t="s">
        <v>79</v>
      </c>
      <c r="F20" s="3" t="s">
        <v>79</v>
      </c>
      <c r="G20" s="3" t="s">
        <v>79</v>
      </c>
      <c r="H20" s="3" t="s">
        <v>80</v>
      </c>
      <c r="I20" s="3" t="s">
        <v>84</v>
      </c>
      <c r="J20" s="3" t="s">
        <v>82</v>
      </c>
    </row>
    <row r="21" spans="2:23" x14ac:dyDescent="0.2">
      <c r="B21" s="16"/>
      <c r="C21" s="3" t="s">
        <v>79</v>
      </c>
      <c r="D21" s="3" t="s">
        <v>79</v>
      </c>
      <c r="E21" s="3" t="s">
        <v>79</v>
      </c>
      <c r="F21" s="3" t="s">
        <v>79</v>
      </c>
      <c r="G21" s="3" t="s">
        <v>80</v>
      </c>
      <c r="H21" s="3" t="s">
        <v>84</v>
      </c>
      <c r="I21" s="3" t="s">
        <v>90</v>
      </c>
      <c r="J21" s="3" t="s">
        <v>83</v>
      </c>
    </row>
    <row r="22" spans="2:23" x14ac:dyDescent="0.2">
      <c r="B22" s="16"/>
      <c r="C22" s="3" t="s">
        <v>79</v>
      </c>
      <c r="D22" s="3" t="s">
        <v>79</v>
      </c>
      <c r="E22" s="3" t="s">
        <v>79</v>
      </c>
      <c r="F22" s="3" t="s">
        <v>79</v>
      </c>
      <c r="G22" s="3" t="s">
        <v>79</v>
      </c>
      <c r="H22" s="3" t="s">
        <v>80</v>
      </c>
      <c r="I22" s="3" t="s">
        <v>81</v>
      </c>
      <c r="J22" s="3" t="s">
        <v>82</v>
      </c>
    </row>
    <row r="23" spans="2:23" x14ac:dyDescent="0.2">
      <c r="B23" s="16"/>
      <c r="C23" s="3"/>
      <c r="D23" s="3"/>
      <c r="E23" s="3"/>
      <c r="F23" s="3"/>
      <c r="G23" s="3"/>
      <c r="H23" s="3"/>
      <c r="I23" s="3"/>
      <c r="J23" s="3"/>
    </row>
    <row r="24" spans="2:23" x14ac:dyDescent="0.2">
      <c r="B24" s="1"/>
      <c r="C24" s="1"/>
      <c r="D24" s="1"/>
      <c r="E24" s="1"/>
      <c r="F24" s="1"/>
      <c r="G24" s="1"/>
      <c r="H24" s="1"/>
      <c r="I24" s="1"/>
      <c r="J24" s="1"/>
    </row>
    <row r="25" spans="2:23" x14ac:dyDescent="0.2">
      <c r="B25" s="1"/>
      <c r="C25" s="1"/>
      <c r="D25" s="1"/>
      <c r="E25" s="1"/>
      <c r="F25" s="1"/>
      <c r="G25" s="1"/>
      <c r="H25" s="1"/>
      <c r="I25" s="1"/>
      <c r="J25" s="1"/>
    </row>
    <row r="26" spans="2:23" x14ac:dyDescent="0.2">
      <c r="B26" s="1"/>
      <c r="C26" s="1"/>
      <c r="D26" s="1"/>
      <c r="E26" s="1"/>
      <c r="F26" s="1"/>
      <c r="G26" s="1"/>
      <c r="H26" s="1"/>
      <c r="I26" s="1"/>
      <c r="J26" s="1"/>
    </row>
    <row r="27" spans="2:23" x14ac:dyDescent="0.2">
      <c r="B27" s="1"/>
      <c r="C27" s="1">
        <v>6.25</v>
      </c>
      <c r="D27" s="1">
        <v>12.5</v>
      </c>
      <c r="E27" s="1">
        <v>25</v>
      </c>
      <c r="F27" s="1">
        <v>50</v>
      </c>
      <c r="G27" s="1">
        <v>100</v>
      </c>
      <c r="H27" s="1">
        <v>200</v>
      </c>
      <c r="I27" s="1">
        <v>400</v>
      </c>
      <c r="J27" s="1">
        <v>800</v>
      </c>
      <c r="M27" s="6" t="s">
        <v>5</v>
      </c>
      <c r="N27" s="7" t="s">
        <v>32</v>
      </c>
      <c r="O27" s="7" t="s">
        <v>31</v>
      </c>
      <c r="P27" s="8" t="s">
        <v>29</v>
      </c>
      <c r="Q27" s="4"/>
      <c r="S27" s="6" t="s">
        <v>5</v>
      </c>
      <c r="T27" s="7" t="s">
        <v>32</v>
      </c>
      <c r="U27" s="7" t="s">
        <v>31</v>
      </c>
      <c r="V27" s="8" t="s">
        <v>29</v>
      </c>
      <c r="W27" s="4"/>
    </row>
    <row r="28" spans="2:23" x14ac:dyDescent="0.2">
      <c r="B28" s="16" t="s">
        <v>78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0.1</v>
      </c>
      <c r="I28" s="2">
        <v>0.3</v>
      </c>
      <c r="J28" s="2">
        <v>0.7</v>
      </c>
      <c r="M28" s="9" t="s">
        <v>124</v>
      </c>
      <c r="N28" s="4" t="s">
        <v>125</v>
      </c>
      <c r="O28" s="4">
        <v>0.88560000000000005</v>
      </c>
      <c r="P28" s="17" t="s">
        <v>128</v>
      </c>
      <c r="Q28" s="4"/>
      <c r="S28" s="9" t="s">
        <v>11</v>
      </c>
      <c r="T28" s="4"/>
      <c r="U28" s="4"/>
      <c r="V28" s="17" t="s">
        <v>128</v>
      </c>
      <c r="W28" s="4"/>
    </row>
    <row r="29" spans="2:23" x14ac:dyDescent="0.2">
      <c r="B29" s="16"/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0.1</v>
      </c>
      <c r="I29" s="2">
        <v>0.3</v>
      </c>
      <c r="J29" s="2">
        <v>0.6</v>
      </c>
      <c r="M29" s="10" t="s">
        <v>126</v>
      </c>
      <c r="N29" s="11" t="s">
        <v>127</v>
      </c>
      <c r="O29" s="11">
        <v>0.40500000000000003</v>
      </c>
      <c r="P29" s="18"/>
      <c r="Q29" s="4"/>
      <c r="S29" s="9" t="s">
        <v>124</v>
      </c>
      <c r="T29" s="4" t="s">
        <v>129</v>
      </c>
      <c r="U29" s="4" t="s">
        <v>13</v>
      </c>
      <c r="V29" s="17"/>
      <c r="W29" s="4"/>
    </row>
    <row r="30" spans="2:23" x14ac:dyDescent="0.2">
      <c r="B30" s="16"/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0.1</v>
      </c>
      <c r="I30" s="2">
        <v>0.2</v>
      </c>
      <c r="J30" s="2">
        <v>0.7</v>
      </c>
      <c r="P30" s="4"/>
      <c r="Q30" s="4"/>
      <c r="S30" s="9" t="s">
        <v>126</v>
      </c>
      <c r="T30" s="4" t="s">
        <v>129</v>
      </c>
      <c r="U30" s="4" t="s">
        <v>13</v>
      </c>
      <c r="V30" s="17"/>
      <c r="W30" s="4"/>
    </row>
    <row r="31" spans="2:23" x14ac:dyDescent="0.2">
      <c r="B31" s="16"/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0.2</v>
      </c>
      <c r="I31" s="2">
        <v>0.3</v>
      </c>
      <c r="J31" s="2">
        <v>0.7</v>
      </c>
      <c r="S31" s="9" t="s">
        <v>14</v>
      </c>
      <c r="T31" s="4"/>
      <c r="U31" s="4"/>
      <c r="V31" s="17"/>
      <c r="W31" s="4"/>
    </row>
    <row r="32" spans="2:23" x14ac:dyDescent="0.2">
      <c r="B32" s="16"/>
      <c r="C32" s="2"/>
      <c r="D32" s="2"/>
      <c r="E32" s="2"/>
      <c r="F32" s="2"/>
      <c r="G32" s="2"/>
      <c r="H32" s="2"/>
      <c r="I32" s="2"/>
      <c r="J32" s="2"/>
      <c r="S32" s="9" t="s">
        <v>124</v>
      </c>
      <c r="T32" s="4" t="s">
        <v>129</v>
      </c>
      <c r="U32" s="4" t="s">
        <v>13</v>
      </c>
      <c r="V32" s="17"/>
      <c r="W32" s="4"/>
    </row>
    <row r="33" spans="2:23" x14ac:dyDescent="0.2">
      <c r="B33" s="1"/>
      <c r="C33" s="1"/>
      <c r="D33" s="1"/>
      <c r="E33" s="1"/>
      <c r="F33" s="1"/>
      <c r="G33" s="1"/>
      <c r="H33" s="1"/>
      <c r="I33" s="1"/>
      <c r="J33" s="1"/>
      <c r="S33" s="9" t="s">
        <v>126</v>
      </c>
      <c r="T33" s="4" t="s">
        <v>129</v>
      </c>
      <c r="U33" s="4" t="s">
        <v>13</v>
      </c>
      <c r="V33" s="17"/>
      <c r="W33" s="4"/>
    </row>
    <row r="34" spans="2:23" x14ac:dyDescent="0.2">
      <c r="B34" s="1"/>
      <c r="C34" s="1"/>
      <c r="D34" s="1"/>
      <c r="E34" s="1"/>
      <c r="F34" s="1"/>
      <c r="G34" s="1"/>
      <c r="H34" s="1"/>
      <c r="I34" s="1"/>
      <c r="J34" s="1"/>
      <c r="S34" s="9" t="s">
        <v>15</v>
      </c>
      <c r="T34" s="4"/>
      <c r="U34" s="4"/>
      <c r="V34" s="17"/>
      <c r="W34" s="4"/>
    </row>
    <row r="35" spans="2:23" x14ac:dyDescent="0.2">
      <c r="B35" s="16" t="s">
        <v>120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0.3</v>
      </c>
      <c r="J35" s="2">
        <v>0.7</v>
      </c>
      <c r="S35" s="9" t="s">
        <v>124</v>
      </c>
      <c r="T35" s="4" t="s">
        <v>129</v>
      </c>
      <c r="U35" s="4" t="s">
        <v>13</v>
      </c>
      <c r="V35" s="17"/>
      <c r="W35" s="4"/>
    </row>
    <row r="36" spans="2:23" x14ac:dyDescent="0.2">
      <c r="B36" s="16"/>
      <c r="C36" s="2">
        <v>0</v>
      </c>
      <c r="D36" s="2">
        <v>0</v>
      </c>
      <c r="E36" s="2">
        <v>0</v>
      </c>
      <c r="F36" s="2">
        <v>0</v>
      </c>
      <c r="G36" s="2">
        <v>0.1</v>
      </c>
      <c r="H36" s="2">
        <v>0.2</v>
      </c>
      <c r="I36" s="2">
        <v>0.4</v>
      </c>
      <c r="J36" s="2">
        <v>0.7</v>
      </c>
      <c r="S36" s="9" t="s">
        <v>126</v>
      </c>
      <c r="T36" s="4" t="s">
        <v>129</v>
      </c>
      <c r="U36" s="4" t="s">
        <v>13</v>
      </c>
      <c r="V36" s="17"/>
      <c r="W36" s="4"/>
    </row>
    <row r="37" spans="2:23" x14ac:dyDescent="0.2">
      <c r="B37" s="16"/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0.1</v>
      </c>
      <c r="I37" s="2">
        <v>0.3</v>
      </c>
      <c r="J37" s="2">
        <v>0.7</v>
      </c>
      <c r="S37" s="9" t="s">
        <v>17</v>
      </c>
      <c r="T37" s="4"/>
      <c r="U37" s="4"/>
      <c r="V37" s="17"/>
      <c r="W37" s="4"/>
    </row>
    <row r="38" spans="2:23" x14ac:dyDescent="0.2">
      <c r="B38" s="16"/>
      <c r="C38" s="2">
        <v>0</v>
      </c>
      <c r="D38" s="2">
        <v>0</v>
      </c>
      <c r="E38" s="2">
        <v>0</v>
      </c>
      <c r="F38" s="2">
        <v>0</v>
      </c>
      <c r="G38" s="2">
        <v>0.1</v>
      </c>
      <c r="H38" s="2">
        <v>0.1</v>
      </c>
      <c r="I38" s="2">
        <v>0.3</v>
      </c>
      <c r="J38" s="2">
        <v>0.6</v>
      </c>
      <c r="S38" s="9" t="s">
        <v>124</v>
      </c>
      <c r="T38" s="4" t="s">
        <v>129</v>
      </c>
      <c r="U38" s="4" t="s">
        <v>13</v>
      </c>
      <c r="V38" s="17"/>
      <c r="W38" s="4"/>
    </row>
    <row r="39" spans="2:23" x14ac:dyDescent="0.2">
      <c r="B39" s="16"/>
      <c r="C39" s="2"/>
      <c r="D39" s="2"/>
      <c r="E39" s="2"/>
      <c r="F39" s="2"/>
      <c r="G39" s="2"/>
      <c r="H39" s="2"/>
      <c r="I39" s="2"/>
      <c r="J39" s="2"/>
      <c r="S39" s="9" t="s">
        <v>126</v>
      </c>
      <c r="T39" s="4" t="s">
        <v>129</v>
      </c>
      <c r="U39" s="4" t="s">
        <v>13</v>
      </c>
      <c r="V39" s="17"/>
      <c r="W39" s="4"/>
    </row>
    <row r="40" spans="2:23" x14ac:dyDescent="0.2">
      <c r="B40" s="1"/>
      <c r="C40" s="1"/>
      <c r="D40" s="1"/>
      <c r="E40" s="1"/>
      <c r="F40" s="1"/>
      <c r="G40" s="1"/>
      <c r="H40" s="1"/>
      <c r="I40" s="1"/>
      <c r="J40" s="1"/>
      <c r="S40" s="9" t="s">
        <v>20</v>
      </c>
      <c r="T40" s="4"/>
      <c r="U40" s="4"/>
      <c r="V40" s="17"/>
      <c r="W40" s="4"/>
    </row>
    <row r="41" spans="2:23" x14ac:dyDescent="0.2">
      <c r="B41" s="1"/>
      <c r="C41" s="1"/>
      <c r="D41" s="1"/>
      <c r="E41" s="1"/>
      <c r="F41" s="1"/>
      <c r="G41" s="1"/>
      <c r="H41" s="1"/>
      <c r="I41" s="1"/>
      <c r="J41" s="1"/>
      <c r="S41" s="9" t="s">
        <v>124</v>
      </c>
      <c r="T41" s="4" t="s">
        <v>130</v>
      </c>
      <c r="U41" s="4">
        <v>0.2999</v>
      </c>
      <c r="V41" s="17"/>
      <c r="W41" s="4"/>
    </row>
    <row r="42" spans="2:23" x14ac:dyDescent="0.2">
      <c r="B42" s="16" t="s">
        <v>121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0.1</v>
      </c>
      <c r="I42" s="2">
        <v>0.2</v>
      </c>
      <c r="J42" s="2">
        <v>0.4</v>
      </c>
      <c r="S42" s="9" t="s">
        <v>126</v>
      </c>
      <c r="T42" s="4" t="s">
        <v>131</v>
      </c>
      <c r="U42" s="4">
        <v>0.93840000000000001</v>
      </c>
      <c r="V42" s="17"/>
      <c r="W42" s="4"/>
    </row>
    <row r="43" spans="2:23" x14ac:dyDescent="0.2">
      <c r="B43" s="16"/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0.1</v>
      </c>
      <c r="I43" s="2">
        <v>0.2</v>
      </c>
      <c r="J43" s="2">
        <v>0.7</v>
      </c>
      <c r="S43" s="9" t="s">
        <v>22</v>
      </c>
      <c r="T43" s="4"/>
      <c r="U43" s="4"/>
      <c r="V43" s="17"/>
      <c r="W43" s="4"/>
    </row>
    <row r="44" spans="2:23" x14ac:dyDescent="0.2">
      <c r="B44" s="16"/>
      <c r="C44" s="2">
        <v>0</v>
      </c>
      <c r="D44" s="2">
        <v>0</v>
      </c>
      <c r="E44" s="2">
        <v>0</v>
      </c>
      <c r="F44" s="2">
        <v>0</v>
      </c>
      <c r="G44" s="2">
        <v>0.1</v>
      </c>
      <c r="H44" s="2">
        <v>0.2</v>
      </c>
      <c r="I44" s="2">
        <v>0.4</v>
      </c>
      <c r="J44" s="2">
        <v>0.6</v>
      </c>
      <c r="S44" s="9" t="s">
        <v>124</v>
      </c>
      <c r="T44" s="4" t="s">
        <v>132</v>
      </c>
      <c r="U44" s="4">
        <v>0.93840000000000001</v>
      </c>
      <c r="V44" s="17"/>
      <c r="W44" s="4"/>
    </row>
    <row r="45" spans="2:23" x14ac:dyDescent="0.2">
      <c r="B45" s="16"/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0.1</v>
      </c>
      <c r="I45" s="2">
        <v>0.3</v>
      </c>
      <c r="J45" s="2">
        <v>0.7</v>
      </c>
      <c r="S45" s="9" t="s">
        <v>126</v>
      </c>
      <c r="T45" s="4" t="s">
        <v>132</v>
      </c>
      <c r="U45" s="4">
        <v>0.93840000000000001</v>
      </c>
      <c r="V45" s="17"/>
      <c r="W45" s="4"/>
    </row>
    <row r="46" spans="2:23" x14ac:dyDescent="0.2">
      <c r="B46" s="16"/>
      <c r="C46" s="2"/>
      <c r="D46" s="2"/>
      <c r="E46" s="2"/>
      <c r="F46" s="2"/>
      <c r="G46" s="2"/>
      <c r="H46" s="2"/>
      <c r="I46" s="2"/>
      <c r="J46" s="2"/>
      <c r="S46" s="9" t="s">
        <v>25</v>
      </c>
      <c r="T46" s="4"/>
      <c r="U46" s="4"/>
      <c r="V46" s="17"/>
      <c r="W46" s="4"/>
    </row>
    <row r="47" spans="2:23" x14ac:dyDescent="0.2">
      <c r="S47" s="9" t="s">
        <v>124</v>
      </c>
      <c r="T47" s="4" t="s">
        <v>130</v>
      </c>
      <c r="U47" s="4">
        <v>0.2999</v>
      </c>
      <c r="V47" s="17"/>
      <c r="W47" s="4"/>
    </row>
    <row r="48" spans="2:23" x14ac:dyDescent="0.2">
      <c r="S48" s="9" t="s">
        <v>126</v>
      </c>
      <c r="T48" s="4" t="s">
        <v>130</v>
      </c>
      <c r="U48" s="4">
        <v>0.2999</v>
      </c>
      <c r="V48" s="17"/>
      <c r="W48" s="4"/>
    </row>
    <row r="49" spans="2:23" x14ac:dyDescent="0.2">
      <c r="S49" s="9" t="s">
        <v>27</v>
      </c>
      <c r="T49" s="4"/>
      <c r="U49" s="4"/>
      <c r="V49" s="17"/>
      <c r="W49" s="4"/>
    </row>
    <row r="50" spans="2:23" x14ac:dyDescent="0.2">
      <c r="S50" s="9" t="s">
        <v>124</v>
      </c>
      <c r="T50" s="4" t="s">
        <v>129</v>
      </c>
      <c r="U50" s="4" t="s">
        <v>13</v>
      </c>
      <c r="V50" s="17"/>
      <c r="W50" s="4"/>
    </row>
    <row r="51" spans="2:23" x14ac:dyDescent="0.2">
      <c r="S51" s="10" t="s">
        <v>126</v>
      </c>
      <c r="T51" s="11" t="s">
        <v>133</v>
      </c>
      <c r="U51" s="11">
        <v>6.4600000000000005E-2</v>
      </c>
      <c r="V51" s="18"/>
      <c r="W51" s="4"/>
    </row>
    <row r="52" spans="2:23" x14ac:dyDescent="0.2">
      <c r="S52" s="5"/>
      <c r="T52" s="4"/>
      <c r="U52" s="4"/>
      <c r="V52" s="4"/>
      <c r="W52" s="4"/>
    </row>
    <row r="53" spans="2:23" x14ac:dyDescent="0.2">
      <c r="V53" s="4"/>
      <c r="W53" s="4"/>
    </row>
    <row r="54" spans="2:23" x14ac:dyDescent="0.2">
      <c r="V54" s="4"/>
      <c r="W54" s="4"/>
    </row>
    <row r="55" spans="2:23" x14ac:dyDescent="0.2">
      <c r="V55" s="4"/>
      <c r="W55" s="4"/>
    </row>
    <row r="56" spans="2:23" x14ac:dyDescent="0.2">
      <c r="S56" s="5"/>
      <c r="T56" s="4"/>
      <c r="U56" s="4"/>
      <c r="V56" s="4"/>
      <c r="W56" s="4"/>
    </row>
    <row r="57" spans="2:23" x14ac:dyDescent="0.2">
      <c r="V57" s="4"/>
      <c r="W57" s="4"/>
    </row>
    <row r="58" spans="2:23" x14ac:dyDescent="0.2">
      <c r="B58" s="1"/>
      <c r="C58" s="1">
        <v>6.25</v>
      </c>
      <c r="D58" s="1">
        <v>12.5</v>
      </c>
      <c r="E58" s="1">
        <v>25</v>
      </c>
      <c r="F58" s="1">
        <v>50</v>
      </c>
      <c r="G58" s="1">
        <v>100</v>
      </c>
      <c r="H58" s="1">
        <v>200</v>
      </c>
      <c r="I58" s="1">
        <v>400</v>
      </c>
      <c r="J58" s="1">
        <v>800</v>
      </c>
      <c r="V58" s="4"/>
      <c r="W58" s="4"/>
    </row>
    <row r="59" spans="2:23" x14ac:dyDescent="0.2">
      <c r="B59" s="16" t="s">
        <v>101</v>
      </c>
      <c r="C59" s="3" t="s">
        <v>79</v>
      </c>
      <c r="D59" s="3" t="s">
        <v>79</v>
      </c>
      <c r="E59" s="3" t="s">
        <v>80</v>
      </c>
      <c r="F59" s="3" t="s">
        <v>80</v>
      </c>
      <c r="G59" s="3" t="s">
        <v>81</v>
      </c>
      <c r="H59" s="3" t="s">
        <v>82</v>
      </c>
      <c r="I59" s="3" t="s">
        <v>88</v>
      </c>
      <c r="J59" s="3" t="s">
        <v>102</v>
      </c>
      <c r="V59" s="4"/>
      <c r="W59" s="4"/>
    </row>
    <row r="60" spans="2:23" x14ac:dyDescent="0.2">
      <c r="B60" s="16"/>
      <c r="C60" s="3" t="s">
        <v>79</v>
      </c>
      <c r="D60" s="3" t="s">
        <v>79</v>
      </c>
      <c r="E60" s="3" t="s">
        <v>80</v>
      </c>
      <c r="F60" s="3" t="s">
        <v>84</v>
      </c>
      <c r="G60" s="3" t="s">
        <v>84</v>
      </c>
      <c r="H60" s="3" t="s">
        <v>87</v>
      </c>
      <c r="I60" s="3" t="s">
        <v>86</v>
      </c>
      <c r="J60" s="3" t="s">
        <v>102</v>
      </c>
    </row>
    <row r="61" spans="2:23" x14ac:dyDescent="0.2">
      <c r="B61" s="16"/>
      <c r="C61" s="3" t="s">
        <v>79</v>
      </c>
      <c r="D61" s="3" t="s">
        <v>79</v>
      </c>
      <c r="E61" s="3" t="s">
        <v>79</v>
      </c>
      <c r="F61" s="3" t="s">
        <v>79</v>
      </c>
      <c r="G61" s="3" t="s">
        <v>84</v>
      </c>
      <c r="H61" s="3" t="s">
        <v>83</v>
      </c>
      <c r="I61" s="3" t="s">
        <v>102</v>
      </c>
      <c r="J61" s="3" t="s">
        <v>102</v>
      </c>
    </row>
    <row r="62" spans="2:23" x14ac:dyDescent="0.2">
      <c r="B62" s="16"/>
      <c r="C62" s="3" t="s">
        <v>79</v>
      </c>
      <c r="D62" s="3" t="s">
        <v>79</v>
      </c>
      <c r="E62" s="3" t="s">
        <v>79</v>
      </c>
      <c r="F62" s="3" t="s">
        <v>80</v>
      </c>
      <c r="G62" s="3" t="s">
        <v>84</v>
      </c>
      <c r="H62" s="3" t="s">
        <v>87</v>
      </c>
      <c r="I62" s="3" t="s">
        <v>88</v>
      </c>
      <c r="J62" s="3" t="s">
        <v>102</v>
      </c>
    </row>
    <row r="63" spans="2:23" x14ac:dyDescent="0.2">
      <c r="B63" s="16"/>
      <c r="C63" s="3"/>
      <c r="D63" s="3"/>
      <c r="E63" s="3"/>
      <c r="F63" s="3"/>
      <c r="G63" s="3"/>
      <c r="H63" s="3"/>
      <c r="I63" s="3"/>
      <c r="J63" s="3"/>
    </row>
    <row r="64" spans="2:23" x14ac:dyDescent="0.2">
      <c r="B64" s="1"/>
      <c r="C64" s="1"/>
      <c r="D64" s="1"/>
      <c r="E64" s="1"/>
      <c r="F64" s="1"/>
      <c r="G64" s="1"/>
      <c r="H64" s="1"/>
      <c r="I64" s="1"/>
      <c r="J64" s="1"/>
    </row>
    <row r="65" spans="2:10" x14ac:dyDescent="0.2">
      <c r="B65" s="1"/>
      <c r="C65" s="1"/>
      <c r="D65" s="1"/>
      <c r="E65" s="1"/>
      <c r="F65" s="1"/>
      <c r="G65" s="1"/>
      <c r="H65" s="1"/>
      <c r="I65" s="1"/>
      <c r="J65" s="1"/>
    </row>
    <row r="66" spans="2:10" x14ac:dyDescent="0.2">
      <c r="B66" s="16" t="s">
        <v>122</v>
      </c>
      <c r="C66" s="3" t="s">
        <v>79</v>
      </c>
      <c r="D66" s="3" t="s">
        <v>79</v>
      </c>
      <c r="E66" s="3" t="s">
        <v>79</v>
      </c>
      <c r="F66" s="3" t="s">
        <v>79</v>
      </c>
      <c r="G66" s="3" t="s">
        <v>80</v>
      </c>
      <c r="H66" s="3" t="s">
        <v>84</v>
      </c>
      <c r="I66" s="3" t="s">
        <v>83</v>
      </c>
      <c r="J66" s="3" t="s">
        <v>102</v>
      </c>
    </row>
    <row r="67" spans="2:10" x14ac:dyDescent="0.2">
      <c r="B67" s="16"/>
      <c r="C67" s="3" t="s">
        <v>79</v>
      </c>
      <c r="D67" s="3" t="s">
        <v>79</v>
      </c>
      <c r="E67" s="3" t="s">
        <v>79</v>
      </c>
      <c r="F67" s="3" t="s">
        <v>80</v>
      </c>
      <c r="G67" s="3" t="s">
        <v>80</v>
      </c>
      <c r="H67" s="3" t="s">
        <v>87</v>
      </c>
      <c r="I67" s="3" t="s">
        <v>88</v>
      </c>
      <c r="J67" s="3" t="s">
        <v>102</v>
      </c>
    </row>
    <row r="68" spans="2:10" x14ac:dyDescent="0.2">
      <c r="B68" s="16"/>
      <c r="C68" s="3" t="s">
        <v>79</v>
      </c>
      <c r="D68" s="3" t="s">
        <v>79</v>
      </c>
      <c r="E68" s="3" t="s">
        <v>79</v>
      </c>
      <c r="F68" s="3" t="s">
        <v>79</v>
      </c>
      <c r="G68" s="3" t="s">
        <v>84</v>
      </c>
      <c r="H68" s="3" t="s">
        <v>90</v>
      </c>
      <c r="I68" s="3" t="s">
        <v>88</v>
      </c>
      <c r="J68" s="3" t="s">
        <v>102</v>
      </c>
    </row>
    <row r="69" spans="2:10" x14ac:dyDescent="0.2">
      <c r="B69" s="16"/>
      <c r="C69" s="3" t="s">
        <v>79</v>
      </c>
      <c r="D69" s="3" t="s">
        <v>79</v>
      </c>
      <c r="E69" s="3" t="s">
        <v>79</v>
      </c>
      <c r="F69" s="3" t="s">
        <v>80</v>
      </c>
      <c r="G69" s="3" t="s">
        <v>84</v>
      </c>
      <c r="H69" s="3" t="s">
        <v>87</v>
      </c>
      <c r="I69" s="3" t="s">
        <v>86</v>
      </c>
      <c r="J69" s="3" t="s">
        <v>102</v>
      </c>
    </row>
    <row r="70" spans="2:10" x14ac:dyDescent="0.2">
      <c r="B70" s="16"/>
      <c r="C70" s="3"/>
      <c r="D70" s="3"/>
      <c r="E70" s="3"/>
      <c r="F70" s="3"/>
      <c r="G70" s="3"/>
      <c r="H70" s="3"/>
      <c r="I70" s="3"/>
      <c r="J70" s="3"/>
    </row>
    <row r="71" spans="2:10" x14ac:dyDescent="0.2">
      <c r="B71" s="1"/>
      <c r="C71" s="1"/>
      <c r="D71" s="1"/>
      <c r="E71" s="1"/>
      <c r="F71" s="1"/>
      <c r="G71" s="1"/>
      <c r="H71" s="1"/>
      <c r="I71" s="1"/>
      <c r="J71" s="1"/>
    </row>
    <row r="72" spans="2:10" x14ac:dyDescent="0.2">
      <c r="B72" s="1"/>
      <c r="C72" s="1"/>
      <c r="D72" s="1"/>
      <c r="E72" s="1"/>
      <c r="F72" s="1"/>
      <c r="G72" s="1"/>
      <c r="H72" s="1"/>
      <c r="I72" s="1"/>
      <c r="J72" s="1"/>
    </row>
    <row r="73" spans="2:10" x14ac:dyDescent="0.2">
      <c r="B73" s="16" t="s">
        <v>123</v>
      </c>
      <c r="C73" s="3" t="s">
        <v>79</v>
      </c>
      <c r="D73" s="3" t="s">
        <v>79</v>
      </c>
      <c r="E73" s="3" t="s">
        <v>79</v>
      </c>
      <c r="F73" s="3" t="s">
        <v>80</v>
      </c>
      <c r="G73" s="3" t="s">
        <v>81</v>
      </c>
      <c r="H73" s="3" t="s">
        <v>82</v>
      </c>
      <c r="I73" s="3" t="s">
        <v>88</v>
      </c>
      <c r="J73" s="3" t="s">
        <v>102</v>
      </c>
    </row>
    <row r="74" spans="2:10" x14ac:dyDescent="0.2">
      <c r="B74" s="16"/>
      <c r="C74" s="3" t="s">
        <v>79</v>
      </c>
      <c r="D74" s="3" t="s">
        <v>79</v>
      </c>
      <c r="E74" s="3" t="s">
        <v>80</v>
      </c>
      <c r="F74" s="3" t="s">
        <v>80</v>
      </c>
      <c r="G74" s="3" t="s">
        <v>84</v>
      </c>
      <c r="H74" s="3" t="s">
        <v>82</v>
      </c>
      <c r="I74" s="3" t="s">
        <v>88</v>
      </c>
      <c r="J74" s="3" t="s">
        <v>102</v>
      </c>
    </row>
    <row r="75" spans="2:10" x14ac:dyDescent="0.2">
      <c r="B75" s="16"/>
      <c r="C75" s="3" t="s">
        <v>79</v>
      </c>
      <c r="D75" s="3" t="s">
        <v>79</v>
      </c>
      <c r="E75" s="3" t="s">
        <v>80</v>
      </c>
      <c r="F75" s="3" t="s">
        <v>80</v>
      </c>
      <c r="G75" s="3" t="s">
        <v>84</v>
      </c>
      <c r="H75" s="3" t="s">
        <v>87</v>
      </c>
      <c r="I75" s="3" t="s">
        <v>86</v>
      </c>
      <c r="J75" s="3" t="s">
        <v>102</v>
      </c>
    </row>
    <row r="76" spans="2:10" x14ac:dyDescent="0.2">
      <c r="B76" s="16"/>
      <c r="C76" s="3" t="s">
        <v>79</v>
      </c>
      <c r="D76" s="3" t="s">
        <v>79</v>
      </c>
      <c r="E76" s="3" t="s">
        <v>79</v>
      </c>
      <c r="F76" s="3" t="s">
        <v>79</v>
      </c>
      <c r="G76" s="3" t="s">
        <v>80</v>
      </c>
      <c r="H76" s="3" t="s">
        <v>83</v>
      </c>
      <c r="I76" s="3" t="s">
        <v>88</v>
      </c>
      <c r="J76" s="3" t="s">
        <v>102</v>
      </c>
    </row>
    <row r="77" spans="2:10" x14ac:dyDescent="0.2">
      <c r="B77" s="16"/>
      <c r="C77" s="3"/>
      <c r="D77" s="3"/>
      <c r="E77" s="3"/>
      <c r="F77" s="3"/>
      <c r="G77" s="3"/>
      <c r="H77" s="3"/>
      <c r="I77" s="3"/>
      <c r="J77" s="3"/>
    </row>
    <row r="78" spans="2:10" x14ac:dyDescent="0.2">
      <c r="B78" s="1"/>
      <c r="C78" s="1"/>
      <c r="D78" s="1"/>
      <c r="E78" s="1"/>
      <c r="F78" s="1"/>
      <c r="G78" s="1"/>
      <c r="H78" s="1"/>
      <c r="I78" s="1"/>
      <c r="J78" s="1"/>
    </row>
    <row r="79" spans="2:10" x14ac:dyDescent="0.2">
      <c r="B79" s="1"/>
      <c r="C79" s="1"/>
      <c r="D79" s="1"/>
      <c r="E79" s="1"/>
      <c r="F79" s="1"/>
      <c r="G79" s="1"/>
      <c r="H79" s="1"/>
      <c r="I79" s="1"/>
      <c r="J79" s="1"/>
    </row>
    <row r="80" spans="2:10" x14ac:dyDescent="0.2">
      <c r="B80" s="1"/>
      <c r="C80" s="1"/>
      <c r="D80" s="1"/>
      <c r="E80" s="1"/>
      <c r="F80" s="1"/>
      <c r="G80" s="1"/>
      <c r="H80" s="1"/>
      <c r="I80" s="1"/>
      <c r="J80" s="1"/>
    </row>
    <row r="81" spans="2:23" x14ac:dyDescent="0.2">
      <c r="B81" s="1"/>
      <c r="C81" s="1">
        <v>6.25</v>
      </c>
      <c r="D81" s="1">
        <v>12.5</v>
      </c>
      <c r="E81" s="1">
        <v>25</v>
      </c>
      <c r="F81" s="1">
        <v>50</v>
      </c>
      <c r="G81" s="1">
        <v>100</v>
      </c>
      <c r="H81" s="1">
        <v>200</v>
      </c>
      <c r="I81" s="1">
        <v>400</v>
      </c>
      <c r="J81" s="1">
        <v>800</v>
      </c>
      <c r="M81" s="6" t="s">
        <v>5</v>
      </c>
      <c r="N81" s="7" t="s">
        <v>32</v>
      </c>
      <c r="O81" s="7" t="s">
        <v>31</v>
      </c>
      <c r="P81" s="8" t="s">
        <v>29</v>
      </c>
      <c r="Q81" s="4"/>
      <c r="S81" s="6" t="s">
        <v>5</v>
      </c>
      <c r="T81" s="7" t="s">
        <v>32</v>
      </c>
      <c r="U81" s="7" t="s">
        <v>31</v>
      </c>
      <c r="V81" s="8" t="s">
        <v>29</v>
      </c>
      <c r="W81" s="4"/>
    </row>
    <row r="82" spans="2:23" x14ac:dyDescent="0.2">
      <c r="B82" s="16" t="s">
        <v>101</v>
      </c>
      <c r="C82" s="2">
        <v>0</v>
      </c>
      <c r="D82" s="2">
        <v>0</v>
      </c>
      <c r="E82" s="2">
        <v>0.1</v>
      </c>
      <c r="F82" s="2">
        <v>0.1</v>
      </c>
      <c r="G82" s="2">
        <v>0.3</v>
      </c>
      <c r="H82" s="2">
        <v>0.7</v>
      </c>
      <c r="I82" s="2">
        <v>0.9</v>
      </c>
      <c r="J82" s="2">
        <v>1</v>
      </c>
      <c r="M82" s="9" t="s">
        <v>134</v>
      </c>
      <c r="N82" s="4" t="s">
        <v>135</v>
      </c>
      <c r="O82" s="4">
        <v>1.6000000000000001E-3</v>
      </c>
      <c r="P82" s="17" t="s">
        <v>138</v>
      </c>
      <c r="Q82" s="4"/>
      <c r="S82" s="9" t="s">
        <v>11</v>
      </c>
      <c r="T82" s="4"/>
      <c r="U82" s="4"/>
      <c r="V82" s="17" t="s">
        <v>138</v>
      </c>
      <c r="W82" s="4"/>
    </row>
    <row r="83" spans="2:23" x14ac:dyDescent="0.2">
      <c r="B83" s="16"/>
      <c r="C83" s="2">
        <v>0</v>
      </c>
      <c r="D83" s="2">
        <v>0</v>
      </c>
      <c r="E83" s="2">
        <v>0.1</v>
      </c>
      <c r="F83" s="2">
        <v>0.2</v>
      </c>
      <c r="G83" s="2">
        <v>0.2</v>
      </c>
      <c r="H83" s="2">
        <v>0.5</v>
      </c>
      <c r="I83" s="2">
        <v>0.8</v>
      </c>
      <c r="J83" s="2">
        <v>1</v>
      </c>
      <c r="M83" s="10" t="s">
        <v>136</v>
      </c>
      <c r="N83" s="11" t="s">
        <v>137</v>
      </c>
      <c r="O83" s="11">
        <v>3.0000000000000001E-3</v>
      </c>
      <c r="P83" s="18"/>
      <c r="Q83" s="4"/>
      <c r="S83" s="9" t="s">
        <v>134</v>
      </c>
      <c r="T83" s="4" t="s">
        <v>139</v>
      </c>
      <c r="U83" s="4" t="s">
        <v>13</v>
      </c>
      <c r="V83" s="17"/>
      <c r="W83" s="4"/>
    </row>
    <row r="84" spans="2:23" x14ac:dyDescent="0.2">
      <c r="B84" s="16"/>
      <c r="C84" s="2">
        <v>0</v>
      </c>
      <c r="D84" s="2">
        <v>0</v>
      </c>
      <c r="E84" s="2">
        <v>0</v>
      </c>
      <c r="F84" s="2">
        <v>0</v>
      </c>
      <c r="G84" s="2">
        <v>0.2</v>
      </c>
      <c r="H84" s="2">
        <v>0.6</v>
      </c>
      <c r="I84" s="2">
        <v>1</v>
      </c>
      <c r="J84" s="2">
        <v>1</v>
      </c>
      <c r="P84" s="4"/>
      <c r="Q84" s="4"/>
      <c r="S84" s="9" t="s">
        <v>136</v>
      </c>
      <c r="T84" s="4" t="s">
        <v>139</v>
      </c>
      <c r="U84" s="4" t="s">
        <v>13</v>
      </c>
      <c r="V84" s="17"/>
      <c r="W84" s="4"/>
    </row>
    <row r="85" spans="2:23" x14ac:dyDescent="0.2">
      <c r="B85" s="16"/>
      <c r="C85" s="2">
        <v>0</v>
      </c>
      <c r="D85" s="2">
        <v>0</v>
      </c>
      <c r="E85" s="2">
        <v>0</v>
      </c>
      <c r="F85" s="2">
        <v>0.1</v>
      </c>
      <c r="G85" s="2">
        <v>0.2</v>
      </c>
      <c r="H85" s="2">
        <v>0.5</v>
      </c>
      <c r="I85" s="2">
        <v>0.9</v>
      </c>
      <c r="J85" s="2">
        <v>1</v>
      </c>
      <c r="S85" s="9" t="s">
        <v>14</v>
      </c>
      <c r="T85" s="4"/>
      <c r="U85" s="4"/>
      <c r="V85" s="17"/>
      <c r="W85" s="4"/>
    </row>
    <row r="86" spans="2:23" x14ac:dyDescent="0.2">
      <c r="B86" s="16"/>
      <c r="C86" s="2"/>
      <c r="D86" s="2"/>
      <c r="E86" s="2"/>
      <c r="F86" s="2"/>
      <c r="G86" s="2"/>
      <c r="H86" s="2"/>
      <c r="I86" s="2"/>
      <c r="J86" s="2"/>
      <c r="S86" s="9" t="s">
        <v>134</v>
      </c>
      <c r="T86" s="4" t="s">
        <v>139</v>
      </c>
      <c r="U86" s="4" t="s">
        <v>13</v>
      </c>
      <c r="V86" s="17"/>
      <c r="W86" s="4"/>
    </row>
    <row r="87" spans="2:23" x14ac:dyDescent="0.2">
      <c r="B87" s="1"/>
      <c r="C87" s="2"/>
      <c r="D87" s="2"/>
      <c r="E87" s="2"/>
      <c r="F87" s="2"/>
      <c r="G87" s="2"/>
      <c r="H87" s="2"/>
      <c r="I87" s="2"/>
      <c r="J87" s="2"/>
      <c r="S87" s="9" t="s">
        <v>136</v>
      </c>
      <c r="T87" s="4" t="s">
        <v>139</v>
      </c>
      <c r="U87" s="4" t="s">
        <v>13</v>
      </c>
      <c r="V87" s="17"/>
      <c r="W87" s="4"/>
    </row>
    <row r="88" spans="2:23" x14ac:dyDescent="0.2">
      <c r="B88" s="1"/>
      <c r="C88" s="2"/>
      <c r="D88" s="2"/>
      <c r="E88" s="2"/>
      <c r="F88" s="2"/>
      <c r="G88" s="2"/>
      <c r="H88" s="2"/>
      <c r="I88" s="2"/>
      <c r="J88" s="2"/>
      <c r="S88" s="9" t="s">
        <v>15</v>
      </c>
      <c r="T88" s="4"/>
      <c r="U88" s="4"/>
      <c r="V88" s="17"/>
      <c r="W88" s="4"/>
    </row>
    <row r="89" spans="2:23" x14ac:dyDescent="0.2">
      <c r="B89" s="16" t="s">
        <v>122</v>
      </c>
      <c r="C89" s="2">
        <v>0</v>
      </c>
      <c r="D89" s="2">
        <v>0</v>
      </c>
      <c r="E89" s="2">
        <v>0</v>
      </c>
      <c r="F89" s="2">
        <v>0</v>
      </c>
      <c r="G89" s="2">
        <v>0.1</v>
      </c>
      <c r="H89" s="2">
        <v>0.2</v>
      </c>
      <c r="I89" s="2">
        <v>0.6</v>
      </c>
      <c r="J89" s="2">
        <v>1</v>
      </c>
      <c r="S89" s="9" t="s">
        <v>134</v>
      </c>
      <c r="T89" s="4" t="s">
        <v>140</v>
      </c>
      <c r="U89" s="4">
        <v>0.55000000000000004</v>
      </c>
      <c r="V89" s="17"/>
      <c r="W89" s="4"/>
    </row>
    <row r="90" spans="2:23" x14ac:dyDescent="0.2">
      <c r="B90" s="16"/>
      <c r="C90" s="2">
        <v>0</v>
      </c>
      <c r="D90" s="2">
        <v>0</v>
      </c>
      <c r="E90" s="2">
        <v>0</v>
      </c>
      <c r="F90" s="2">
        <v>0.1</v>
      </c>
      <c r="G90" s="2">
        <v>0.1</v>
      </c>
      <c r="H90" s="2">
        <v>0.5</v>
      </c>
      <c r="I90" s="2">
        <v>0.9</v>
      </c>
      <c r="J90" s="2">
        <v>1</v>
      </c>
      <c r="S90" s="9" t="s">
        <v>136</v>
      </c>
      <c r="T90" s="4" t="s">
        <v>140</v>
      </c>
      <c r="U90" s="4">
        <v>0.55000000000000004</v>
      </c>
      <c r="V90" s="17"/>
      <c r="W90" s="4"/>
    </row>
    <row r="91" spans="2:23" x14ac:dyDescent="0.2">
      <c r="B91" s="16"/>
      <c r="C91" s="2">
        <v>0</v>
      </c>
      <c r="D91" s="2">
        <v>0</v>
      </c>
      <c r="E91" s="2">
        <v>0</v>
      </c>
      <c r="F91" s="2">
        <v>0</v>
      </c>
      <c r="G91" s="2">
        <v>0.2</v>
      </c>
      <c r="H91" s="2">
        <v>0.4</v>
      </c>
      <c r="I91" s="2">
        <v>0.9</v>
      </c>
      <c r="J91" s="2">
        <v>1</v>
      </c>
      <c r="S91" s="9" t="s">
        <v>17</v>
      </c>
      <c r="T91" s="4"/>
      <c r="U91" s="4"/>
      <c r="V91" s="17"/>
      <c r="W91" s="4"/>
    </row>
    <row r="92" spans="2:23" x14ac:dyDescent="0.2">
      <c r="B92" s="16"/>
      <c r="C92" s="2">
        <v>0</v>
      </c>
      <c r="D92" s="2">
        <v>0</v>
      </c>
      <c r="E92" s="2">
        <v>0</v>
      </c>
      <c r="F92" s="2">
        <v>0.1</v>
      </c>
      <c r="G92" s="2">
        <v>0.2</v>
      </c>
      <c r="H92" s="2">
        <v>0.5</v>
      </c>
      <c r="I92" s="2">
        <v>0.8</v>
      </c>
      <c r="J92" s="2">
        <v>1</v>
      </c>
      <c r="S92" s="9" t="s">
        <v>134</v>
      </c>
      <c r="T92" s="4" t="s">
        <v>140</v>
      </c>
      <c r="U92" s="4">
        <v>0.55000000000000004</v>
      </c>
      <c r="V92" s="17"/>
      <c r="W92" s="4"/>
    </row>
    <row r="93" spans="2:23" x14ac:dyDescent="0.2">
      <c r="B93" s="16"/>
      <c r="C93" s="2"/>
      <c r="D93" s="2"/>
      <c r="E93" s="2"/>
      <c r="F93" s="2"/>
      <c r="G93" s="2"/>
      <c r="H93" s="2"/>
      <c r="I93" s="2"/>
      <c r="J93" s="2"/>
      <c r="S93" s="9" t="s">
        <v>136</v>
      </c>
      <c r="T93" s="4" t="s">
        <v>141</v>
      </c>
      <c r="U93" s="4" t="s">
        <v>13</v>
      </c>
      <c r="V93" s="17"/>
      <c r="W93" s="4"/>
    </row>
    <row r="94" spans="2:23" x14ac:dyDescent="0.2">
      <c r="B94" s="1"/>
      <c r="C94" s="2"/>
      <c r="D94" s="2"/>
      <c r="E94" s="2"/>
      <c r="F94" s="2"/>
      <c r="G94" s="2"/>
      <c r="H94" s="2"/>
      <c r="I94" s="2"/>
      <c r="J94" s="2"/>
      <c r="S94" s="9" t="s">
        <v>20</v>
      </c>
      <c r="T94" s="4"/>
      <c r="U94" s="4"/>
      <c r="V94" s="17"/>
      <c r="W94" s="4"/>
    </row>
    <row r="95" spans="2:23" x14ac:dyDescent="0.2">
      <c r="B95" s="1"/>
      <c r="C95" s="2"/>
      <c r="D95" s="2"/>
      <c r="E95" s="2"/>
      <c r="F95" s="2"/>
      <c r="G95" s="2"/>
      <c r="H95" s="2"/>
      <c r="I95" s="2"/>
      <c r="J95" s="2"/>
      <c r="S95" s="9" t="s">
        <v>134</v>
      </c>
      <c r="T95" s="4" t="s">
        <v>142</v>
      </c>
      <c r="U95" s="4">
        <v>0.20660000000000001</v>
      </c>
      <c r="V95" s="17"/>
      <c r="W95" s="4"/>
    </row>
    <row r="96" spans="2:23" x14ac:dyDescent="0.2">
      <c r="B96" s="16" t="s">
        <v>123</v>
      </c>
      <c r="C96" s="2">
        <v>0</v>
      </c>
      <c r="D96" s="2">
        <v>0</v>
      </c>
      <c r="E96" s="2">
        <v>0</v>
      </c>
      <c r="F96" s="2">
        <v>0.1</v>
      </c>
      <c r="G96" s="2">
        <v>0.3</v>
      </c>
      <c r="H96" s="2">
        <v>0.7</v>
      </c>
      <c r="I96" s="2">
        <v>0.9</v>
      </c>
      <c r="J96" s="2">
        <v>1</v>
      </c>
      <c r="S96" s="9" t="s">
        <v>136</v>
      </c>
      <c r="T96" s="4" t="s">
        <v>140</v>
      </c>
      <c r="U96" s="4">
        <v>0.55000000000000004</v>
      </c>
      <c r="V96" s="17"/>
      <c r="W96" s="4"/>
    </row>
    <row r="97" spans="2:23" x14ac:dyDescent="0.2">
      <c r="B97" s="16"/>
      <c r="C97" s="2">
        <v>0</v>
      </c>
      <c r="D97" s="2">
        <v>0</v>
      </c>
      <c r="E97" s="2">
        <v>0.1</v>
      </c>
      <c r="F97" s="2">
        <v>0.1</v>
      </c>
      <c r="G97" s="2">
        <v>0.2</v>
      </c>
      <c r="H97" s="2">
        <v>0.7</v>
      </c>
      <c r="I97" s="2">
        <v>0.9</v>
      </c>
      <c r="J97" s="2">
        <v>1</v>
      </c>
      <c r="S97" s="9" t="s">
        <v>22</v>
      </c>
      <c r="T97" s="4"/>
      <c r="U97" s="4"/>
      <c r="V97" s="17"/>
      <c r="W97" s="4"/>
    </row>
    <row r="98" spans="2:23" x14ac:dyDescent="0.2">
      <c r="B98" s="16"/>
      <c r="C98" s="2">
        <v>0</v>
      </c>
      <c r="D98" s="2">
        <v>0</v>
      </c>
      <c r="E98" s="2">
        <v>0.1</v>
      </c>
      <c r="F98" s="2">
        <v>0.1</v>
      </c>
      <c r="G98" s="2">
        <v>0.2</v>
      </c>
      <c r="H98" s="2">
        <v>0.5</v>
      </c>
      <c r="I98" s="2">
        <v>0.8</v>
      </c>
      <c r="J98" s="2">
        <v>1</v>
      </c>
      <c r="S98" s="9" t="s">
        <v>134</v>
      </c>
      <c r="T98" s="4" t="s">
        <v>143</v>
      </c>
      <c r="U98" s="4">
        <v>5.0000000000000001E-4</v>
      </c>
      <c r="V98" s="17"/>
      <c r="W98" s="4"/>
    </row>
    <row r="99" spans="2:23" x14ac:dyDescent="0.2">
      <c r="B99" s="16"/>
      <c r="C99" s="2">
        <v>0</v>
      </c>
      <c r="D99" s="2">
        <v>0</v>
      </c>
      <c r="E99" s="2">
        <v>0</v>
      </c>
      <c r="F99" s="2">
        <v>0</v>
      </c>
      <c r="G99" s="2">
        <v>0.1</v>
      </c>
      <c r="H99" s="2">
        <v>0.6</v>
      </c>
      <c r="I99" s="2">
        <v>0.9</v>
      </c>
      <c r="J99" s="2">
        <v>1</v>
      </c>
      <c r="S99" s="9" t="s">
        <v>136</v>
      </c>
      <c r="T99" s="4" t="s">
        <v>144</v>
      </c>
      <c r="U99" s="4" t="s">
        <v>8</v>
      </c>
      <c r="V99" s="17"/>
      <c r="W99" s="4"/>
    </row>
    <row r="100" spans="2:23" x14ac:dyDescent="0.2">
      <c r="B100" s="16"/>
      <c r="C100" s="2"/>
      <c r="D100" s="2"/>
      <c r="E100" s="2"/>
      <c r="F100" s="2"/>
      <c r="G100" s="2"/>
      <c r="H100" s="2"/>
      <c r="I100" s="2"/>
      <c r="J100" s="2"/>
      <c r="S100" s="9" t="s">
        <v>25</v>
      </c>
      <c r="T100" s="4"/>
      <c r="U100" s="4"/>
      <c r="V100" s="17"/>
      <c r="W100" s="4"/>
    </row>
    <row r="101" spans="2:23" x14ac:dyDescent="0.2">
      <c r="S101" s="9" t="s">
        <v>134</v>
      </c>
      <c r="T101" s="4" t="s">
        <v>145</v>
      </c>
      <c r="U101" s="4">
        <v>6.2E-2</v>
      </c>
      <c r="V101" s="17"/>
      <c r="W101" s="4"/>
    </row>
    <row r="102" spans="2:23" x14ac:dyDescent="0.2">
      <c r="S102" s="9" t="s">
        <v>136</v>
      </c>
      <c r="T102" s="4" t="s">
        <v>142</v>
      </c>
      <c r="U102" s="4">
        <v>0.20660000000000001</v>
      </c>
      <c r="V102" s="17"/>
      <c r="W102" s="4"/>
    </row>
    <row r="103" spans="2:23" x14ac:dyDescent="0.2">
      <c r="S103" s="9" t="s">
        <v>27</v>
      </c>
      <c r="T103" s="4"/>
      <c r="U103" s="4"/>
      <c r="V103" s="17"/>
      <c r="W103" s="4"/>
    </row>
    <row r="104" spans="2:23" x14ac:dyDescent="0.2">
      <c r="S104" s="9" t="s">
        <v>134</v>
      </c>
      <c r="T104" s="4" t="s">
        <v>139</v>
      </c>
      <c r="U104" s="4" t="s">
        <v>13</v>
      </c>
      <c r="V104" s="17"/>
      <c r="W104" s="4"/>
    </row>
    <row r="105" spans="2:23" x14ac:dyDescent="0.2">
      <c r="S105" s="10" t="s">
        <v>136</v>
      </c>
      <c r="T105" s="11" t="s">
        <v>139</v>
      </c>
      <c r="U105" s="11" t="s">
        <v>13</v>
      </c>
      <c r="V105" s="18"/>
      <c r="W105" s="4"/>
    </row>
    <row r="106" spans="2:23" x14ac:dyDescent="0.2">
      <c r="S106" s="5"/>
      <c r="T106" s="4"/>
      <c r="U106" s="4"/>
      <c r="V106" s="4"/>
      <c r="W106" s="4"/>
    </row>
    <row r="107" spans="2:23" x14ac:dyDescent="0.2">
      <c r="V107" s="4"/>
      <c r="W107" s="4"/>
    </row>
    <row r="108" spans="2:23" x14ac:dyDescent="0.2">
      <c r="V108" s="4"/>
      <c r="W108" s="4"/>
    </row>
    <row r="109" spans="2:23" x14ac:dyDescent="0.2">
      <c r="V109" s="4"/>
      <c r="W109" s="4"/>
    </row>
    <row r="110" spans="2:23" x14ac:dyDescent="0.2">
      <c r="S110" s="5"/>
      <c r="T110" s="4"/>
      <c r="U110" s="4"/>
      <c r="V110" s="4"/>
      <c r="W110" s="4"/>
    </row>
    <row r="111" spans="2:23" x14ac:dyDescent="0.2">
      <c r="V111" s="4"/>
      <c r="W111" s="4"/>
    </row>
    <row r="112" spans="2:23" x14ac:dyDescent="0.2">
      <c r="V112" s="4"/>
      <c r="W112" s="4"/>
    </row>
    <row r="113" spans="22:23" x14ac:dyDescent="0.2">
      <c r="V113" s="4"/>
      <c r="W113" s="4"/>
    </row>
  </sheetData>
  <mergeCells count="16">
    <mergeCell ref="P28:P29"/>
    <mergeCell ref="V28:V51"/>
    <mergeCell ref="P82:P83"/>
    <mergeCell ref="V82:V105"/>
    <mergeCell ref="B59:B63"/>
    <mergeCell ref="B66:B70"/>
    <mergeCell ref="B73:B77"/>
    <mergeCell ref="B82:B86"/>
    <mergeCell ref="B89:B93"/>
    <mergeCell ref="B96:B100"/>
    <mergeCell ref="B42:B46"/>
    <mergeCell ref="B5:B9"/>
    <mergeCell ref="B12:B16"/>
    <mergeCell ref="B19:B23"/>
    <mergeCell ref="B28:B32"/>
    <mergeCell ref="B35:B39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A</vt:lpstr>
      <vt:lpstr>B</vt:lpstr>
      <vt:lpstr>C</vt:lpstr>
      <vt:lpstr>D</vt:lpstr>
      <vt:lpstr>E</vt:lpstr>
      <vt:lpstr>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tmp</dc:creator>
  <cp:lastModifiedBy>tmp</cp:lastModifiedBy>
  <dcterms:created xsi:type="dcterms:W3CDTF">2015-06-05T18:19:34Z</dcterms:created>
  <dcterms:modified xsi:type="dcterms:W3CDTF">2026-02-24T07:13:04Z</dcterms:modified>
</cp:coreProperties>
</file>