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mp\Desktop\"/>
    </mc:Choice>
  </mc:AlternateContent>
  <xr:revisionPtr revIDLastSave="0" documentId="13_ncr:1_{E429C037-5FE8-4631-86F0-28B38CEED03C}" xr6:coauthVersionLast="47" xr6:coauthVersionMax="47" xr10:uidLastSave="{00000000-0000-0000-0000-000000000000}"/>
  <bookViews>
    <workbookView xWindow="3315" yWindow="3870" windowWidth="33375" windowHeight="15345" activeTab="2" xr2:uid="{00000000-000D-0000-FFFF-FFFF00000000}"/>
  </bookViews>
  <sheets>
    <sheet name="A" sheetId="4" r:id="rId1"/>
    <sheet name="B" sheetId="5" r:id="rId2"/>
    <sheet name="C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F25" i="6"/>
  <c r="E25" i="6"/>
  <c r="D25" i="6"/>
  <c r="F24" i="6"/>
  <c r="E24" i="6"/>
  <c r="D24" i="6"/>
  <c r="F23" i="6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E26" i="6" s="1"/>
  <c r="D19" i="6"/>
  <c r="D26" i="6" s="1"/>
  <c r="F18" i="6"/>
  <c r="F27" i="6" s="1"/>
  <c r="E18" i="6"/>
  <c r="D18" i="6"/>
  <c r="D27" i="6" s="1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C30" i="4" s="1"/>
  <c r="E23" i="4"/>
  <c r="E30" i="4" s="1"/>
  <c r="D23" i="4"/>
  <c r="D30" i="4" s="1"/>
  <c r="C23" i="4"/>
  <c r="E22" i="4"/>
  <c r="E32" i="4" s="1"/>
  <c r="D22" i="4"/>
  <c r="D32" i="4" s="1"/>
  <c r="C22" i="4"/>
  <c r="F26" i="6" l="1"/>
  <c r="D31" i="4"/>
  <c r="E31" i="4"/>
  <c r="C32" i="4"/>
</calcChain>
</file>

<file path=xl/sharedStrings.xml><?xml version="1.0" encoding="utf-8"?>
<sst xmlns="http://schemas.openxmlformats.org/spreadsheetml/2006/main" count="56" uniqueCount="32">
  <si>
    <t>Mean</t>
  </si>
  <si>
    <t>SEM</t>
  </si>
  <si>
    <t>Bonferroni's multiple comparisons test</t>
  </si>
  <si>
    <t>&lt;0.0001</t>
  </si>
  <si>
    <t>F (DFn, DFd)</t>
  </si>
  <si>
    <t>95% confidence interval</t>
  </si>
  <si>
    <t>P value</t>
  </si>
  <si>
    <t>w1118</t>
  </si>
  <si>
    <t>ASTA-R1 KO</t>
  </si>
  <si>
    <t>PK2-R1 KO</t>
  </si>
  <si>
    <t>TTEST</t>
  </si>
  <si>
    <t>w1118 vs. ASTA-R1 KO</t>
  </si>
  <si>
    <t>-1.020 to -0.2699</t>
  </si>
  <si>
    <t>w1118 vs. PK2-R1 KO</t>
  </si>
  <si>
    <t>-1.223 to -0.4729</t>
  </si>
  <si>
    <t>F (2, 21) = 16.25</t>
  </si>
  <si>
    <t>w/Gr5a</t>
  </si>
  <si>
    <t>ASTA-R1i/w</t>
  </si>
  <si>
    <t>ASTA-R1i/Gr5a</t>
  </si>
  <si>
    <t>ASTA-R1i/Gr5a vs. w/Gr5a</t>
  </si>
  <si>
    <t>0.4302 to 0.6743</t>
  </si>
  <si>
    <t>ASTA-R1i/Gr5a vs. ASTA-R1i/w</t>
  </si>
  <si>
    <t>0.3504 to 0.5945</t>
  </si>
  <si>
    <t>F (2, 21) = 69.69</t>
  </si>
  <si>
    <t>W1118</t>
  </si>
  <si>
    <t>PK2-R1</t>
  </si>
  <si>
    <t>AstA-R1</t>
  </si>
  <si>
    <t>W1118 vs. PK2-R1</t>
  </si>
  <si>
    <t>-1.379 to -0.9865</t>
  </si>
  <si>
    <t>W1118 vs. AstA-R1</t>
  </si>
  <si>
    <t>-0.5964 to -0.2040</t>
  </si>
  <si>
    <t>F (2, 20) = 112.4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</si>
</sst>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B480-F37D-456D-9359-024EE9AF7EEB}">
  <dimension ref="B7:M32"/>
  <sheetViews>
    <sheetView workbookViewId="0">
      <selection activeCell="J21" sqref="J21:K21"/>
    </sheetView>
  </sheetViews>
  <sheetFormatPr defaultRowHeight="14.25" x14ac:dyDescent="0.2"/>
  <sheetData>
    <row r="7" spans="2:5" x14ac:dyDescent="0.2">
      <c r="B7" s="1"/>
      <c r="C7" s="1" t="s">
        <v>7</v>
      </c>
      <c r="D7" s="1" t="s">
        <v>8</v>
      </c>
      <c r="E7" s="1" t="s">
        <v>9</v>
      </c>
    </row>
    <row r="8" spans="2:5" x14ac:dyDescent="0.2">
      <c r="B8" s="1">
        <v>6</v>
      </c>
      <c r="C8" s="1">
        <v>7</v>
      </c>
      <c r="D8" s="1">
        <v>8</v>
      </c>
      <c r="E8" s="1">
        <v>9</v>
      </c>
    </row>
    <row r="9" spans="2:5" x14ac:dyDescent="0.2">
      <c r="B9" s="1"/>
      <c r="C9" s="1">
        <v>0.62</v>
      </c>
      <c r="D9" s="1">
        <v>0.84499999999999997</v>
      </c>
      <c r="E9" s="1">
        <v>1.026</v>
      </c>
    </row>
    <row r="10" spans="2:5" x14ac:dyDescent="0.2">
      <c r="B10" s="1"/>
      <c r="C10" s="1">
        <v>0.48699999999999999</v>
      </c>
      <c r="D10" s="1">
        <v>0.97299999999999998</v>
      </c>
      <c r="E10" s="1">
        <v>1.048</v>
      </c>
    </row>
    <row r="11" spans="2:5" x14ac:dyDescent="0.2">
      <c r="B11" s="1"/>
      <c r="C11" s="1">
        <v>0.57299999999999995</v>
      </c>
      <c r="D11" s="1">
        <v>0.82599999999999996</v>
      </c>
      <c r="E11" s="1">
        <v>1.1040000000000001</v>
      </c>
    </row>
    <row r="12" spans="2:5" x14ac:dyDescent="0.2">
      <c r="B12" s="1"/>
      <c r="C12" s="1">
        <v>0.66</v>
      </c>
      <c r="D12" s="1">
        <v>1.044</v>
      </c>
      <c r="E12" s="1">
        <v>1.2350000000000001</v>
      </c>
    </row>
    <row r="13" spans="2:5" x14ac:dyDescent="0.2">
      <c r="B13" s="1"/>
      <c r="C13" s="1">
        <v>0.41899999999999998</v>
      </c>
      <c r="D13" s="1">
        <v>1.173</v>
      </c>
      <c r="E13" s="1">
        <v>1.2649999999999999</v>
      </c>
    </row>
    <row r="14" spans="2:5" x14ac:dyDescent="0.2">
      <c r="B14" s="1"/>
      <c r="C14" s="1">
        <v>0.44</v>
      </c>
      <c r="D14" s="1">
        <v>0.90400000000000003</v>
      </c>
      <c r="E14" s="1">
        <v>0.81699999999999995</v>
      </c>
    </row>
    <row r="15" spans="2:5" x14ac:dyDescent="0.2">
      <c r="B15" s="1"/>
      <c r="C15" s="1">
        <v>0.73799999999999999</v>
      </c>
      <c r="D15" s="1">
        <v>0.69799999999999995</v>
      </c>
      <c r="E15" s="1">
        <v>0.79100000000000004</v>
      </c>
    </row>
    <row r="16" spans="2:5" x14ac:dyDescent="0.2">
      <c r="B16" s="1"/>
      <c r="C16" s="1">
        <v>0.40200000000000002</v>
      </c>
      <c r="D16" s="1">
        <v>0.67400000000000004</v>
      </c>
      <c r="E16" s="1">
        <v>0.73199999999999998</v>
      </c>
    </row>
    <row r="17" spans="2:13" x14ac:dyDescent="0.2">
      <c r="B17" s="1" t="s">
        <v>0</v>
      </c>
      <c r="C17" s="1">
        <v>0.54237500000000005</v>
      </c>
      <c r="D17" s="1"/>
      <c r="E17" s="1"/>
    </row>
    <row r="18" spans="2:13" x14ac:dyDescent="0.2">
      <c r="B18" s="1"/>
      <c r="C18" s="1"/>
      <c r="D18" s="1"/>
      <c r="E18" s="1"/>
    </row>
    <row r="19" spans="2:13" x14ac:dyDescent="0.2">
      <c r="B19" s="1"/>
      <c r="C19" s="1"/>
      <c r="D19" s="1"/>
      <c r="E19" s="1"/>
    </row>
    <row r="20" spans="2:13" x14ac:dyDescent="0.2">
      <c r="B20" s="1"/>
      <c r="C20" s="1"/>
      <c r="D20" s="1"/>
      <c r="E20" s="1"/>
    </row>
    <row r="21" spans="2:13" x14ac:dyDescent="0.2">
      <c r="B21" s="1"/>
      <c r="C21" s="1" t="s">
        <v>7</v>
      </c>
      <c r="D21" s="1" t="s">
        <v>8</v>
      </c>
      <c r="E21" s="1" t="s">
        <v>9</v>
      </c>
      <c r="I21" s="3" t="s">
        <v>2</v>
      </c>
      <c r="J21" s="4" t="s">
        <v>5</v>
      </c>
      <c r="K21" s="4" t="s">
        <v>6</v>
      </c>
      <c r="L21" s="5" t="s">
        <v>4</v>
      </c>
      <c r="M21" s="2"/>
    </row>
    <row r="22" spans="2:13" x14ac:dyDescent="0.2">
      <c r="B22" s="1"/>
      <c r="C22" s="1">
        <f>C9/0.542375</f>
        <v>1.1431205346854112</v>
      </c>
      <c r="D22" s="1">
        <f>D9/0.542375</f>
        <v>1.5579626642083428</v>
      </c>
      <c r="E22" s="1">
        <f>E9/0.542375</f>
        <v>1.8916801106245678</v>
      </c>
      <c r="I22" s="6" t="s">
        <v>11</v>
      </c>
      <c r="J22" s="2" t="s">
        <v>12</v>
      </c>
      <c r="K22" s="2">
        <v>8.9999999999999998E-4</v>
      </c>
      <c r="L22" s="9" t="s">
        <v>15</v>
      </c>
      <c r="M22" s="2"/>
    </row>
    <row r="23" spans="2:13" x14ac:dyDescent="0.2">
      <c r="B23" s="1"/>
      <c r="C23" s="1">
        <f t="shared" ref="C23:E29" si="0">C10/0.542375</f>
        <v>0.89790274256741176</v>
      </c>
      <c r="D23" s="1">
        <f t="shared" si="0"/>
        <v>1.7939617423369438</v>
      </c>
      <c r="E23" s="1">
        <f t="shared" si="0"/>
        <v>1.9322424521779211</v>
      </c>
      <c r="I23" s="7" t="s">
        <v>13</v>
      </c>
      <c r="J23" s="8" t="s">
        <v>14</v>
      </c>
      <c r="K23" s="8" t="s">
        <v>3</v>
      </c>
      <c r="L23" s="10"/>
      <c r="M23" s="2"/>
    </row>
    <row r="24" spans="2:13" x14ac:dyDescent="0.2">
      <c r="B24" s="1"/>
      <c r="C24" s="1">
        <f t="shared" si="0"/>
        <v>1.0564646231850654</v>
      </c>
      <c r="D24" s="1">
        <f t="shared" si="0"/>
        <v>1.5229315510486285</v>
      </c>
      <c r="E24" s="1">
        <f t="shared" si="0"/>
        <v>2.0354920488591843</v>
      </c>
    </row>
    <row r="25" spans="2:13" x14ac:dyDescent="0.2">
      <c r="B25" s="1"/>
      <c r="C25" s="1">
        <f t="shared" si="0"/>
        <v>1.2168702466005992</v>
      </c>
      <c r="D25" s="1">
        <f t="shared" si="0"/>
        <v>1.9248674809864024</v>
      </c>
      <c r="E25" s="1">
        <f t="shared" si="0"/>
        <v>2.2770223553814244</v>
      </c>
    </row>
    <row r="26" spans="2:13" x14ac:dyDescent="0.2">
      <c r="B26" s="1"/>
      <c r="C26" s="1">
        <f t="shared" si="0"/>
        <v>0.7725282323115924</v>
      </c>
      <c r="D26" s="1">
        <f t="shared" si="0"/>
        <v>2.1627103019128828</v>
      </c>
      <c r="E26" s="1">
        <f t="shared" si="0"/>
        <v>2.3323346393178146</v>
      </c>
    </row>
    <row r="27" spans="2:13" x14ac:dyDescent="0.2">
      <c r="B27" s="1"/>
      <c r="C27" s="1">
        <f t="shared" si="0"/>
        <v>0.81124683106706608</v>
      </c>
      <c r="D27" s="1">
        <f t="shared" si="0"/>
        <v>1.6667434892832449</v>
      </c>
      <c r="E27" s="1">
        <f t="shared" si="0"/>
        <v>1.5063378658677111</v>
      </c>
    </row>
    <row r="28" spans="2:13" x14ac:dyDescent="0.2">
      <c r="B28" s="1"/>
      <c r="C28" s="1">
        <f t="shared" si="0"/>
        <v>1.3606821848352153</v>
      </c>
      <c r="D28" s="1">
        <f t="shared" si="0"/>
        <v>1.2869324729200275</v>
      </c>
      <c r="E28" s="1">
        <f t="shared" si="0"/>
        <v>1.4584005531228392</v>
      </c>
    </row>
    <row r="29" spans="2:13" x14ac:dyDescent="0.2">
      <c r="B29" s="1"/>
      <c r="C29" s="1">
        <f t="shared" si="0"/>
        <v>0.7411846047476377</v>
      </c>
      <c r="D29" s="1">
        <f t="shared" si="0"/>
        <v>1.242682645770915</v>
      </c>
      <c r="E29" s="1">
        <f t="shared" si="0"/>
        <v>1.3496197280479372</v>
      </c>
    </row>
    <row r="30" spans="2:13" x14ac:dyDescent="0.2">
      <c r="B30" s="1" t="s">
        <v>0</v>
      </c>
      <c r="C30" s="1">
        <f>AVERAGE(C22:C29)</f>
        <v>0.99999999999999989</v>
      </c>
      <c r="D30" s="1">
        <f>AVERAGE(D22:D29)</f>
        <v>1.6448490435584233</v>
      </c>
      <c r="E30" s="1">
        <f>AVERAGE(E22:E29)</f>
        <v>1.847891219174925</v>
      </c>
    </row>
    <row r="31" spans="2:13" x14ac:dyDescent="0.2">
      <c r="B31" s="1" t="s">
        <v>10</v>
      </c>
      <c r="C31" s="1"/>
      <c r="D31" s="1">
        <f>TTEST(C22:C29,D22:D29,2,2)</f>
        <v>3.3118377991094575E-4</v>
      </c>
      <c r="E31" s="1">
        <f>TTEST(C22:C29,E22:E29,2,2)</f>
        <v>8.2470559544870915E-5</v>
      </c>
    </row>
    <row r="32" spans="2:13" x14ac:dyDescent="0.2">
      <c r="B32" s="1" t="s">
        <v>1</v>
      </c>
      <c r="C32" s="1">
        <f>STDEV(C22:C29)/SQRT(COUNTA(C22:C29))</f>
        <v>8.0796979490769638E-2</v>
      </c>
      <c r="D32" s="1">
        <f>STDEV(D22:D29)/SQRT(COUNTA(D22:D29))</f>
        <v>0.11032094193420826</v>
      </c>
      <c r="E32" s="1">
        <f>STDEV(E22:E29)/SQRT(COUNTA(E22:E29))</f>
        <v>0.13226743600766711</v>
      </c>
    </row>
  </sheetData>
  <mergeCells count="1">
    <mergeCell ref="L22:L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25A9-0487-4782-AC9B-61423E508A20}">
  <dimension ref="C6:G37"/>
  <sheetViews>
    <sheetView workbookViewId="0">
      <selection activeCell="J24" sqref="J24"/>
    </sheetView>
  </sheetViews>
  <sheetFormatPr defaultRowHeight="14.25" x14ac:dyDescent="0.2"/>
  <sheetData>
    <row r="6" spans="3:5" x14ac:dyDescent="0.2">
      <c r="C6" t="s">
        <v>24</v>
      </c>
      <c r="D6" t="s">
        <v>25</v>
      </c>
      <c r="E6" t="s">
        <v>26</v>
      </c>
    </row>
    <row r="7" spans="3:5" x14ac:dyDescent="0.2">
      <c r="D7">
        <v>96.082679999999996</v>
      </c>
      <c r="E7">
        <v>61.090499999999999</v>
      </c>
    </row>
    <row r="8" spans="3:5" x14ac:dyDescent="0.2">
      <c r="C8">
        <v>47.752879999999998</v>
      </c>
      <c r="D8">
        <v>97.910309999999996</v>
      </c>
      <c r="E8">
        <v>54.043999999999997</v>
      </c>
    </row>
    <row r="9" spans="3:5" x14ac:dyDescent="0.2">
      <c r="C9">
        <v>45.613680000000002</v>
      </c>
      <c r="D9">
        <v>96.082679999999996</v>
      </c>
      <c r="E9">
        <v>76.841499999999996</v>
      </c>
    </row>
    <row r="10" spans="3:5" x14ac:dyDescent="0.2">
      <c r="C10">
        <v>46.683280000000003</v>
      </c>
      <c r="D10">
        <v>111.2259</v>
      </c>
      <c r="E10">
        <v>64.199250000000006</v>
      </c>
    </row>
    <row r="11" spans="3:5" x14ac:dyDescent="0.2">
      <c r="C11">
        <v>49.678159999999998</v>
      </c>
      <c r="D11">
        <v>118.53642000000001</v>
      </c>
      <c r="E11">
        <v>67.722499999999997</v>
      </c>
    </row>
    <row r="12" spans="3:5" x14ac:dyDescent="0.2">
      <c r="C12">
        <v>46.041519999999998</v>
      </c>
      <c r="D12">
        <v>119.31968999999999</v>
      </c>
      <c r="E12">
        <v>60.676000000000002</v>
      </c>
    </row>
    <row r="13" spans="3:5" x14ac:dyDescent="0.2">
      <c r="C13">
        <v>45.185839999999999</v>
      </c>
      <c r="D13">
        <v>115.92552000000001</v>
      </c>
      <c r="E13">
        <v>58.396250000000002</v>
      </c>
    </row>
    <row r="14" spans="3:5" x14ac:dyDescent="0.2">
      <c r="C14">
        <v>47.966799999999999</v>
      </c>
      <c r="D14">
        <v>115.92552000000001</v>
      </c>
      <c r="E14">
        <v>70.831249999999997</v>
      </c>
    </row>
    <row r="15" spans="3:5" x14ac:dyDescent="0.2">
      <c r="C15">
        <v>46.25544</v>
      </c>
      <c r="D15">
        <v>108.87609</v>
      </c>
    </row>
    <row r="23" spans="3:5" x14ac:dyDescent="0.2">
      <c r="C23" t="s">
        <v>24</v>
      </c>
      <c r="D23" t="s">
        <v>25</v>
      </c>
      <c r="E23" t="s">
        <v>26</v>
      </c>
    </row>
    <row r="24" spans="3:5" x14ac:dyDescent="0.2">
      <c r="D24">
        <v>1.9279342797013399</v>
      </c>
      <c r="E24">
        <v>1.3336844532558001</v>
      </c>
    </row>
    <row r="25" spans="3:5" x14ac:dyDescent="0.2">
      <c r="C25">
        <v>1.0182458654247999</v>
      </c>
      <c r="D25">
        <v>1.96460634721247</v>
      </c>
      <c r="E25">
        <v>1.1798502646361699</v>
      </c>
    </row>
    <row r="26" spans="3:5" x14ac:dyDescent="0.2">
      <c r="C26">
        <v>0.97263120186279794</v>
      </c>
      <c r="D26">
        <v>1.9279342797013399</v>
      </c>
      <c r="E26">
        <v>1.67754911017024</v>
      </c>
    </row>
    <row r="27" spans="3:5" x14ac:dyDescent="0.2">
      <c r="C27">
        <v>0.99543853364379897</v>
      </c>
      <c r="D27">
        <v>2.2317885533650101</v>
      </c>
      <c r="E27">
        <v>1.40155247764681</v>
      </c>
    </row>
    <row r="28" spans="3:5" x14ac:dyDescent="0.2">
      <c r="C28">
        <v>1.0592990626306</v>
      </c>
      <c r="D28">
        <v>2.3784768234095401</v>
      </c>
      <c r="E28">
        <v>1.4784695719566201</v>
      </c>
    </row>
    <row r="29" spans="3:5" x14ac:dyDescent="0.2">
      <c r="C29">
        <v>0.981754134575198</v>
      </c>
      <c r="D29">
        <v>2.3941934237714602</v>
      </c>
      <c r="E29">
        <v>1.3246353833369999</v>
      </c>
    </row>
    <row r="30" spans="3:5" x14ac:dyDescent="0.2">
      <c r="C30">
        <v>0.963508269150397</v>
      </c>
      <c r="D30">
        <v>2.3260881555365001</v>
      </c>
      <c r="E30">
        <v>1.2748654987835899</v>
      </c>
    </row>
    <row r="31" spans="3:5" x14ac:dyDescent="0.2">
      <c r="C31">
        <v>1.022807331781</v>
      </c>
      <c r="D31">
        <v>2.3260881555365001</v>
      </c>
      <c r="E31">
        <v>1.54633759634763</v>
      </c>
    </row>
    <row r="35" spans="3:7" x14ac:dyDescent="0.2">
      <c r="C35" s="3" t="s">
        <v>2</v>
      </c>
      <c r="D35" s="4" t="s">
        <v>5</v>
      </c>
      <c r="E35" s="4" t="s">
        <v>6</v>
      </c>
      <c r="F35" s="5" t="s">
        <v>4</v>
      </c>
      <c r="G35" s="2"/>
    </row>
    <row r="36" spans="3:7" x14ac:dyDescent="0.2">
      <c r="C36" s="6" t="s">
        <v>27</v>
      </c>
      <c r="D36" s="2" t="s">
        <v>28</v>
      </c>
      <c r="E36" s="2" t="s">
        <v>3</v>
      </c>
      <c r="F36" s="9" t="s">
        <v>31</v>
      </c>
      <c r="G36" s="2"/>
    </row>
    <row r="37" spans="3:7" x14ac:dyDescent="0.2">
      <c r="C37" s="7" t="s">
        <v>29</v>
      </c>
      <c r="D37" s="8" t="s">
        <v>30</v>
      </c>
      <c r="E37" s="8">
        <v>2.0000000000000001E-4</v>
      </c>
      <c r="F37" s="10"/>
      <c r="G37" s="2"/>
    </row>
  </sheetData>
  <mergeCells count="1">
    <mergeCell ref="F36:F3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1D1F-665C-48CE-809E-7845A9880728}">
  <dimension ref="C7:G33"/>
  <sheetViews>
    <sheetView tabSelected="1" workbookViewId="0">
      <selection activeCell="K23" sqref="K23"/>
    </sheetView>
  </sheetViews>
  <sheetFormatPr defaultRowHeight="14.25" x14ac:dyDescent="0.2"/>
  <sheetData>
    <row r="7" spans="3:6" x14ac:dyDescent="0.2">
      <c r="C7" s="1">
        <v>1</v>
      </c>
      <c r="D7" s="1" t="s">
        <v>16</v>
      </c>
      <c r="E7" s="1" t="s">
        <v>17</v>
      </c>
      <c r="F7" s="1" t="s">
        <v>18</v>
      </c>
    </row>
    <row r="8" spans="3:6" x14ac:dyDescent="0.2">
      <c r="C8" s="1">
        <v>0</v>
      </c>
      <c r="D8" s="1">
        <v>1.363</v>
      </c>
      <c r="E8" s="1">
        <v>1.1859999999999999</v>
      </c>
      <c r="F8" s="1">
        <v>2.992</v>
      </c>
    </row>
    <row r="9" spans="3:6" x14ac:dyDescent="0.2">
      <c r="C9" s="1">
        <v>0</v>
      </c>
      <c r="D9" s="1">
        <v>1.569</v>
      </c>
      <c r="E9" s="1">
        <v>1.679</v>
      </c>
      <c r="F9" s="1">
        <v>2.7</v>
      </c>
    </row>
    <row r="10" spans="3:6" x14ac:dyDescent="0.2">
      <c r="C10" s="1">
        <v>0</v>
      </c>
      <c r="D10" s="1">
        <v>1.224</v>
      </c>
      <c r="E10" s="1">
        <v>1.365</v>
      </c>
      <c r="F10" s="1">
        <v>2.6139999999999999</v>
      </c>
    </row>
    <row r="11" spans="3:6" x14ac:dyDescent="0.2">
      <c r="C11" s="1">
        <v>0</v>
      </c>
      <c r="D11" s="1">
        <v>1.474</v>
      </c>
      <c r="E11" s="1">
        <v>1.5940000000000001</v>
      </c>
      <c r="F11" s="1">
        <v>2.54</v>
      </c>
    </row>
    <row r="12" spans="3:6" x14ac:dyDescent="0.2">
      <c r="C12" s="1">
        <v>0</v>
      </c>
      <c r="D12" s="1">
        <v>0.98499999999999999</v>
      </c>
      <c r="E12" s="1">
        <v>1.44</v>
      </c>
      <c r="F12" s="1">
        <v>2.419</v>
      </c>
    </row>
    <row r="13" spans="3:6" x14ac:dyDescent="0.2">
      <c r="C13" s="1">
        <v>0</v>
      </c>
      <c r="D13" s="1">
        <v>0.79800000000000004</v>
      </c>
      <c r="E13" s="1">
        <v>1.6919999999999999</v>
      </c>
      <c r="F13" s="1">
        <v>2.633</v>
      </c>
    </row>
    <row r="14" spans="3:6" x14ac:dyDescent="0.2">
      <c r="C14" s="1">
        <v>0</v>
      </c>
      <c r="D14" s="1">
        <v>0.72199999999999998</v>
      </c>
      <c r="E14" s="1">
        <v>1.4410000000000001</v>
      </c>
      <c r="F14" s="1">
        <v>2.6669999999999998</v>
      </c>
    </row>
    <row r="15" spans="3:6" x14ac:dyDescent="0.2">
      <c r="C15" s="1">
        <v>0</v>
      </c>
      <c r="D15" s="1">
        <v>1.585</v>
      </c>
      <c r="E15" s="1">
        <v>1.056</v>
      </c>
      <c r="F15" s="1">
        <v>3.145</v>
      </c>
    </row>
    <row r="16" spans="3:6" x14ac:dyDescent="0.2">
      <c r="C16" s="1" t="s">
        <v>0</v>
      </c>
      <c r="D16" s="1"/>
      <c r="E16" s="1"/>
      <c r="F16" s="1">
        <v>2.7137500000000001</v>
      </c>
    </row>
    <row r="17" spans="3:7" x14ac:dyDescent="0.2">
      <c r="C17" s="1"/>
      <c r="D17" s="1" t="s">
        <v>16</v>
      </c>
      <c r="E17" s="1" t="s">
        <v>17</v>
      </c>
      <c r="F17" s="1" t="s">
        <v>18</v>
      </c>
    </row>
    <row r="18" spans="3:7" x14ac:dyDescent="0.2">
      <c r="C18" s="1"/>
      <c r="D18" s="1">
        <f>D8/2.71375</f>
        <v>0.50225702441271303</v>
      </c>
      <c r="E18" s="1">
        <f>E8/2.71375</f>
        <v>0.43703362505757709</v>
      </c>
      <c r="F18" s="1">
        <f>F8/2.71375</f>
        <v>1.1025333947489635</v>
      </c>
    </row>
    <row r="19" spans="3:7" x14ac:dyDescent="0.2">
      <c r="C19" s="1"/>
      <c r="D19" s="1">
        <f t="shared" ref="D19:F25" si="0">D9/2.71375</f>
        <v>0.57816674343620444</v>
      </c>
      <c r="E19" s="1">
        <f t="shared" si="0"/>
        <v>0.61870105941962228</v>
      </c>
      <c r="F19" s="1">
        <f t="shared" si="0"/>
        <v>0.99493321050207284</v>
      </c>
    </row>
    <row r="20" spans="3:7" x14ac:dyDescent="0.2">
      <c r="C20" s="1"/>
      <c r="D20" s="1">
        <f t="shared" si="0"/>
        <v>0.45103638876093965</v>
      </c>
      <c r="E20" s="1">
        <f t="shared" si="0"/>
        <v>0.50299401197604787</v>
      </c>
      <c r="F20" s="1">
        <f t="shared" si="0"/>
        <v>0.96324274527867337</v>
      </c>
    </row>
    <row r="21" spans="3:7" x14ac:dyDescent="0.2">
      <c r="C21" s="1"/>
      <c r="D21" s="1">
        <f t="shared" si="0"/>
        <v>0.54315983417779823</v>
      </c>
      <c r="E21" s="1">
        <f t="shared" si="0"/>
        <v>0.5873790879778904</v>
      </c>
      <c r="F21" s="1">
        <f t="shared" si="0"/>
        <v>0.9359742054352832</v>
      </c>
    </row>
    <row r="22" spans="3:7" x14ac:dyDescent="0.2">
      <c r="C22" s="1"/>
      <c r="D22" s="1">
        <f t="shared" si="0"/>
        <v>0.36296637494242284</v>
      </c>
      <c r="E22" s="1">
        <f t="shared" si="0"/>
        <v>0.53063104560110541</v>
      </c>
      <c r="F22" s="1">
        <f t="shared" si="0"/>
        <v>0.89138645785352366</v>
      </c>
    </row>
    <row r="23" spans="3:7" x14ac:dyDescent="0.2">
      <c r="C23" s="1"/>
      <c r="D23" s="1">
        <f t="shared" si="0"/>
        <v>0.29405803777061262</v>
      </c>
      <c r="E23" s="1">
        <f t="shared" si="0"/>
        <v>0.62349147858129894</v>
      </c>
      <c r="F23" s="1">
        <f t="shared" si="0"/>
        <v>0.97024412713035468</v>
      </c>
    </row>
    <row r="24" spans="3:7" x14ac:dyDescent="0.2">
      <c r="C24" s="1"/>
      <c r="D24" s="1">
        <f t="shared" si="0"/>
        <v>0.26605251036388761</v>
      </c>
      <c r="E24" s="1">
        <f t="shared" si="0"/>
        <v>0.53099953938277289</v>
      </c>
      <c r="F24" s="1">
        <f t="shared" si="0"/>
        <v>0.98277291570704739</v>
      </c>
    </row>
    <row r="25" spans="3:7" x14ac:dyDescent="0.2">
      <c r="C25" s="1"/>
      <c r="D25" s="1">
        <f t="shared" si="0"/>
        <v>0.58406264394288343</v>
      </c>
      <c r="E25" s="1">
        <f t="shared" si="0"/>
        <v>0.38912943344081069</v>
      </c>
      <c r="F25" s="1">
        <f t="shared" si="0"/>
        <v>1.158912943344081</v>
      </c>
    </row>
    <row r="26" spans="3:7" x14ac:dyDescent="0.2">
      <c r="C26" s="1" t="s">
        <v>0</v>
      </c>
      <c r="D26" s="1">
        <f>AVERAGE(D18:D25)</f>
        <v>0.44771994472593274</v>
      </c>
      <c r="E26" s="1">
        <f>AVERAGE(E18:E25)</f>
        <v>0.52754491017964078</v>
      </c>
      <c r="F26" s="1">
        <f>AVERAGE(F18:F25)</f>
        <v>0.99999999999999989</v>
      </c>
    </row>
    <row r="27" spans="3:7" x14ac:dyDescent="0.2">
      <c r="C27" s="1" t="s">
        <v>1</v>
      </c>
      <c r="D27" s="1">
        <f>STDEV(D18:D25)/SQRT(COUNTA(D18:D25))</f>
        <v>4.4621017075514399E-2</v>
      </c>
      <c r="E27" s="1">
        <f>STDEV(E18:E25)/SQRT(COUNTA(E18:E25))</f>
        <v>2.9601718880402899E-2</v>
      </c>
      <c r="F27" s="1">
        <f>STDEV(F18:F25)/SQRT(COUNTA(F18:F25))</f>
        <v>3.1116594402059973E-2</v>
      </c>
    </row>
    <row r="31" spans="3:7" x14ac:dyDescent="0.2">
      <c r="C31" s="3" t="s">
        <v>2</v>
      </c>
      <c r="D31" s="4" t="s">
        <v>5</v>
      </c>
      <c r="E31" s="4" t="s">
        <v>6</v>
      </c>
      <c r="F31" s="5" t="s">
        <v>4</v>
      </c>
      <c r="G31" s="2"/>
    </row>
    <row r="32" spans="3:7" x14ac:dyDescent="0.2">
      <c r="C32" s="6" t="s">
        <v>19</v>
      </c>
      <c r="D32" s="2" t="s">
        <v>20</v>
      </c>
      <c r="E32" s="2" t="s">
        <v>3</v>
      </c>
      <c r="F32" s="9" t="s">
        <v>23</v>
      </c>
      <c r="G32" s="2"/>
    </row>
    <row r="33" spans="3:7" x14ac:dyDescent="0.2">
      <c r="C33" s="7" t="s">
        <v>21</v>
      </c>
      <c r="D33" s="8" t="s">
        <v>22</v>
      </c>
      <c r="E33" s="8" t="s">
        <v>3</v>
      </c>
      <c r="F33" s="10"/>
      <c r="G33" s="2"/>
    </row>
  </sheetData>
  <mergeCells count="1">
    <mergeCell ref="F32:F3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2026-02-24T07:30:12Z</dcterms:modified>
</cp:coreProperties>
</file>