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source data final for upload/"/>
    </mc:Choice>
  </mc:AlternateContent>
  <xr:revisionPtr revIDLastSave="0" documentId="13_ncr:1_{DA5B4A98-9336-9C40-A725-C35185DE50B1}" xr6:coauthVersionLast="47" xr6:coauthVersionMax="47" xr10:uidLastSave="{00000000-0000-0000-0000-000000000000}"/>
  <bookViews>
    <workbookView xWindow="0" yWindow="500" windowWidth="28800" windowHeight="18000" firstSheet="4" activeTab="11" xr2:uid="{A139B57D-37B2-514F-BDC0-0F9F1B7BE795}"/>
  </bookViews>
  <sheets>
    <sheet name="Panel A raw data" sheetId="9" r:id="rId1"/>
    <sheet name="Panel A calculations" sheetId="2" r:id="rId2"/>
    <sheet name="Panel B Raw Data" sheetId="10" r:id="rId3"/>
    <sheet name="Panel B calculations" sheetId="3" r:id="rId4"/>
    <sheet name="Panel C calculations" sheetId="4" r:id="rId5"/>
    <sheet name="Panel D raw data" sheetId="11" r:id="rId6"/>
    <sheet name="Panel D calculations" sheetId="5" r:id="rId7"/>
    <sheet name="panel E raw data" sheetId="12" r:id="rId8"/>
    <sheet name="Panel E calculations" sheetId="6" r:id="rId9"/>
    <sheet name="panel F &amp; G raw data" sheetId="13" r:id="rId10"/>
    <sheet name="Panel F &amp; G calculations" sheetId="7" r:id="rId11"/>
    <sheet name=" 1A - 1 G graph plot data" sheetId="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8" l="1"/>
  <c r="T27" i="5"/>
  <c r="V28" i="5"/>
  <c r="T28" i="5"/>
  <c r="K46" i="8"/>
  <c r="T29" i="5"/>
  <c r="V29" i="5"/>
  <c r="T8" i="5"/>
  <c r="U29" i="5"/>
  <c r="P10" i="3"/>
  <c r="O8" i="5" l="1"/>
  <c r="O29" i="5"/>
  <c r="Y29" i="5" s="1"/>
  <c r="E9" i="8" l="1"/>
  <c r="Z10" i="3"/>
  <c r="AA10" i="3"/>
  <c r="Y10" i="3"/>
  <c r="C11" i="8"/>
  <c r="R12" i="2"/>
  <c r="Q12" i="2"/>
  <c r="Y12" i="2" s="1"/>
  <c r="P12" i="2"/>
  <c r="P11" i="2"/>
  <c r="R11" i="2"/>
  <c r="Q11" i="2"/>
  <c r="E86" i="8" l="1"/>
  <c r="D86" i="8"/>
  <c r="C86" i="8"/>
  <c r="E85" i="8"/>
  <c r="D85" i="8"/>
  <c r="C85" i="8"/>
  <c r="E84" i="8"/>
  <c r="D84" i="8"/>
  <c r="C84" i="8"/>
  <c r="E73" i="8"/>
  <c r="D73" i="8"/>
  <c r="C73" i="8"/>
  <c r="E72" i="8"/>
  <c r="D72" i="8"/>
  <c r="C72" i="8"/>
  <c r="E71" i="8"/>
  <c r="D71" i="8"/>
  <c r="C71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W58" i="8"/>
  <c r="V58" i="8"/>
  <c r="U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W46" i="8"/>
  <c r="V46" i="8"/>
  <c r="U46" i="8"/>
  <c r="T46" i="8"/>
  <c r="S46" i="8"/>
  <c r="R46" i="8"/>
  <c r="Q46" i="8"/>
  <c r="P46" i="8"/>
  <c r="O46" i="8"/>
  <c r="N46" i="8"/>
  <c r="M46" i="8"/>
  <c r="L46" i="8"/>
  <c r="J46" i="8"/>
  <c r="I46" i="8"/>
  <c r="H46" i="8"/>
  <c r="G46" i="8"/>
  <c r="F46" i="8"/>
  <c r="E46" i="8"/>
  <c r="D46" i="8"/>
  <c r="C46" i="8"/>
  <c r="F24" i="8"/>
  <c r="E24" i="8"/>
  <c r="D24" i="8"/>
  <c r="C24" i="8"/>
  <c r="F23" i="8"/>
  <c r="E23" i="8"/>
  <c r="C23" i="8"/>
  <c r="F22" i="8"/>
  <c r="E22" i="8"/>
  <c r="D22" i="8"/>
  <c r="C22" i="8"/>
  <c r="F11" i="8"/>
  <c r="E11" i="8"/>
  <c r="D11" i="8"/>
  <c r="F10" i="8"/>
  <c r="E10" i="8"/>
  <c r="D10" i="8"/>
  <c r="C10" i="8"/>
  <c r="F9" i="8"/>
  <c r="D9" i="8"/>
  <c r="C9" i="8"/>
  <c r="T16" i="7" l="1"/>
  <c r="AA16" i="7" s="1"/>
  <c r="S16" i="7"/>
  <c r="Z16" i="7" s="1"/>
  <c r="R16" i="7"/>
  <c r="Y16" i="7" s="1"/>
  <c r="Q16" i="7"/>
  <c r="X16" i="7" s="1"/>
  <c r="P16" i="7"/>
  <c r="W16" i="7" s="1"/>
  <c r="T15" i="7"/>
  <c r="AA15" i="7" s="1"/>
  <c r="S15" i="7"/>
  <c r="Z15" i="7" s="1"/>
  <c r="R15" i="7"/>
  <c r="Y15" i="7" s="1"/>
  <c r="Q15" i="7"/>
  <c r="X15" i="7" s="1"/>
  <c r="P15" i="7"/>
  <c r="W15" i="7" s="1"/>
  <c r="T14" i="7"/>
  <c r="AA14" i="7" s="1"/>
  <c r="S14" i="7"/>
  <c r="Z14" i="7" s="1"/>
  <c r="R14" i="7"/>
  <c r="Y14" i="7" s="1"/>
  <c r="Q14" i="7"/>
  <c r="X14" i="7" s="1"/>
  <c r="P14" i="7"/>
  <c r="W14" i="7" s="1"/>
  <c r="T6" i="7"/>
  <c r="AA6" i="7" s="1"/>
  <c r="S6" i="7"/>
  <c r="Z6" i="7" s="1"/>
  <c r="R6" i="7"/>
  <c r="Y6" i="7" s="1"/>
  <c r="Q6" i="7"/>
  <c r="X6" i="7" s="1"/>
  <c r="P6" i="7"/>
  <c r="W6" i="7" s="1"/>
  <c r="Y5" i="7"/>
  <c r="T5" i="7"/>
  <c r="AA5" i="7" s="1"/>
  <c r="S5" i="7"/>
  <c r="Z5" i="7" s="1"/>
  <c r="R5" i="7"/>
  <c r="Q5" i="7"/>
  <c r="X5" i="7" s="1"/>
  <c r="P5" i="7"/>
  <c r="W5" i="7" s="1"/>
  <c r="T4" i="7"/>
  <c r="AA4" i="7" s="1"/>
  <c r="S4" i="7"/>
  <c r="Z4" i="7" s="1"/>
  <c r="R4" i="7"/>
  <c r="Y4" i="7" s="1"/>
  <c r="Q4" i="7"/>
  <c r="X4" i="7" s="1"/>
  <c r="P4" i="7"/>
  <c r="W4" i="7" s="1"/>
  <c r="AD15" i="7" l="1"/>
  <c r="AD5" i="7"/>
  <c r="AD14" i="7"/>
  <c r="AD16" i="7"/>
  <c r="AD4" i="7"/>
  <c r="AD6" i="7"/>
  <c r="Q40" i="6"/>
  <c r="W40" i="6" s="1"/>
  <c r="P40" i="6"/>
  <c r="V40" i="6" s="1"/>
  <c r="O40" i="6"/>
  <c r="U40" i="6" s="1"/>
  <c r="N40" i="6"/>
  <c r="T40" i="6" s="1"/>
  <c r="P39" i="6"/>
  <c r="V39" i="6" s="1"/>
  <c r="O39" i="6"/>
  <c r="U39" i="6" s="1"/>
  <c r="N39" i="6"/>
  <c r="T39" i="6" s="1"/>
  <c r="T38" i="6"/>
  <c r="P38" i="6"/>
  <c r="V38" i="6" s="1"/>
  <c r="O38" i="6"/>
  <c r="U38" i="6" s="1"/>
  <c r="N38" i="6"/>
  <c r="T34" i="6"/>
  <c r="P34" i="6"/>
  <c r="V34" i="6" s="1"/>
  <c r="O34" i="6"/>
  <c r="U34" i="6" s="1"/>
  <c r="N34" i="6"/>
  <c r="V33" i="6"/>
  <c r="P33" i="6"/>
  <c r="O33" i="6"/>
  <c r="U33" i="6" s="1"/>
  <c r="N33" i="6"/>
  <c r="T33" i="6" s="1"/>
  <c r="V29" i="6"/>
  <c r="P29" i="6"/>
  <c r="O29" i="6"/>
  <c r="U29" i="6" s="1"/>
  <c r="N29" i="6"/>
  <c r="T29" i="6" s="1"/>
  <c r="T28" i="6"/>
  <c r="P28" i="6"/>
  <c r="V28" i="6" s="1"/>
  <c r="O28" i="6"/>
  <c r="U28" i="6" s="1"/>
  <c r="N28" i="6"/>
  <c r="T27" i="6"/>
  <c r="P27" i="6"/>
  <c r="V27" i="6" s="1"/>
  <c r="O27" i="6"/>
  <c r="U27" i="6" s="1"/>
  <c r="Y27" i="6" s="1"/>
  <c r="N27" i="6"/>
  <c r="P26" i="6"/>
  <c r="V26" i="6" s="1"/>
  <c r="O26" i="6"/>
  <c r="U26" i="6" s="1"/>
  <c r="N26" i="6"/>
  <c r="T26" i="6" s="1"/>
  <c r="U25" i="6"/>
  <c r="P25" i="6"/>
  <c r="V25" i="6" s="1"/>
  <c r="O25" i="6"/>
  <c r="N25" i="6"/>
  <c r="T25" i="6" s="1"/>
  <c r="U24" i="6"/>
  <c r="T24" i="6"/>
  <c r="Y24" i="6" s="1"/>
  <c r="P24" i="6"/>
  <c r="V24" i="6" s="1"/>
  <c r="O24" i="6"/>
  <c r="N24" i="6"/>
  <c r="U20" i="6"/>
  <c r="P20" i="6"/>
  <c r="V20" i="6" s="1"/>
  <c r="O20" i="6"/>
  <c r="N20" i="6"/>
  <c r="T20" i="6" s="1"/>
  <c r="P19" i="6"/>
  <c r="V19" i="6" s="1"/>
  <c r="O19" i="6"/>
  <c r="U19" i="6" s="1"/>
  <c r="N19" i="6"/>
  <c r="T19" i="6" s="1"/>
  <c r="P18" i="6"/>
  <c r="V18" i="6" s="1"/>
  <c r="O18" i="6"/>
  <c r="U18" i="6" s="1"/>
  <c r="N18" i="6"/>
  <c r="T18" i="6" s="1"/>
  <c r="P17" i="6"/>
  <c r="V17" i="6" s="1"/>
  <c r="O17" i="6"/>
  <c r="U17" i="6" s="1"/>
  <c r="N17" i="6"/>
  <c r="T17" i="6" s="1"/>
  <c r="T16" i="6"/>
  <c r="P16" i="6"/>
  <c r="V16" i="6" s="1"/>
  <c r="O16" i="6"/>
  <c r="U16" i="6" s="1"/>
  <c r="N16" i="6"/>
  <c r="T12" i="6"/>
  <c r="P12" i="6"/>
  <c r="V12" i="6" s="1"/>
  <c r="O12" i="6"/>
  <c r="U12" i="6" s="1"/>
  <c r="Y12" i="6" s="1"/>
  <c r="N12" i="6"/>
  <c r="P11" i="6"/>
  <c r="V11" i="6" s="1"/>
  <c r="O11" i="6"/>
  <c r="U11" i="6" s="1"/>
  <c r="N11" i="6"/>
  <c r="T11" i="6" s="1"/>
  <c r="U10" i="6"/>
  <c r="P10" i="6"/>
  <c r="V10" i="6" s="1"/>
  <c r="O10" i="6"/>
  <c r="N10" i="6"/>
  <c r="T10" i="6" s="1"/>
  <c r="U9" i="6"/>
  <c r="T9" i="6"/>
  <c r="P9" i="6"/>
  <c r="V9" i="6" s="1"/>
  <c r="O9" i="6"/>
  <c r="N9" i="6"/>
  <c r="T8" i="6"/>
  <c r="P8" i="6"/>
  <c r="V8" i="6" s="1"/>
  <c r="O8" i="6"/>
  <c r="U8" i="6" s="1"/>
  <c r="N8" i="6"/>
  <c r="Y33" i="6" l="1"/>
  <c r="Y29" i="6"/>
  <c r="Y8" i="6"/>
  <c r="Y10" i="6"/>
  <c r="Y16" i="6"/>
  <c r="Y19" i="6"/>
  <c r="Y11" i="6"/>
  <c r="Y25" i="6"/>
  <c r="Y34" i="6"/>
  <c r="Y39" i="6"/>
  <c r="Y17" i="6"/>
  <c r="Y38" i="6"/>
  <c r="Y9" i="6"/>
  <c r="Y20" i="6"/>
  <c r="Y28" i="6"/>
  <c r="Y18" i="6"/>
  <c r="Y26" i="6"/>
  <c r="Y40" i="6"/>
  <c r="R41" i="5" l="1"/>
  <c r="W41" i="5" s="1"/>
  <c r="Q41" i="5"/>
  <c r="V41" i="5" s="1"/>
  <c r="P41" i="5"/>
  <c r="U41" i="5" s="1"/>
  <c r="O41" i="5"/>
  <c r="T41" i="5" s="1"/>
  <c r="Y41" i="5" s="1"/>
  <c r="Q40" i="5"/>
  <c r="V40" i="5" s="1"/>
  <c r="P40" i="5"/>
  <c r="U40" i="5" s="1"/>
  <c r="O40" i="5"/>
  <c r="T40" i="5" s="1"/>
  <c r="V39" i="5"/>
  <c r="U39" i="5"/>
  <c r="T39" i="5"/>
  <c r="Y39" i="5" s="1"/>
  <c r="Q39" i="5"/>
  <c r="P39" i="5"/>
  <c r="O39" i="5"/>
  <c r="Y38" i="5"/>
  <c r="U35" i="5"/>
  <c r="T35" i="5"/>
  <c r="Q35" i="5"/>
  <c r="V35" i="5" s="1"/>
  <c r="P35" i="5"/>
  <c r="O35" i="5"/>
  <c r="U34" i="5"/>
  <c r="T34" i="5"/>
  <c r="Q34" i="5"/>
  <c r="V34" i="5" s="1"/>
  <c r="P34" i="5"/>
  <c r="O34" i="5"/>
  <c r="Y33" i="5"/>
  <c r="Q29" i="5"/>
  <c r="P29" i="5"/>
  <c r="Q28" i="5"/>
  <c r="P28" i="5"/>
  <c r="U28" i="5" s="1"/>
  <c r="O28" i="5"/>
  <c r="V27" i="5"/>
  <c r="Q27" i="5"/>
  <c r="P27" i="5"/>
  <c r="U27" i="5" s="1"/>
  <c r="O27" i="5"/>
  <c r="T26" i="5"/>
  <c r="Q26" i="5"/>
  <c r="V26" i="5" s="1"/>
  <c r="P26" i="5"/>
  <c r="U26" i="5" s="1"/>
  <c r="O26" i="5"/>
  <c r="U25" i="5"/>
  <c r="T25" i="5"/>
  <c r="Q25" i="5"/>
  <c r="V25" i="5" s="1"/>
  <c r="Y25" i="5" s="1"/>
  <c r="P25" i="5"/>
  <c r="O25" i="5"/>
  <c r="V24" i="5"/>
  <c r="T24" i="5"/>
  <c r="Q24" i="5"/>
  <c r="P24" i="5"/>
  <c r="U24" i="5" s="1"/>
  <c r="O24" i="5"/>
  <c r="Y23" i="5"/>
  <c r="T20" i="5"/>
  <c r="Q20" i="5"/>
  <c r="V20" i="5" s="1"/>
  <c r="P20" i="5"/>
  <c r="U20" i="5" s="1"/>
  <c r="O20" i="5"/>
  <c r="U19" i="5"/>
  <c r="Q19" i="5"/>
  <c r="V19" i="5" s="1"/>
  <c r="P19" i="5"/>
  <c r="O19" i="5"/>
  <c r="T19" i="5" s="1"/>
  <c r="V18" i="5"/>
  <c r="U18" i="5"/>
  <c r="Q18" i="5"/>
  <c r="P18" i="5"/>
  <c r="O18" i="5"/>
  <c r="T18" i="5" s="1"/>
  <c r="Y18" i="5" s="1"/>
  <c r="T17" i="5"/>
  <c r="Q17" i="5"/>
  <c r="V17" i="5" s="1"/>
  <c r="P17" i="5"/>
  <c r="U17" i="5" s="1"/>
  <c r="O17" i="5"/>
  <c r="T16" i="5"/>
  <c r="Q16" i="5"/>
  <c r="V16" i="5" s="1"/>
  <c r="P16" i="5"/>
  <c r="U16" i="5" s="1"/>
  <c r="O16" i="5"/>
  <c r="Y15" i="5"/>
  <c r="V12" i="5"/>
  <c r="Q12" i="5"/>
  <c r="P12" i="5"/>
  <c r="U12" i="5" s="1"/>
  <c r="O12" i="5"/>
  <c r="T12" i="5" s="1"/>
  <c r="Q11" i="5"/>
  <c r="V11" i="5" s="1"/>
  <c r="P11" i="5"/>
  <c r="U11" i="5" s="1"/>
  <c r="O11" i="5"/>
  <c r="T11" i="5" s="1"/>
  <c r="V10" i="5"/>
  <c r="U10" i="5"/>
  <c r="T10" i="5"/>
  <c r="Y10" i="5" s="1"/>
  <c r="Q10" i="5"/>
  <c r="P10" i="5"/>
  <c r="O10" i="5"/>
  <c r="U9" i="5"/>
  <c r="Q9" i="5"/>
  <c r="V9" i="5" s="1"/>
  <c r="P9" i="5"/>
  <c r="O9" i="5"/>
  <c r="T9" i="5" s="1"/>
  <c r="Q8" i="5"/>
  <c r="V8" i="5" s="1"/>
  <c r="P8" i="5"/>
  <c r="U8" i="5" s="1"/>
  <c r="Y20" i="5" l="1"/>
  <c r="Y27" i="5"/>
  <c r="Y12" i="5"/>
  <c r="Y17" i="5"/>
  <c r="Y35" i="5"/>
  <c r="Y19" i="5"/>
  <c r="Y24" i="5"/>
  <c r="Y26" i="5"/>
  <c r="Y28" i="5"/>
  <c r="Y11" i="5"/>
  <c r="Y16" i="5"/>
  <c r="Y34" i="5"/>
  <c r="Y40" i="5"/>
  <c r="Y9" i="5"/>
  <c r="Y8" i="5"/>
  <c r="C9" i="4"/>
  <c r="C11" i="4"/>
  <c r="Y16" i="3" l="1"/>
  <c r="R16" i="3"/>
  <c r="Z16" i="3" s="1"/>
  <c r="Q16" i="3"/>
  <c r="P16" i="3"/>
  <c r="X16" i="3" s="1"/>
  <c r="AD16" i="3" s="1"/>
  <c r="Z15" i="3"/>
  <c r="X15" i="3"/>
  <c r="R15" i="3"/>
  <c r="Q15" i="3"/>
  <c r="Y15" i="3" s="1"/>
  <c r="P15" i="3"/>
  <c r="AD14" i="3"/>
  <c r="AB11" i="3"/>
  <c r="Z11" i="3"/>
  <c r="X11" i="3"/>
  <c r="T11" i="3"/>
  <c r="S11" i="3"/>
  <c r="AA11" i="3" s="1"/>
  <c r="R11" i="3"/>
  <c r="Q11" i="3"/>
  <c r="Y11" i="3" s="1"/>
  <c r="P11" i="3"/>
  <c r="T10" i="3"/>
  <c r="AB10" i="3" s="1"/>
  <c r="S10" i="3"/>
  <c r="R10" i="3"/>
  <c r="Q10" i="3"/>
  <c r="X10" i="3"/>
  <c r="Z12" i="2"/>
  <c r="X12" i="2"/>
  <c r="Z11" i="2"/>
  <c r="Y11" i="2"/>
  <c r="X11" i="2"/>
  <c r="T7" i="2"/>
  <c r="AB7" i="2" s="1"/>
  <c r="S7" i="2"/>
  <c r="AA7" i="2" s="1"/>
  <c r="R7" i="2"/>
  <c r="Z7" i="2" s="1"/>
  <c r="Q7" i="2"/>
  <c r="Y7" i="2" s="1"/>
  <c r="P7" i="2"/>
  <c r="X7" i="2" s="1"/>
  <c r="T6" i="2"/>
  <c r="AB6" i="2" s="1"/>
  <c r="S6" i="2"/>
  <c r="AA6" i="2" s="1"/>
  <c r="R6" i="2"/>
  <c r="Z6" i="2" s="1"/>
  <c r="Q6" i="2"/>
  <c r="Y6" i="2" s="1"/>
  <c r="P6" i="2"/>
  <c r="X6" i="2" s="1"/>
  <c r="AD12" i="2" l="1"/>
  <c r="AD15" i="3"/>
  <c r="AD10" i="3"/>
  <c r="AD11" i="3"/>
  <c r="AD7" i="2"/>
  <c r="AD11" i="2"/>
  <c r="AD6" i="2"/>
</calcChain>
</file>

<file path=xl/sharedStrings.xml><?xml version="1.0" encoding="utf-8"?>
<sst xmlns="http://schemas.openxmlformats.org/spreadsheetml/2006/main" count="2463" uniqueCount="111">
  <si>
    <t xml:space="preserve"> data sets</t>
  </si>
  <si>
    <t>normalised  fold  difference as a % of WT  signal change</t>
  </si>
  <si>
    <t>mean</t>
  </si>
  <si>
    <t>SEM</t>
  </si>
  <si>
    <t>set 1</t>
  </si>
  <si>
    <t>WT</t>
  </si>
  <si>
    <t>G1572V(l1N-B)</t>
  </si>
  <si>
    <t>D1577G(414)</t>
  </si>
  <si>
    <t>set 2</t>
  </si>
  <si>
    <t>CC-SS</t>
  </si>
  <si>
    <t>LGI-AAA</t>
  </si>
  <si>
    <t>```````</t>
  </si>
  <si>
    <t>T test</t>
  </si>
  <si>
    <t>Mean</t>
  </si>
  <si>
    <t>Dx induced</t>
  </si>
  <si>
    <t>normalised to D177G basal</t>
  </si>
  <si>
    <t>D177G (414)</t>
  </si>
  <si>
    <t>set 1 + Dl</t>
  </si>
  <si>
    <t>L1562P</t>
  </si>
  <si>
    <t>D1573V</t>
  </si>
  <si>
    <t>Y1578R</t>
  </si>
  <si>
    <t>R1626Q</t>
  </si>
  <si>
    <t>R1633P</t>
  </si>
  <si>
    <t>set 2 + Dl</t>
  </si>
  <si>
    <t>set 2 + S2</t>
  </si>
  <si>
    <t xml:space="preserve">E1489V </t>
  </si>
  <si>
    <t>G1515K</t>
  </si>
  <si>
    <t>H1570P</t>
  </si>
  <si>
    <t>F1617P</t>
  </si>
  <si>
    <t>H1630P</t>
  </si>
  <si>
    <t>set 3 +Dl</t>
  </si>
  <si>
    <t>set 3 + S2</t>
  </si>
  <si>
    <t>set 3</t>
  </si>
  <si>
    <t>new</t>
  </si>
  <si>
    <t>D1497N</t>
  </si>
  <si>
    <t>T1523M</t>
  </si>
  <si>
    <t>N1529E</t>
  </si>
  <si>
    <t>E1538R</t>
  </si>
  <si>
    <t>D1548N</t>
  </si>
  <si>
    <t>E1553P</t>
  </si>
  <si>
    <t>set 4 + Dl</t>
  </si>
  <si>
    <t>set 4 + S2</t>
  </si>
  <si>
    <t>set 5</t>
  </si>
  <si>
    <t>A1504V</t>
  </si>
  <si>
    <t>R1554C</t>
  </si>
  <si>
    <t>set 5 + Dl</t>
  </si>
  <si>
    <t>set 5 + s2</t>
  </si>
  <si>
    <t>L1632P</t>
  </si>
  <si>
    <t>L1686P</t>
  </si>
  <si>
    <t>E1705P</t>
  </si>
  <si>
    <t>set 1 + Dx</t>
  </si>
  <si>
    <t>set 1 ctrl</t>
  </si>
  <si>
    <t>set 2 + Dx</t>
  </si>
  <si>
    <t>set 2 ctrl</t>
  </si>
  <si>
    <t>set 3 +Dx</t>
  </si>
  <si>
    <t>set 3 ctrl</t>
  </si>
  <si>
    <t>set 4 ctrl</t>
  </si>
  <si>
    <t>set 4 + Dx</t>
  </si>
  <si>
    <t>set 5 + Dx</t>
  </si>
  <si>
    <t>set 5 ctrl</t>
  </si>
  <si>
    <t>F1563A</t>
  </si>
  <si>
    <t>Y1566A</t>
  </si>
  <si>
    <t>H1570A</t>
  </si>
  <si>
    <t>sem</t>
  </si>
  <si>
    <t>t-test</t>
  </si>
  <si>
    <t>Basal (414)</t>
  </si>
  <si>
    <t>normalised basal</t>
  </si>
  <si>
    <t>E1489V</t>
  </si>
  <si>
    <t xml:space="preserve">D1548N </t>
  </si>
  <si>
    <t xml:space="preserve">E1705P </t>
  </si>
  <si>
    <t xml:space="preserve">H1570P </t>
  </si>
  <si>
    <t xml:space="preserve">D1573V </t>
  </si>
  <si>
    <t xml:space="preserve">E1705P  </t>
  </si>
  <si>
    <t>Each repeat of Dl- induced signal   normalised  to  WT basal ctrl =1</t>
  </si>
  <si>
    <t>Fluc</t>
  </si>
  <si>
    <t>Rluc</t>
  </si>
  <si>
    <t>F/R</t>
  </si>
  <si>
    <t>average</t>
  </si>
  <si>
    <t>normalised</t>
  </si>
  <si>
    <t>CCSS</t>
  </si>
  <si>
    <t>LGIAAA</t>
  </si>
  <si>
    <t>G1572V</t>
  </si>
  <si>
    <t>D1577G</t>
  </si>
  <si>
    <t>normalised to WT control for Sup. F1</t>
  </si>
  <si>
    <t>Panel F Raw data</t>
  </si>
  <si>
    <t>panel E raw data</t>
  </si>
  <si>
    <t>Control</t>
  </si>
  <si>
    <t>Dl induced</t>
  </si>
  <si>
    <t>Dl  induced</t>
  </si>
  <si>
    <t>Dx  induced</t>
  </si>
  <si>
    <t xml:space="preserve">Normalised to WT  basal control </t>
  </si>
  <si>
    <t>normalised to WT  basal control</t>
  </si>
  <si>
    <t>Normalised to WT  basal control</t>
  </si>
  <si>
    <t>normalised to WT basal control</t>
  </si>
  <si>
    <t>Uninduced control</t>
  </si>
  <si>
    <t>nnormalised to WT basal control</t>
  </si>
  <si>
    <t xml:space="preserve">normalised to WT basal control </t>
  </si>
  <si>
    <t>normalised to WT basal  ctrl</t>
  </si>
  <si>
    <t>Panel F</t>
  </si>
  <si>
    <t>Uninduced controls, each repeat  normalised  to  WT  basal ctrl =1</t>
  </si>
  <si>
    <t>Dl induced signal normalised so  each respective normalised control = 1</t>
  </si>
  <si>
    <t>Dx induced signal normalised so  each respective normalised control = 1</t>
  </si>
  <si>
    <t>Each repeat of Dx- induced signal   normalised  to  WT basal ctrl =1</t>
  </si>
  <si>
    <t>Panel G</t>
  </si>
  <si>
    <t>Panel A</t>
  </si>
  <si>
    <t>Panel B</t>
  </si>
  <si>
    <t>Panel C</t>
  </si>
  <si>
    <t>Panel E</t>
  </si>
  <si>
    <t>Panel D</t>
  </si>
  <si>
    <t xml:space="preserve">normalised to WT  basal control </t>
  </si>
  <si>
    <t>normalised to WT  basal control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</si>
</sst>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0070C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sz val="12"/>
      <color theme="1"/>
      <name val="Aptos Narrow (Body)"/>
    </font>
    <font>
      <sz val="12"/>
      <color rgb="FF000000"/>
      <name val="Aptos Narrow"/>
      <family val="2"/>
      <scheme val="minor"/>
    </font>
    <font>
      <sz val="11"/>
      <color theme="1"/>
      <name val="Aptos Narrow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AEDFB"/>
        <bgColor rgb="FF000000"/>
      </patternFill>
    </fill>
    <fill>
      <patternFill patternType="solid">
        <fgColor rgb="FF94DCF8"/>
        <bgColor rgb="FF000000"/>
      </patternFill>
    </fill>
    <fill>
      <patternFill patternType="solid">
        <fgColor rgb="FF61CBF3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rgb="FFD86DCD"/>
        <bgColor rgb="FF000000"/>
      </patternFill>
    </fill>
    <fill>
      <patternFill patternType="solid">
        <fgColor rgb="FFA02B9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3" borderId="0" xfId="0" applyFill="1"/>
    <xf numFmtId="0" fontId="0" fillId="14" borderId="0" xfId="0" applyFill="1"/>
    <xf numFmtId="0" fontId="1" fillId="0" borderId="0" xfId="0" applyFont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2" fillId="0" borderId="0" xfId="0" applyFont="1"/>
    <xf numFmtId="0" fontId="3" fillId="0" borderId="0" xfId="0" applyFont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5" fillId="23" borderId="0" xfId="0" applyFont="1" applyFill="1"/>
    <xf numFmtId="0" fontId="5" fillId="24" borderId="0" xfId="0" applyFont="1" applyFill="1"/>
    <xf numFmtId="0" fontId="5" fillId="25" borderId="0" xfId="0" applyFont="1" applyFill="1"/>
    <xf numFmtId="0" fontId="5" fillId="26" borderId="0" xfId="0" applyFont="1" applyFill="1"/>
    <xf numFmtId="0" fontId="5" fillId="27" borderId="0" xfId="0" applyFont="1" applyFill="1"/>
    <xf numFmtId="0" fontId="5" fillId="28" borderId="0" xfId="0" applyFont="1" applyFill="1"/>
    <xf numFmtId="0" fontId="5" fillId="29" borderId="0" xfId="0" applyFont="1" applyFill="1"/>
    <xf numFmtId="0" fontId="6" fillId="0" borderId="0" xfId="1" applyFont="1"/>
    <xf numFmtId="11" fontId="0" fillId="0" borderId="0" xfId="0" applyNumberFormat="1"/>
    <xf numFmtId="0" fontId="4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2" fillId="10" borderId="0" xfId="0" applyFont="1" applyFill="1"/>
    <xf numFmtId="0" fontId="2" fillId="11" borderId="0" xfId="0" applyFont="1" applyFill="1"/>
    <xf numFmtId="0" fontId="2" fillId="12" borderId="0" xfId="0" applyFont="1" applyFill="1"/>
    <xf numFmtId="0" fontId="2" fillId="13" borderId="0" xfId="0" applyFont="1" applyFill="1"/>
    <xf numFmtId="0" fontId="2" fillId="14" borderId="0" xfId="0" applyFont="1" applyFill="1"/>
    <xf numFmtId="0" fontId="10" fillId="0" borderId="0" xfId="0" applyFont="1"/>
    <xf numFmtId="0" fontId="2" fillId="15" borderId="0" xfId="0" applyFont="1" applyFill="1"/>
    <xf numFmtId="0" fontId="2" fillId="16" borderId="0" xfId="0" applyFont="1" applyFill="1"/>
    <xf numFmtId="0" fontId="2" fillId="17" borderId="0" xfId="0" applyFont="1" applyFill="1"/>
    <xf numFmtId="0" fontId="10" fillId="0" borderId="0" xfId="1" applyFont="1"/>
  </cellXfs>
  <cellStyles count="2">
    <cellStyle name="Normal" xfId="0" builtinId="0"/>
    <cellStyle name="Normal 2" xfId="1" xr:uid="{FE73E571-53FD-4D42-B024-543462352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143A-5635-1845-AE46-B807263A93FE}">
  <dimension ref="A1:N90"/>
  <sheetViews>
    <sheetView workbookViewId="0">
      <selection activeCell="N81" sqref="N81"/>
    </sheetView>
  </sheetViews>
  <sheetFormatPr baseColWidth="10" defaultRowHeight="16" x14ac:dyDescent="0.2"/>
  <sheetData>
    <row r="1" spans="1:14" x14ac:dyDescent="0.2">
      <c r="A1" s="15" t="s">
        <v>94</v>
      </c>
      <c r="I1" s="34" t="s">
        <v>87</v>
      </c>
    </row>
    <row r="2" spans="1:14" x14ac:dyDescent="0.2">
      <c r="B2" t="s">
        <v>74</v>
      </c>
      <c r="C2" t="s">
        <v>75</v>
      </c>
      <c r="D2" t="s">
        <v>76</v>
      </c>
      <c r="E2" t="s">
        <v>77</v>
      </c>
      <c r="F2" t="s">
        <v>93</v>
      </c>
      <c r="J2" t="s">
        <v>74</v>
      </c>
      <c r="K2" t="s">
        <v>75</v>
      </c>
      <c r="L2" t="s">
        <v>76</v>
      </c>
      <c r="M2" t="s">
        <v>77</v>
      </c>
      <c r="N2" t="s">
        <v>91</v>
      </c>
    </row>
    <row r="3" spans="1:14" x14ac:dyDescent="0.2">
      <c r="A3" t="s">
        <v>5</v>
      </c>
      <c r="B3">
        <v>2199</v>
      </c>
      <c r="C3">
        <v>27633</v>
      </c>
      <c r="D3">
        <v>7.95787645206818E-2</v>
      </c>
      <c r="E3">
        <v>9.9768548812508309E-2</v>
      </c>
      <c r="F3">
        <v>1</v>
      </c>
      <c r="I3" t="s">
        <v>5</v>
      </c>
      <c r="J3">
        <v>14146</v>
      </c>
      <c r="K3">
        <v>23761</v>
      </c>
      <c r="L3">
        <v>0.59534531374942135</v>
      </c>
      <c r="M3">
        <v>0.6743393132015707</v>
      </c>
      <c r="N3">
        <v>6.7590370034231304</v>
      </c>
    </row>
    <row r="4" spans="1:14" x14ac:dyDescent="0.2">
      <c r="A4" t="s">
        <v>81</v>
      </c>
      <c r="B4">
        <v>14372</v>
      </c>
      <c r="C4">
        <v>22131</v>
      </c>
      <c r="D4">
        <v>0.64940581085355387</v>
      </c>
      <c r="E4">
        <v>0.55301244995686993</v>
      </c>
      <c r="F4">
        <v>5.5429537318030722</v>
      </c>
      <c r="I4" t="s">
        <v>6</v>
      </c>
      <c r="J4">
        <v>12142</v>
      </c>
      <c r="K4">
        <v>18747</v>
      </c>
      <c r="L4">
        <v>0.6476769616471969</v>
      </c>
      <c r="M4">
        <v>0.69753589980700303</v>
      </c>
      <c r="N4">
        <v>6.9915410027448521</v>
      </c>
    </row>
    <row r="5" spans="1:14" x14ac:dyDescent="0.2">
      <c r="A5" t="s">
        <v>82</v>
      </c>
      <c r="B5">
        <v>10324</v>
      </c>
      <c r="C5">
        <v>26966</v>
      </c>
      <c r="D5">
        <v>0.38285248090187646</v>
      </c>
      <c r="E5">
        <v>0.473740674947841</v>
      </c>
      <c r="F5">
        <v>4.7483969706538076</v>
      </c>
      <c r="I5" t="s">
        <v>7</v>
      </c>
      <c r="J5">
        <v>4833</v>
      </c>
      <c r="K5">
        <v>13297</v>
      </c>
      <c r="L5">
        <v>0.36346544333308267</v>
      </c>
      <c r="M5">
        <v>0.43069630949263038</v>
      </c>
      <c r="N5">
        <v>4.3169547379307236</v>
      </c>
    </row>
    <row r="6" spans="1:14" x14ac:dyDescent="0.2">
      <c r="A6" t="s">
        <v>5</v>
      </c>
      <c r="B6">
        <v>3360</v>
      </c>
      <c r="C6">
        <v>28721</v>
      </c>
      <c r="D6">
        <v>0.11698757007067999</v>
      </c>
      <c r="I6" t="s">
        <v>5</v>
      </c>
      <c r="J6">
        <v>19554</v>
      </c>
      <c r="K6">
        <v>25742</v>
      </c>
      <c r="L6">
        <v>0.75961463755729941</v>
      </c>
    </row>
    <row r="7" spans="1:14" x14ac:dyDescent="0.2">
      <c r="A7" t="s">
        <v>81</v>
      </c>
      <c r="B7">
        <v>12829</v>
      </c>
      <c r="C7">
        <v>29812</v>
      </c>
      <c r="D7">
        <v>0.4303300684288206</v>
      </c>
      <c r="I7" t="s">
        <v>6</v>
      </c>
      <c r="J7">
        <v>12636</v>
      </c>
      <c r="K7">
        <v>20180</v>
      </c>
      <c r="L7">
        <v>0.62616451932606543</v>
      </c>
    </row>
    <row r="8" spans="1:14" x14ac:dyDescent="0.2">
      <c r="A8" t="s">
        <v>82</v>
      </c>
      <c r="B8">
        <v>14416</v>
      </c>
      <c r="C8">
        <v>31934</v>
      </c>
      <c r="D8">
        <v>0.45143107659547815</v>
      </c>
      <c r="I8" t="s">
        <v>7</v>
      </c>
      <c r="J8">
        <v>6747</v>
      </c>
      <c r="K8">
        <v>20692</v>
      </c>
      <c r="L8">
        <v>0.32606804562149622</v>
      </c>
    </row>
    <row r="9" spans="1:14" x14ac:dyDescent="0.2">
      <c r="A9" t="s">
        <v>5</v>
      </c>
      <c r="B9">
        <v>3398</v>
      </c>
      <c r="C9">
        <v>33074</v>
      </c>
      <c r="D9">
        <v>0.10273931184616315</v>
      </c>
      <c r="I9" t="s">
        <v>5</v>
      </c>
      <c r="J9">
        <v>17926</v>
      </c>
      <c r="K9">
        <v>26833</v>
      </c>
      <c r="L9">
        <v>0.66805798829799123</v>
      </c>
    </row>
    <row r="10" spans="1:14" x14ac:dyDescent="0.2">
      <c r="A10" t="s">
        <v>81</v>
      </c>
      <c r="B10">
        <v>15757</v>
      </c>
      <c r="C10">
        <v>27200</v>
      </c>
      <c r="D10">
        <v>0.57930147058823533</v>
      </c>
      <c r="I10" t="s">
        <v>6</v>
      </c>
      <c r="J10">
        <v>13883</v>
      </c>
      <c r="K10">
        <v>16956</v>
      </c>
      <c r="L10">
        <v>0.81876621844774711</v>
      </c>
    </row>
    <row r="11" spans="1:14" x14ac:dyDescent="0.2">
      <c r="A11" t="s">
        <v>82</v>
      </c>
      <c r="B11">
        <v>15548</v>
      </c>
      <c r="C11">
        <v>26490</v>
      </c>
      <c r="D11">
        <v>0.58693846734616839</v>
      </c>
      <c r="I11" t="s">
        <v>7</v>
      </c>
      <c r="J11">
        <v>9809</v>
      </c>
      <c r="K11">
        <v>16279</v>
      </c>
      <c r="L11">
        <v>0.60255543952331225</v>
      </c>
    </row>
    <row r="13" spans="1:14" x14ac:dyDescent="0.2">
      <c r="B13" t="s">
        <v>74</v>
      </c>
      <c r="C13" t="s">
        <v>75</v>
      </c>
      <c r="D13" t="s">
        <v>76</v>
      </c>
      <c r="E13" t="s">
        <v>77</v>
      </c>
      <c r="F13" t="s">
        <v>78</v>
      </c>
      <c r="J13" t="s">
        <v>74</v>
      </c>
      <c r="K13" t="s">
        <v>75</v>
      </c>
      <c r="L13" t="s">
        <v>76</v>
      </c>
      <c r="M13" t="s">
        <v>77</v>
      </c>
      <c r="N13" t="s">
        <v>91</v>
      </c>
    </row>
    <row r="14" spans="1:14" x14ac:dyDescent="0.2">
      <c r="A14" t="s">
        <v>5</v>
      </c>
      <c r="B14">
        <v>7774</v>
      </c>
      <c r="C14">
        <v>96446</v>
      </c>
      <c r="D14">
        <v>8.0604690707753557E-2</v>
      </c>
      <c r="E14">
        <v>7.6902961113079912E-2</v>
      </c>
      <c r="F14">
        <v>1</v>
      </c>
      <c r="I14" t="s">
        <v>5</v>
      </c>
      <c r="J14">
        <v>19288</v>
      </c>
      <c r="K14">
        <v>96015</v>
      </c>
      <c r="L14">
        <v>0.20088527834192574</v>
      </c>
      <c r="M14">
        <v>0.19143372170179859</v>
      </c>
      <c r="N14">
        <v>2.4892893450527862</v>
      </c>
    </row>
    <row r="15" spans="1:14" x14ac:dyDescent="0.2">
      <c r="A15" t="s">
        <v>81</v>
      </c>
      <c r="B15">
        <v>30303</v>
      </c>
      <c r="C15">
        <v>136936</v>
      </c>
      <c r="D15">
        <v>0.22129315884792897</v>
      </c>
      <c r="E15">
        <v>0.24294915512997295</v>
      </c>
      <c r="F15">
        <v>3.1591651558479632</v>
      </c>
      <c r="I15" t="s">
        <v>6</v>
      </c>
      <c r="J15">
        <v>18423</v>
      </c>
      <c r="K15">
        <v>66915</v>
      </c>
      <c r="L15">
        <v>0.27531943510423673</v>
      </c>
      <c r="M15">
        <v>0.2929026437357965</v>
      </c>
      <c r="N15">
        <v>3.8087303726199253</v>
      </c>
    </row>
    <row r="16" spans="1:14" x14ac:dyDescent="0.2">
      <c r="A16" t="s">
        <v>82</v>
      </c>
      <c r="B16">
        <v>28271</v>
      </c>
      <c r="C16">
        <v>112258</v>
      </c>
      <c r="D16">
        <v>0.25183951255144399</v>
      </c>
      <c r="E16">
        <v>0.2338789271343745</v>
      </c>
      <c r="F16">
        <v>3.0412213489474542</v>
      </c>
      <c r="I16" t="s">
        <v>7</v>
      </c>
      <c r="J16">
        <v>14228</v>
      </c>
      <c r="K16">
        <v>55621</v>
      </c>
      <c r="L16">
        <v>0.25580266446126465</v>
      </c>
      <c r="M16">
        <v>0.24446127526026232</v>
      </c>
      <c r="N16">
        <v>3.1788278594474502</v>
      </c>
    </row>
    <row r="17" spans="1:14" x14ac:dyDescent="0.2">
      <c r="A17" t="s">
        <v>5</v>
      </c>
      <c r="B17">
        <v>8314</v>
      </c>
      <c r="C17">
        <v>120635</v>
      </c>
      <c r="D17">
        <v>6.891863886931654E-2</v>
      </c>
      <c r="I17" t="s">
        <v>5</v>
      </c>
      <c r="J17">
        <v>21350</v>
      </c>
      <c r="K17">
        <v>112514</v>
      </c>
      <c r="L17">
        <v>0.18975416392626696</v>
      </c>
    </row>
    <row r="18" spans="1:14" x14ac:dyDescent="0.2">
      <c r="A18" t="s">
        <v>81</v>
      </c>
      <c r="B18">
        <v>28602</v>
      </c>
      <c r="C18">
        <v>107796</v>
      </c>
      <c r="D18">
        <v>0.26533452076143826</v>
      </c>
      <c r="I18" t="s">
        <v>6</v>
      </c>
      <c r="J18">
        <v>21349</v>
      </c>
      <c r="K18">
        <v>68474</v>
      </c>
      <c r="L18">
        <v>0.31178257440780444</v>
      </c>
    </row>
    <row r="19" spans="1:14" x14ac:dyDescent="0.2">
      <c r="A19" t="s">
        <v>82</v>
      </c>
      <c r="B19">
        <v>21301</v>
      </c>
      <c r="C19">
        <v>120810</v>
      </c>
      <c r="D19">
        <v>0.17631818558066384</v>
      </c>
      <c r="I19" t="s">
        <v>7</v>
      </c>
      <c r="J19">
        <v>14813</v>
      </c>
      <c r="K19">
        <v>60338</v>
      </c>
      <c r="L19">
        <v>0.24550034803937817</v>
      </c>
    </row>
    <row r="20" spans="1:14" x14ac:dyDescent="0.2">
      <c r="A20" t="s">
        <v>5</v>
      </c>
      <c r="B20">
        <v>7897</v>
      </c>
      <c r="C20">
        <v>97271</v>
      </c>
      <c r="D20">
        <v>8.1185553762169613E-2</v>
      </c>
      <c r="I20" t="s">
        <v>5</v>
      </c>
      <c r="J20">
        <v>17869</v>
      </c>
      <c r="K20">
        <v>97293</v>
      </c>
      <c r="L20">
        <v>0.18366172283720308</v>
      </c>
    </row>
    <row r="21" spans="1:14" x14ac:dyDescent="0.2">
      <c r="A21" t="s">
        <v>81</v>
      </c>
      <c r="B21">
        <v>28720</v>
      </c>
      <c r="C21">
        <v>118570</v>
      </c>
      <c r="D21">
        <v>0.24221978578055156</v>
      </c>
      <c r="I21" t="s">
        <v>6</v>
      </c>
      <c r="J21">
        <v>19402</v>
      </c>
      <c r="K21">
        <v>66535</v>
      </c>
      <c r="L21">
        <v>0.29160592169534832</v>
      </c>
    </row>
    <row r="22" spans="1:14" x14ac:dyDescent="0.2">
      <c r="A22" t="s">
        <v>82</v>
      </c>
      <c r="B22">
        <v>31085</v>
      </c>
      <c r="C22">
        <v>113665</v>
      </c>
      <c r="D22">
        <v>0.27347908327101572</v>
      </c>
      <c r="I22" t="s">
        <v>7</v>
      </c>
      <c r="J22">
        <v>14428</v>
      </c>
      <c r="K22">
        <v>62168</v>
      </c>
      <c r="L22">
        <v>0.23208081328014413</v>
      </c>
    </row>
    <row r="24" spans="1:14" x14ac:dyDescent="0.2">
      <c r="B24" t="s">
        <v>74</v>
      </c>
      <c r="C24" t="s">
        <v>75</v>
      </c>
      <c r="D24" t="s">
        <v>76</v>
      </c>
      <c r="E24" t="s">
        <v>77</v>
      </c>
      <c r="F24" t="s">
        <v>78</v>
      </c>
      <c r="J24" t="s">
        <v>74</v>
      </c>
      <c r="K24" t="s">
        <v>75</v>
      </c>
      <c r="L24" t="s">
        <v>76</v>
      </c>
      <c r="M24" t="s">
        <v>77</v>
      </c>
      <c r="N24" t="s">
        <v>110</v>
      </c>
    </row>
    <row r="25" spans="1:14" x14ac:dyDescent="0.2">
      <c r="A25" t="s">
        <v>5</v>
      </c>
      <c r="B25">
        <v>1048</v>
      </c>
      <c r="C25">
        <v>22195</v>
      </c>
      <c r="D25">
        <v>4.7217841856273937E-2</v>
      </c>
      <c r="E25">
        <v>5.4871090530099725E-2</v>
      </c>
      <c r="F25">
        <v>1</v>
      </c>
      <c r="I25" t="s">
        <v>5</v>
      </c>
      <c r="J25">
        <v>4727</v>
      </c>
      <c r="K25">
        <v>24683</v>
      </c>
      <c r="L25">
        <v>0.19150832556820482</v>
      </c>
      <c r="M25">
        <v>0.16274183887685181</v>
      </c>
      <c r="N25">
        <v>2.9658940127603115</v>
      </c>
    </row>
    <row r="26" spans="1:14" x14ac:dyDescent="0.2">
      <c r="A26" t="s">
        <v>81</v>
      </c>
      <c r="B26">
        <v>27274</v>
      </c>
      <c r="C26">
        <v>35475</v>
      </c>
      <c r="D26">
        <v>0.76882311486962651</v>
      </c>
      <c r="E26">
        <v>0.53471674964569649</v>
      </c>
      <c r="F26">
        <v>9.7449630484813454</v>
      </c>
      <c r="I26" t="s">
        <v>6</v>
      </c>
      <c r="J26">
        <v>22732</v>
      </c>
      <c r="K26">
        <v>37580</v>
      </c>
      <c r="L26">
        <v>0.60489622139435872</v>
      </c>
      <c r="M26">
        <v>0.5554180401326636</v>
      </c>
      <c r="N26">
        <v>10.122234400061489</v>
      </c>
    </row>
    <row r="27" spans="1:14" x14ac:dyDescent="0.2">
      <c r="A27" t="s">
        <v>82</v>
      </c>
      <c r="B27">
        <v>22605</v>
      </c>
      <c r="C27">
        <v>42844</v>
      </c>
      <c r="D27">
        <v>0.52761180095229199</v>
      </c>
      <c r="E27">
        <v>0.64728628341789263</v>
      </c>
      <c r="F27">
        <v>11.796490231278009</v>
      </c>
      <c r="I27" t="s">
        <v>7</v>
      </c>
      <c r="J27">
        <v>27314</v>
      </c>
      <c r="K27">
        <v>36933</v>
      </c>
      <c r="L27">
        <v>0.73955541114992007</v>
      </c>
      <c r="M27">
        <v>0.71842485691338298</v>
      </c>
      <c r="N27">
        <v>13.092957511374566</v>
      </c>
    </row>
    <row r="28" spans="1:14" x14ac:dyDescent="0.2">
      <c r="A28" t="s">
        <v>5</v>
      </c>
      <c r="B28">
        <v>2212</v>
      </c>
      <c r="C28">
        <v>32830</v>
      </c>
      <c r="D28">
        <v>6.7377398720682297E-2</v>
      </c>
      <c r="I28" t="s">
        <v>5</v>
      </c>
      <c r="J28">
        <v>3873</v>
      </c>
      <c r="K28">
        <v>25145</v>
      </c>
      <c r="L28">
        <v>0.15402664545635314</v>
      </c>
    </row>
    <row r="29" spans="1:14" x14ac:dyDescent="0.2">
      <c r="A29" t="s">
        <v>81</v>
      </c>
      <c r="B29">
        <v>12633</v>
      </c>
      <c r="C29">
        <v>33823</v>
      </c>
      <c r="D29">
        <v>0.37350323744197733</v>
      </c>
      <c r="I29" t="s">
        <v>6</v>
      </c>
      <c r="J29">
        <v>21874</v>
      </c>
      <c r="K29">
        <v>41125</v>
      </c>
      <c r="L29">
        <v>0.53189057750759883</v>
      </c>
    </row>
    <row r="30" spans="1:14" x14ac:dyDescent="0.2">
      <c r="A30" t="s">
        <v>82</v>
      </c>
      <c r="B30">
        <v>27926</v>
      </c>
      <c r="C30">
        <v>37921</v>
      </c>
      <c r="D30">
        <v>0.73642572716964216</v>
      </c>
      <c r="I30" t="s">
        <v>7</v>
      </c>
      <c r="J30">
        <v>19196</v>
      </c>
      <c r="K30">
        <v>29133</v>
      </c>
      <c r="L30">
        <v>0.6589091408368517</v>
      </c>
    </row>
    <row r="31" spans="1:14" x14ac:dyDescent="0.2">
      <c r="A31" t="s">
        <v>5</v>
      </c>
      <c r="B31">
        <v>1387</v>
      </c>
      <c r="C31">
        <v>27730</v>
      </c>
      <c r="D31">
        <v>5.0018031013342949E-2</v>
      </c>
      <c r="I31" t="s">
        <v>5</v>
      </c>
      <c r="J31">
        <v>3426</v>
      </c>
      <c r="K31">
        <v>24010</v>
      </c>
      <c r="L31">
        <v>0.1426905456059975</v>
      </c>
    </row>
    <row r="32" spans="1:14" x14ac:dyDescent="0.2">
      <c r="A32" t="s">
        <v>81</v>
      </c>
      <c r="B32">
        <v>21158</v>
      </c>
      <c r="C32">
        <v>45814</v>
      </c>
      <c r="D32">
        <v>0.46182389662548567</v>
      </c>
      <c r="I32" t="s">
        <v>6</v>
      </c>
      <c r="J32">
        <v>25227</v>
      </c>
      <c r="K32">
        <v>47646</v>
      </c>
      <c r="L32">
        <v>0.52946732149603326</v>
      </c>
    </row>
    <row r="33" spans="1:14" x14ac:dyDescent="0.2">
      <c r="A33" t="s">
        <v>82</v>
      </c>
      <c r="B33">
        <v>28884</v>
      </c>
      <c r="C33">
        <v>42613</v>
      </c>
      <c r="D33">
        <v>0.67782132213174384</v>
      </c>
      <c r="I33" t="s">
        <v>7</v>
      </c>
      <c r="J33">
        <v>23810</v>
      </c>
      <c r="K33">
        <v>31461</v>
      </c>
      <c r="L33">
        <v>0.75681001875337717</v>
      </c>
    </row>
    <row r="35" spans="1:14" x14ac:dyDescent="0.2">
      <c r="B35" t="s">
        <v>74</v>
      </c>
      <c r="C35" t="s">
        <v>75</v>
      </c>
      <c r="D35" t="s">
        <v>76</v>
      </c>
      <c r="E35" t="s">
        <v>77</v>
      </c>
      <c r="F35" t="s">
        <v>78</v>
      </c>
      <c r="J35" t="s">
        <v>74</v>
      </c>
      <c r="K35" t="s">
        <v>75</v>
      </c>
      <c r="L35" t="s">
        <v>76</v>
      </c>
      <c r="M35" t="s">
        <v>77</v>
      </c>
      <c r="N35" t="s">
        <v>109</v>
      </c>
    </row>
    <row r="36" spans="1:14" x14ac:dyDescent="0.2">
      <c r="A36" t="s">
        <v>5</v>
      </c>
      <c r="B36">
        <v>2522</v>
      </c>
      <c r="C36">
        <v>51530</v>
      </c>
      <c r="D36">
        <v>4.8942363671647587E-2</v>
      </c>
      <c r="E36">
        <v>5.2145934770644699E-2</v>
      </c>
      <c r="F36">
        <v>1</v>
      </c>
      <c r="I36" t="s">
        <v>5</v>
      </c>
      <c r="J36">
        <v>24965</v>
      </c>
      <c r="K36">
        <v>66667</v>
      </c>
      <c r="L36">
        <v>0.3744731276343618</v>
      </c>
      <c r="M36">
        <v>0.43705103977078924</v>
      </c>
      <c r="N36">
        <v>8.3813060729103093</v>
      </c>
    </row>
    <row r="37" spans="1:14" x14ac:dyDescent="0.2">
      <c r="A37" t="s">
        <v>81</v>
      </c>
      <c r="B37">
        <v>138479</v>
      </c>
      <c r="C37">
        <v>174561</v>
      </c>
      <c r="D37">
        <v>0.7932986176751966</v>
      </c>
      <c r="E37">
        <v>0.72197189010648277</v>
      </c>
      <c r="F37">
        <v>13.845219062271243</v>
      </c>
      <c r="I37" t="s">
        <v>6</v>
      </c>
      <c r="J37">
        <v>190717</v>
      </c>
      <c r="K37">
        <v>165730</v>
      </c>
      <c r="L37">
        <v>1.1507693235986243</v>
      </c>
      <c r="M37">
        <v>1.1911073802661001</v>
      </c>
      <c r="N37">
        <v>22.841807046033207</v>
      </c>
    </row>
    <row r="38" spans="1:14" x14ac:dyDescent="0.2">
      <c r="A38" t="s">
        <v>82</v>
      </c>
      <c r="B38">
        <v>136904</v>
      </c>
      <c r="C38">
        <v>129440</v>
      </c>
      <c r="D38">
        <v>1.0576637824474659</v>
      </c>
      <c r="E38">
        <v>0.9920522278785433</v>
      </c>
      <c r="F38">
        <v>19.024536279614537</v>
      </c>
      <c r="I38" t="s">
        <v>7</v>
      </c>
      <c r="J38">
        <v>173757</v>
      </c>
      <c r="K38">
        <v>151613</v>
      </c>
      <c r="L38">
        <v>1.1460560769854828</v>
      </c>
      <c r="M38">
        <v>1.2426826929955948</v>
      </c>
      <c r="N38">
        <v>23.830864255503901</v>
      </c>
    </row>
    <row r="39" spans="1:14" x14ac:dyDescent="0.2">
      <c r="A39" t="s">
        <v>5</v>
      </c>
      <c r="B39">
        <v>3461</v>
      </c>
      <c r="C39">
        <v>72988</v>
      </c>
      <c r="D39">
        <v>4.7418753767742641E-2</v>
      </c>
      <c r="I39" t="s">
        <v>5</v>
      </c>
      <c r="J39">
        <v>45348</v>
      </c>
      <c r="K39">
        <v>76492</v>
      </c>
      <c r="L39">
        <v>0.59284631072530458</v>
      </c>
    </row>
    <row r="40" spans="1:14" x14ac:dyDescent="0.2">
      <c r="A40" t="s">
        <v>81</v>
      </c>
      <c r="B40">
        <v>126504</v>
      </c>
      <c r="C40">
        <v>198434</v>
      </c>
      <c r="D40">
        <v>0.63751171674209062</v>
      </c>
      <c r="I40" t="s">
        <v>6</v>
      </c>
      <c r="J40">
        <v>229811</v>
      </c>
      <c r="K40">
        <v>192701</v>
      </c>
      <c r="L40">
        <v>1.1925781391897292</v>
      </c>
    </row>
    <row r="41" spans="1:14" x14ac:dyDescent="0.2">
      <c r="A41" t="s">
        <v>82</v>
      </c>
      <c r="B41">
        <v>159956</v>
      </c>
      <c r="C41">
        <v>170645</v>
      </c>
      <c r="D41">
        <v>0.93736118843212513</v>
      </c>
      <c r="I41" t="s">
        <v>7</v>
      </c>
      <c r="J41">
        <v>238305</v>
      </c>
      <c r="K41">
        <v>177263</v>
      </c>
      <c r="L41">
        <v>1.3443583827420273</v>
      </c>
    </row>
    <row r="42" spans="1:14" x14ac:dyDescent="0.2">
      <c r="A42" t="s">
        <v>5</v>
      </c>
      <c r="B42">
        <v>3776</v>
      </c>
      <c r="C42">
        <v>62853</v>
      </c>
      <c r="D42">
        <v>6.0076686872543875E-2</v>
      </c>
      <c r="I42" t="s">
        <v>5</v>
      </c>
      <c r="J42">
        <v>25552</v>
      </c>
      <c r="K42">
        <v>74315</v>
      </c>
      <c r="L42">
        <v>0.34383368095270134</v>
      </c>
    </row>
    <row r="43" spans="1:14" x14ac:dyDescent="0.2">
      <c r="A43" t="s">
        <v>81</v>
      </c>
      <c r="B43">
        <v>140411</v>
      </c>
      <c r="C43">
        <v>191008</v>
      </c>
      <c r="D43">
        <v>0.73510533590216121</v>
      </c>
      <c r="I43" t="s">
        <v>6</v>
      </c>
      <c r="J43">
        <v>202551</v>
      </c>
      <c r="K43">
        <v>164679</v>
      </c>
      <c r="L43">
        <v>1.2299746780099465</v>
      </c>
    </row>
    <row r="44" spans="1:14" x14ac:dyDescent="0.2">
      <c r="A44" t="s">
        <v>82</v>
      </c>
      <c r="B44">
        <v>204148</v>
      </c>
      <c r="C44">
        <v>208074</v>
      </c>
      <c r="D44">
        <v>0.98113171275603872</v>
      </c>
      <c r="I44" t="s">
        <v>7</v>
      </c>
      <c r="J44">
        <v>123074</v>
      </c>
      <c r="K44">
        <v>99443</v>
      </c>
      <c r="L44">
        <v>1.2376336192592741</v>
      </c>
    </row>
    <row r="46" spans="1:14" x14ac:dyDescent="0.2">
      <c r="B46" t="s">
        <v>74</v>
      </c>
      <c r="C46" t="s">
        <v>75</v>
      </c>
      <c r="D46" t="s">
        <v>76</v>
      </c>
      <c r="E46" t="s">
        <v>77</v>
      </c>
      <c r="F46" t="s">
        <v>78</v>
      </c>
      <c r="J46" t="s">
        <v>74</v>
      </c>
      <c r="K46" t="s">
        <v>75</v>
      </c>
      <c r="L46" t="s">
        <v>76</v>
      </c>
      <c r="M46" t="s">
        <v>77</v>
      </c>
      <c r="N46" t="s">
        <v>92</v>
      </c>
    </row>
    <row r="47" spans="1:14" x14ac:dyDescent="0.2">
      <c r="A47" t="s">
        <v>5</v>
      </c>
      <c r="B47">
        <v>90329</v>
      </c>
      <c r="C47">
        <v>2585754</v>
      </c>
      <c r="D47">
        <v>3.4933330858233226E-2</v>
      </c>
      <c r="E47">
        <v>3.2634726951137082E-2</v>
      </c>
      <c r="F47">
        <v>1</v>
      </c>
      <c r="I47" t="s">
        <v>5</v>
      </c>
      <c r="J47">
        <v>890203</v>
      </c>
      <c r="K47">
        <v>2371165</v>
      </c>
      <c r="L47">
        <v>0.37542853407502219</v>
      </c>
      <c r="M47">
        <v>0.3841467827858413</v>
      </c>
      <c r="N47">
        <v>11.771104546424176</v>
      </c>
    </row>
    <row r="48" spans="1:14" x14ac:dyDescent="0.2">
      <c r="A48" t="s">
        <v>81</v>
      </c>
      <c r="B48">
        <v>1283727</v>
      </c>
      <c r="C48">
        <v>2397674</v>
      </c>
      <c r="D48">
        <v>0.53540514682146112</v>
      </c>
      <c r="E48">
        <v>0.52048727403713635</v>
      </c>
      <c r="F48">
        <v>15.948877856905163</v>
      </c>
      <c r="I48" t="s">
        <v>6</v>
      </c>
      <c r="J48">
        <v>1274704</v>
      </c>
      <c r="K48">
        <v>2009664</v>
      </c>
      <c r="L48">
        <v>0.63428712461386583</v>
      </c>
      <c r="M48">
        <v>0.61492064441842631</v>
      </c>
      <c r="N48">
        <v>18.842524570195639</v>
      </c>
    </row>
    <row r="49" spans="1:14" x14ac:dyDescent="0.2">
      <c r="A49" t="s">
        <v>82</v>
      </c>
      <c r="B49">
        <v>1379343</v>
      </c>
      <c r="C49">
        <v>2390434</v>
      </c>
      <c r="D49">
        <v>0.57702618018318008</v>
      </c>
      <c r="E49">
        <v>0.55530784459371629</v>
      </c>
      <c r="F49">
        <v>17.015856925206108</v>
      </c>
      <c r="I49" t="s">
        <v>7</v>
      </c>
      <c r="J49">
        <v>1081383</v>
      </c>
      <c r="K49">
        <v>1854069</v>
      </c>
      <c r="L49">
        <v>0.58324851987709192</v>
      </c>
      <c r="M49">
        <v>0.61569538532427781</v>
      </c>
      <c r="N49">
        <v>18.866264340012361</v>
      </c>
    </row>
    <row r="50" spans="1:14" x14ac:dyDescent="0.2">
      <c r="A50" t="s">
        <v>5</v>
      </c>
      <c r="B50">
        <v>80402</v>
      </c>
      <c r="C50">
        <v>2474215</v>
      </c>
      <c r="D50">
        <v>3.2495963366158558E-2</v>
      </c>
      <c r="I50" t="s">
        <v>5</v>
      </c>
      <c r="J50">
        <v>841994</v>
      </c>
      <c r="K50">
        <v>2274763</v>
      </c>
      <c r="L50">
        <v>0.37014581299238647</v>
      </c>
    </row>
    <row r="51" spans="1:14" x14ac:dyDescent="0.2">
      <c r="A51" t="s">
        <v>81</v>
      </c>
      <c r="B51">
        <v>1319444</v>
      </c>
      <c r="C51">
        <v>2461564</v>
      </c>
      <c r="D51">
        <v>0.53601856380740054</v>
      </c>
      <c r="I51" t="s">
        <v>6</v>
      </c>
      <c r="J51">
        <v>1384608</v>
      </c>
      <c r="K51">
        <v>2034194</v>
      </c>
      <c r="L51">
        <v>0.68066664241463692</v>
      </c>
    </row>
    <row r="52" spans="1:14" x14ac:dyDescent="0.2">
      <c r="A52" t="s">
        <v>82</v>
      </c>
      <c r="B52">
        <v>1488616</v>
      </c>
      <c r="C52">
        <v>2611603</v>
      </c>
      <c r="D52">
        <v>0.5700008768560918</v>
      </c>
      <c r="I52" t="s">
        <v>7</v>
      </c>
      <c r="J52">
        <v>1288998</v>
      </c>
      <c r="K52">
        <v>2109799</v>
      </c>
      <c r="L52">
        <v>0.61095772630473333</v>
      </c>
    </row>
    <row r="53" spans="1:14" x14ac:dyDescent="0.2">
      <c r="A53" t="s">
        <v>5</v>
      </c>
      <c r="B53">
        <v>73102</v>
      </c>
      <c r="C53">
        <v>2398762</v>
      </c>
      <c r="D53">
        <v>3.0474886629019468E-2</v>
      </c>
      <c r="I53" t="s">
        <v>5</v>
      </c>
      <c r="J53">
        <v>974499</v>
      </c>
      <c r="K53">
        <v>2395135</v>
      </c>
      <c r="L53">
        <v>0.40686600129011519</v>
      </c>
    </row>
    <row r="54" spans="1:14" x14ac:dyDescent="0.2">
      <c r="A54" t="s">
        <v>81</v>
      </c>
      <c r="B54">
        <v>1289402</v>
      </c>
      <c r="C54">
        <v>2631228</v>
      </c>
      <c r="D54">
        <v>0.49003811148254733</v>
      </c>
      <c r="I54" t="s">
        <v>6</v>
      </c>
      <c r="J54">
        <v>1174901</v>
      </c>
      <c r="K54">
        <v>2217597</v>
      </c>
      <c r="L54">
        <v>0.52980816622677607</v>
      </c>
    </row>
    <row r="55" spans="1:14" x14ac:dyDescent="0.2">
      <c r="A55" t="s">
        <v>82</v>
      </c>
      <c r="B55">
        <v>1473776</v>
      </c>
      <c r="C55">
        <v>2840212</v>
      </c>
      <c r="D55">
        <v>0.518896476741877</v>
      </c>
      <c r="I55" t="s">
        <v>7</v>
      </c>
      <c r="J55">
        <v>1277259</v>
      </c>
      <c r="K55">
        <v>1956346</v>
      </c>
      <c r="L55">
        <v>0.65287990979100829</v>
      </c>
    </row>
    <row r="58" spans="1:14" x14ac:dyDescent="0.2">
      <c r="A58" s="34"/>
      <c r="I58" s="34"/>
    </row>
    <row r="59" spans="1:14" x14ac:dyDescent="0.2">
      <c r="B59" t="s">
        <v>74</v>
      </c>
      <c r="C59" t="s">
        <v>75</v>
      </c>
      <c r="D59" t="s">
        <v>76</v>
      </c>
      <c r="E59" t="s">
        <v>77</v>
      </c>
      <c r="F59" t="s">
        <v>78</v>
      </c>
      <c r="J59" t="s">
        <v>74</v>
      </c>
      <c r="K59" t="s">
        <v>75</v>
      </c>
      <c r="L59" t="s">
        <v>76</v>
      </c>
      <c r="M59" t="s">
        <v>77</v>
      </c>
      <c r="N59" t="s">
        <v>90</v>
      </c>
    </row>
    <row r="60" spans="1:14" x14ac:dyDescent="0.2">
      <c r="A60" t="s">
        <v>5</v>
      </c>
      <c r="B60">
        <v>10086</v>
      </c>
      <c r="C60">
        <v>137866</v>
      </c>
      <c r="D60">
        <v>7.3157993994168252E-2</v>
      </c>
      <c r="E60">
        <v>8.7557048926927325E-2</v>
      </c>
      <c r="F60">
        <v>1</v>
      </c>
      <c r="I60" t="s">
        <v>5</v>
      </c>
      <c r="J60">
        <v>237201</v>
      </c>
      <c r="K60">
        <v>185143</v>
      </c>
      <c r="L60">
        <v>1.2811772521780462</v>
      </c>
      <c r="M60">
        <v>1.2494572056388138</v>
      </c>
      <c r="N60">
        <v>14.2702069216789</v>
      </c>
    </row>
    <row r="61" spans="1:14" x14ac:dyDescent="0.2">
      <c r="A61" t="s">
        <v>79</v>
      </c>
      <c r="B61">
        <v>273294</v>
      </c>
      <c r="C61">
        <v>236127</v>
      </c>
      <c r="D61">
        <v>1.157402584202569</v>
      </c>
      <c r="E61">
        <v>1.1055144195875337</v>
      </c>
      <c r="F61">
        <v>12.626218370038547</v>
      </c>
      <c r="I61" t="s">
        <v>9</v>
      </c>
      <c r="J61">
        <v>278574</v>
      </c>
      <c r="K61">
        <v>133000</v>
      </c>
      <c r="L61">
        <v>2.0945413533834585</v>
      </c>
      <c r="M61">
        <v>2.1549578912321867</v>
      </c>
      <c r="N61">
        <v>24.612043435025484</v>
      </c>
    </row>
    <row r="62" spans="1:14" x14ac:dyDescent="0.2">
      <c r="A62" t="s">
        <v>80</v>
      </c>
      <c r="B62">
        <v>168312</v>
      </c>
      <c r="C62">
        <v>255930</v>
      </c>
      <c r="D62">
        <v>0.65764857578244051</v>
      </c>
      <c r="E62">
        <v>0.76271530456534731</v>
      </c>
      <c r="F62">
        <v>8.7110668291468834</v>
      </c>
      <c r="I62" t="s">
        <v>10</v>
      </c>
      <c r="J62">
        <v>260045</v>
      </c>
      <c r="K62">
        <v>178978</v>
      </c>
      <c r="L62">
        <v>1.4529439372436836</v>
      </c>
      <c r="M62">
        <v>1.4375459599927167</v>
      </c>
      <c r="N62">
        <v>16.418392095334923</v>
      </c>
    </row>
    <row r="63" spans="1:14" x14ac:dyDescent="0.2">
      <c r="A63" t="s">
        <v>5</v>
      </c>
      <c r="B63">
        <v>18702</v>
      </c>
      <c r="C63">
        <v>217867</v>
      </c>
      <c r="D63">
        <v>8.5841361931820792E-2</v>
      </c>
      <c r="I63" t="s">
        <v>5</v>
      </c>
      <c r="J63">
        <v>278294</v>
      </c>
      <c r="K63">
        <v>226834</v>
      </c>
      <c r="L63">
        <v>1.2268619342779301</v>
      </c>
    </row>
    <row r="64" spans="1:14" x14ac:dyDescent="0.2">
      <c r="A64" t="s">
        <v>79</v>
      </c>
      <c r="B64">
        <v>196748</v>
      </c>
      <c r="C64">
        <v>243168</v>
      </c>
      <c r="D64">
        <v>0.80910317146993027</v>
      </c>
      <c r="I64" t="s">
        <v>9</v>
      </c>
      <c r="J64">
        <v>321898</v>
      </c>
      <c r="K64">
        <v>149883</v>
      </c>
      <c r="L64">
        <v>2.1476618429041321</v>
      </c>
    </row>
    <row r="65" spans="1:14" x14ac:dyDescent="0.2">
      <c r="A65" t="s">
        <v>80</v>
      </c>
      <c r="B65">
        <v>259648</v>
      </c>
      <c r="C65">
        <v>220125</v>
      </c>
      <c r="D65">
        <v>1.1795479840999432</v>
      </c>
      <c r="I65" t="s">
        <v>10</v>
      </c>
      <c r="J65">
        <v>232556</v>
      </c>
      <c r="K65">
        <v>158397</v>
      </c>
      <c r="L65">
        <v>1.468184372178766</v>
      </c>
    </row>
    <row r="66" spans="1:14" x14ac:dyDescent="0.2">
      <c r="A66" t="s">
        <v>5</v>
      </c>
      <c r="B66">
        <v>21176</v>
      </c>
      <c r="C66">
        <v>204260</v>
      </c>
      <c r="D66">
        <v>0.10367179085479292</v>
      </c>
      <c r="I66" t="s">
        <v>5</v>
      </c>
      <c r="J66">
        <v>248193</v>
      </c>
      <c r="K66">
        <v>200102</v>
      </c>
      <c r="L66">
        <v>1.2403324304604653</v>
      </c>
    </row>
    <row r="67" spans="1:14" x14ac:dyDescent="0.2">
      <c r="A67" t="s">
        <v>79</v>
      </c>
      <c r="B67">
        <v>184173</v>
      </c>
      <c r="C67">
        <v>224220</v>
      </c>
      <c r="D67">
        <v>0.82139416644367136</v>
      </c>
      <c r="I67" t="s">
        <v>9</v>
      </c>
      <c r="J67">
        <v>215419</v>
      </c>
      <c r="K67">
        <v>96919</v>
      </c>
      <c r="L67">
        <v>2.2226704774089705</v>
      </c>
    </row>
    <row r="68" spans="1:14" x14ac:dyDescent="0.2">
      <c r="A68" t="s">
        <v>80</v>
      </c>
      <c r="B68">
        <v>140502</v>
      </c>
      <c r="C68">
        <v>143429</v>
      </c>
      <c r="D68">
        <v>0.97959269046008823</v>
      </c>
      <c r="I68" t="s">
        <v>10</v>
      </c>
      <c r="J68">
        <v>288318</v>
      </c>
      <c r="K68">
        <v>207198</v>
      </c>
      <c r="L68">
        <v>1.3915095705557003</v>
      </c>
    </row>
    <row r="70" spans="1:14" x14ac:dyDescent="0.2">
      <c r="B70" t="s">
        <v>74</v>
      </c>
      <c r="C70" t="s">
        <v>75</v>
      </c>
      <c r="D70" t="s">
        <v>76</v>
      </c>
      <c r="E70" t="s">
        <v>77</v>
      </c>
      <c r="F70" t="s">
        <v>78</v>
      </c>
      <c r="J70" t="s">
        <v>74</v>
      </c>
      <c r="K70" t="s">
        <v>75</v>
      </c>
      <c r="L70" t="s">
        <v>76</v>
      </c>
      <c r="M70" t="s">
        <v>77</v>
      </c>
      <c r="N70" t="s">
        <v>90</v>
      </c>
    </row>
    <row r="71" spans="1:14" x14ac:dyDescent="0.2">
      <c r="A71" t="s">
        <v>5</v>
      </c>
      <c r="B71">
        <v>14128</v>
      </c>
      <c r="C71">
        <v>343893</v>
      </c>
      <c r="D71">
        <v>4.1082546024490178E-2</v>
      </c>
      <c r="E71">
        <v>4.0047602568004236E-2</v>
      </c>
      <c r="F71">
        <v>1</v>
      </c>
      <c r="I71" t="s">
        <v>5</v>
      </c>
      <c r="J71">
        <v>231949</v>
      </c>
      <c r="K71">
        <v>648215</v>
      </c>
      <c r="L71">
        <v>0.35782726410218829</v>
      </c>
      <c r="M71">
        <v>0.39337904744662916</v>
      </c>
      <c r="N71">
        <v>9.8227864396785822</v>
      </c>
    </row>
    <row r="72" spans="1:14" x14ac:dyDescent="0.2">
      <c r="A72" t="s">
        <v>79</v>
      </c>
      <c r="B72">
        <v>331915</v>
      </c>
      <c r="C72">
        <v>666553</v>
      </c>
      <c r="D72">
        <v>0.49795740173699615</v>
      </c>
      <c r="E72">
        <v>0.46131053489848184</v>
      </c>
      <c r="F72">
        <v>11.519054957538028</v>
      </c>
      <c r="I72" t="s">
        <v>9</v>
      </c>
      <c r="J72">
        <v>446502</v>
      </c>
      <c r="K72">
        <v>620442</v>
      </c>
      <c r="L72">
        <v>0.71965147427156773</v>
      </c>
      <c r="M72">
        <v>0.75660127762099549</v>
      </c>
      <c r="N72">
        <v>18.892548594793464</v>
      </c>
    </row>
    <row r="73" spans="1:14" x14ac:dyDescent="0.2">
      <c r="A73" t="s">
        <v>80</v>
      </c>
      <c r="B73">
        <v>167184</v>
      </c>
      <c r="C73">
        <v>418156</v>
      </c>
      <c r="D73">
        <v>0.39981251016367098</v>
      </c>
      <c r="E73">
        <v>0.3740034240522378</v>
      </c>
      <c r="F73">
        <v>9.3389716255086217</v>
      </c>
      <c r="I73" t="s">
        <v>10</v>
      </c>
      <c r="J73">
        <v>258434</v>
      </c>
      <c r="K73">
        <v>649554</v>
      </c>
      <c r="L73">
        <v>0.39786376498335779</v>
      </c>
      <c r="M73">
        <v>0.40495668135600726</v>
      </c>
      <c r="N73">
        <v>10.111883243656255</v>
      </c>
    </row>
    <row r="74" spans="1:14" x14ac:dyDescent="0.2">
      <c r="A74" t="s">
        <v>5</v>
      </c>
      <c r="B74">
        <v>20451</v>
      </c>
      <c r="C74">
        <v>489024</v>
      </c>
      <c r="D74">
        <v>4.1820033372595211E-2</v>
      </c>
      <c r="I74" t="s">
        <v>5</v>
      </c>
      <c r="J74">
        <v>275941</v>
      </c>
      <c r="K74">
        <v>660210</v>
      </c>
      <c r="L74">
        <v>0.41795943714878597</v>
      </c>
    </row>
    <row r="75" spans="1:14" x14ac:dyDescent="0.2">
      <c r="A75" t="s">
        <v>80</v>
      </c>
      <c r="B75">
        <v>189801</v>
      </c>
      <c r="C75">
        <v>492310</v>
      </c>
      <c r="D75">
        <v>0.3855314740712153</v>
      </c>
      <c r="I75" t="s">
        <v>9</v>
      </c>
      <c r="J75">
        <v>446229</v>
      </c>
      <c r="K75">
        <v>593034</v>
      </c>
      <c r="L75">
        <v>0.75245095559445163</v>
      </c>
    </row>
    <row r="76" spans="1:14" x14ac:dyDescent="0.2">
      <c r="A76" t="s">
        <v>79</v>
      </c>
      <c r="B76">
        <v>277643</v>
      </c>
      <c r="C76">
        <v>634277</v>
      </c>
      <c r="D76">
        <v>0.4377314643286766</v>
      </c>
      <c r="I76" t="s">
        <v>10</v>
      </c>
      <c r="J76">
        <v>270702</v>
      </c>
      <c r="K76">
        <v>633517</v>
      </c>
      <c r="L76">
        <v>0.42730029344121784</v>
      </c>
    </row>
    <row r="77" spans="1:14" x14ac:dyDescent="0.2">
      <c r="A77" t="s">
        <v>5</v>
      </c>
      <c r="B77">
        <v>19502</v>
      </c>
      <c r="C77">
        <v>523681</v>
      </c>
      <c r="D77">
        <v>3.724022830692731E-2</v>
      </c>
      <c r="I77" t="s">
        <v>5</v>
      </c>
      <c r="J77">
        <v>266900</v>
      </c>
      <c r="K77">
        <v>660071</v>
      </c>
      <c r="L77">
        <v>0.40435044108891316</v>
      </c>
    </row>
    <row r="78" spans="1:14" x14ac:dyDescent="0.2">
      <c r="A78" t="s">
        <v>80</v>
      </c>
      <c r="B78">
        <v>186669</v>
      </c>
      <c r="C78">
        <v>554463</v>
      </c>
      <c r="D78">
        <v>0.33666628792182707</v>
      </c>
      <c r="I78" t="s">
        <v>9</v>
      </c>
      <c r="J78">
        <v>484535</v>
      </c>
      <c r="K78">
        <v>607414</v>
      </c>
      <c r="L78">
        <v>0.79770140299696746</v>
      </c>
    </row>
    <row r="79" spans="1:14" x14ac:dyDescent="0.2">
      <c r="A79" t="s">
        <v>79</v>
      </c>
      <c r="B79">
        <v>343912</v>
      </c>
      <c r="C79">
        <v>767245</v>
      </c>
      <c r="D79">
        <v>0.44824273862977276</v>
      </c>
      <c r="I79" t="s">
        <v>10</v>
      </c>
      <c r="J79">
        <v>249678</v>
      </c>
      <c r="K79">
        <v>640683</v>
      </c>
      <c r="L79">
        <v>0.38970598564344616</v>
      </c>
    </row>
    <row r="81" spans="1:14" x14ac:dyDescent="0.2">
      <c r="B81" t="s">
        <v>74</v>
      </c>
      <c r="C81" t="s">
        <v>75</v>
      </c>
      <c r="D81" t="s">
        <v>76</v>
      </c>
      <c r="E81" t="s">
        <v>77</v>
      </c>
      <c r="F81" t="s">
        <v>78</v>
      </c>
      <c r="J81" t="s">
        <v>74</v>
      </c>
      <c r="K81" t="s">
        <v>75</v>
      </c>
      <c r="L81" t="s">
        <v>76</v>
      </c>
      <c r="M81" t="s">
        <v>77</v>
      </c>
      <c r="N81" t="s">
        <v>92</v>
      </c>
    </row>
    <row r="82" spans="1:14" x14ac:dyDescent="0.2">
      <c r="A82" t="s">
        <v>5</v>
      </c>
      <c r="B82">
        <v>8188</v>
      </c>
      <c r="C82">
        <v>159221</v>
      </c>
      <c r="D82">
        <v>5.1425377305757407E-2</v>
      </c>
      <c r="E82">
        <v>5.4778258709405753E-2</v>
      </c>
      <c r="F82">
        <v>1</v>
      </c>
      <c r="I82" t="s">
        <v>5</v>
      </c>
      <c r="J82">
        <v>275696</v>
      </c>
      <c r="K82">
        <v>277533</v>
      </c>
      <c r="L82">
        <v>0.9933809673083922</v>
      </c>
      <c r="M82">
        <v>0.9543307746498616</v>
      </c>
      <c r="N82">
        <v>17.421707026368061</v>
      </c>
    </row>
    <row r="83" spans="1:14" x14ac:dyDescent="0.2">
      <c r="A83" t="s">
        <v>79</v>
      </c>
      <c r="B83">
        <v>67524</v>
      </c>
      <c r="C83">
        <v>118468</v>
      </c>
      <c r="D83">
        <v>0.56997670256947019</v>
      </c>
      <c r="E83">
        <v>0.64686959031741342</v>
      </c>
      <c r="F83">
        <v>11.808874644026282</v>
      </c>
      <c r="I83" t="s">
        <v>9</v>
      </c>
      <c r="J83">
        <v>102874</v>
      </c>
      <c r="K83">
        <v>72572</v>
      </c>
      <c r="L83">
        <v>1.4175439563468004</v>
      </c>
      <c r="M83">
        <v>1.5543767929250942</v>
      </c>
      <c r="N83">
        <v>28.375797799103797</v>
      </c>
    </row>
    <row r="84" spans="1:14" x14ac:dyDescent="0.2">
      <c r="A84" t="s">
        <v>80</v>
      </c>
      <c r="B84">
        <v>50293</v>
      </c>
      <c r="C84">
        <v>142578</v>
      </c>
      <c r="D84">
        <v>0.35274025445720941</v>
      </c>
      <c r="E84">
        <v>0.38942177545176504</v>
      </c>
      <c r="F84">
        <v>7.1090572177114311</v>
      </c>
      <c r="I84" t="s">
        <v>10</v>
      </c>
      <c r="J84">
        <v>64178</v>
      </c>
      <c r="K84">
        <v>66062</v>
      </c>
      <c r="L84">
        <v>0.97148133571493445</v>
      </c>
      <c r="M84">
        <v>0.99226284334961601</v>
      </c>
      <c r="N84">
        <v>18.114172789125899</v>
      </c>
    </row>
    <row r="85" spans="1:14" x14ac:dyDescent="0.2">
      <c r="A85" t="s">
        <v>5</v>
      </c>
      <c r="B85">
        <v>5554</v>
      </c>
      <c r="C85">
        <v>97795</v>
      </c>
      <c r="D85">
        <v>5.6792269543432694E-2</v>
      </c>
      <c r="I85" t="s">
        <v>5</v>
      </c>
      <c r="J85">
        <v>123610</v>
      </c>
      <c r="K85">
        <v>143551</v>
      </c>
      <c r="L85">
        <v>0.86108769705540189</v>
      </c>
    </row>
    <row r="86" spans="1:14" x14ac:dyDescent="0.2">
      <c r="A86" t="s">
        <v>80</v>
      </c>
      <c r="B86">
        <v>77992</v>
      </c>
      <c r="C86">
        <v>201041</v>
      </c>
      <c r="D86">
        <v>0.38794076830099333</v>
      </c>
      <c r="I86" t="s">
        <v>9</v>
      </c>
      <c r="J86">
        <v>237188</v>
      </c>
      <c r="K86">
        <v>146427</v>
      </c>
      <c r="L86">
        <v>1.6198378714308153</v>
      </c>
    </row>
    <row r="87" spans="1:14" x14ac:dyDescent="0.2">
      <c r="A87" t="s">
        <v>79</v>
      </c>
      <c r="B87">
        <v>98875</v>
      </c>
      <c r="C87">
        <v>152687</v>
      </c>
      <c r="D87">
        <v>0.64756659047594101</v>
      </c>
      <c r="I87" t="s">
        <v>10</v>
      </c>
      <c r="J87">
        <v>135861</v>
      </c>
      <c r="K87">
        <v>114445</v>
      </c>
      <c r="L87">
        <v>1.1871291886932587</v>
      </c>
    </row>
    <row r="88" spans="1:14" x14ac:dyDescent="0.2">
      <c r="A88" t="s">
        <v>5</v>
      </c>
      <c r="B88">
        <v>10226</v>
      </c>
      <c r="C88">
        <v>182226</v>
      </c>
      <c r="D88">
        <v>5.6117129279027143E-2</v>
      </c>
      <c r="I88" t="s">
        <v>5</v>
      </c>
      <c r="J88">
        <v>113706</v>
      </c>
      <c r="K88">
        <v>112745</v>
      </c>
      <c r="L88">
        <v>1.0085236595857909</v>
      </c>
    </row>
    <row r="89" spans="1:14" x14ac:dyDescent="0.2">
      <c r="A89" t="s">
        <v>79</v>
      </c>
      <c r="B89">
        <v>82115</v>
      </c>
      <c r="C89">
        <v>192044</v>
      </c>
      <c r="D89">
        <v>0.42758430359709232</v>
      </c>
      <c r="I89" t="s">
        <v>9</v>
      </c>
      <c r="J89">
        <v>405595</v>
      </c>
      <c r="K89">
        <v>249482</v>
      </c>
      <c r="L89">
        <v>1.6257485509976672</v>
      </c>
    </row>
    <row r="90" spans="1:14" x14ac:dyDescent="0.2">
      <c r="A90" t="s">
        <v>80</v>
      </c>
      <c r="B90">
        <v>125381</v>
      </c>
      <c r="C90">
        <v>173402</v>
      </c>
      <c r="D90">
        <v>0.72306547790682918</v>
      </c>
      <c r="I90" t="s">
        <v>10</v>
      </c>
      <c r="J90">
        <v>78037</v>
      </c>
      <c r="K90">
        <v>95379</v>
      </c>
      <c r="L90">
        <v>0.81817800564065468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B6E4-94B2-5B4C-AD5D-820898D8A05B}">
  <dimension ref="A1:M146"/>
  <sheetViews>
    <sheetView topLeftCell="A67" workbookViewId="0">
      <selection activeCell="H3" sqref="H3"/>
    </sheetView>
  </sheetViews>
  <sheetFormatPr baseColWidth="10" defaultRowHeight="16" x14ac:dyDescent="0.2"/>
  <sheetData>
    <row r="1" spans="1:13" x14ac:dyDescent="0.2">
      <c r="A1" s="16" t="s">
        <v>85</v>
      </c>
    </row>
    <row r="2" spans="1:13" x14ac:dyDescent="0.2">
      <c r="A2" s="16" t="s">
        <v>86</v>
      </c>
      <c r="H2" s="16" t="s">
        <v>87</v>
      </c>
    </row>
    <row r="3" spans="1:13" x14ac:dyDescent="0.2">
      <c r="A3" s="32"/>
      <c r="B3" s="33" t="s">
        <v>74</v>
      </c>
      <c r="C3" s="33" t="s">
        <v>75</v>
      </c>
      <c r="D3" s="33" t="s">
        <v>76</v>
      </c>
      <c r="E3" s="33" t="s">
        <v>77</v>
      </c>
      <c r="F3" s="33" t="s">
        <v>78</v>
      </c>
      <c r="I3" t="s">
        <v>74</v>
      </c>
      <c r="J3" t="s">
        <v>75</v>
      </c>
      <c r="K3" t="s">
        <v>76</v>
      </c>
      <c r="L3" t="s">
        <v>77</v>
      </c>
      <c r="M3" t="s">
        <v>97</v>
      </c>
    </row>
    <row r="4" spans="1:13" x14ac:dyDescent="0.2">
      <c r="A4" s="33" t="s">
        <v>5</v>
      </c>
      <c r="B4" s="33">
        <v>2199</v>
      </c>
      <c r="C4" s="33">
        <v>27633</v>
      </c>
      <c r="D4" s="33">
        <v>7.9578999999999997E-2</v>
      </c>
      <c r="E4" s="33">
        <v>9.9768999999999997E-2</v>
      </c>
      <c r="F4" s="11">
        <v>1</v>
      </c>
      <c r="H4" t="s">
        <v>5</v>
      </c>
      <c r="I4">
        <v>14146</v>
      </c>
      <c r="J4">
        <v>23761</v>
      </c>
      <c r="K4">
        <v>0.59534531374942135</v>
      </c>
      <c r="L4">
        <v>0.6743393132015707</v>
      </c>
      <c r="M4">
        <v>6.7590370034231331</v>
      </c>
    </row>
    <row r="5" spans="1:13" x14ac:dyDescent="0.2">
      <c r="A5" s="33" t="s">
        <v>60</v>
      </c>
      <c r="B5" s="33">
        <v>11071</v>
      </c>
      <c r="C5" s="33">
        <v>25991</v>
      </c>
      <c r="D5" s="33">
        <v>0.42595499999999997</v>
      </c>
      <c r="E5" s="33">
        <v>0.38501099999999999</v>
      </c>
      <c r="F5" s="11">
        <v>3.8590450000000001</v>
      </c>
      <c r="H5" t="s">
        <v>60</v>
      </c>
      <c r="I5">
        <v>47136</v>
      </c>
      <c r="J5">
        <v>19784</v>
      </c>
      <c r="K5">
        <v>2.3825313384553173</v>
      </c>
      <c r="L5">
        <v>2.4456083482898241</v>
      </c>
      <c r="M5">
        <v>24.51281869285053</v>
      </c>
    </row>
    <row r="6" spans="1:13" x14ac:dyDescent="0.2">
      <c r="A6" s="33" t="s">
        <v>61</v>
      </c>
      <c r="B6" s="33">
        <v>56981</v>
      </c>
      <c r="C6" s="33">
        <v>34079</v>
      </c>
      <c r="D6" s="33">
        <v>1.6720269999999999</v>
      </c>
      <c r="E6" s="33">
        <v>1.7780769999999999</v>
      </c>
      <c r="F6" s="11">
        <v>17.822019999999998</v>
      </c>
      <c r="H6" t="s">
        <v>61</v>
      </c>
      <c r="I6">
        <v>71712</v>
      </c>
      <c r="J6">
        <v>32280</v>
      </c>
      <c r="K6">
        <v>2.2215613382899626</v>
      </c>
      <c r="L6">
        <v>2.9641455605671978</v>
      </c>
      <c r="M6">
        <v>29.71022026327773</v>
      </c>
    </row>
    <row r="7" spans="1:13" x14ac:dyDescent="0.2">
      <c r="A7" s="33" t="s">
        <v>62</v>
      </c>
      <c r="B7" s="33">
        <v>27056</v>
      </c>
      <c r="C7" s="33">
        <v>28393</v>
      </c>
      <c r="D7" s="33">
        <v>0.95291099999999995</v>
      </c>
      <c r="E7" s="33">
        <v>1.217597</v>
      </c>
      <c r="F7" s="11">
        <v>12.204219999999999</v>
      </c>
      <c r="H7" t="s">
        <v>62</v>
      </c>
      <c r="I7">
        <v>117606</v>
      </c>
      <c r="J7">
        <v>26153</v>
      </c>
      <c r="K7">
        <v>4.4968454861774942</v>
      </c>
      <c r="L7">
        <v>4.4076373473009811</v>
      </c>
      <c r="M7">
        <v>44.178625426176204</v>
      </c>
    </row>
    <row r="8" spans="1:13" x14ac:dyDescent="0.2">
      <c r="A8" s="33" t="s">
        <v>5</v>
      </c>
      <c r="B8" s="33">
        <v>3360</v>
      </c>
      <c r="C8" s="33">
        <v>28721</v>
      </c>
      <c r="D8" s="33">
        <v>0.11698799999999999</v>
      </c>
      <c r="E8" s="33"/>
      <c r="F8" s="33"/>
      <c r="H8" t="s">
        <v>5</v>
      </c>
      <c r="I8">
        <v>19554</v>
      </c>
      <c r="J8">
        <v>25742</v>
      </c>
      <c r="K8">
        <v>0.75961463755729941</v>
      </c>
    </row>
    <row r="9" spans="1:13" x14ac:dyDescent="0.2">
      <c r="A9" s="33" t="s">
        <v>60</v>
      </c>
      <c r="B9" s="33">
        <v>17135</v>
      </c>
      <c r="C9" s="33">
        <v>43133</v>
      </c>
      <c r="D9" s="33">
        <v>0.39726</v>
      </c>
      <c r="E9" s="33"/>
      <c r="F9" s="33"/>
      <c r="H9" t="s">
        <v>60</v>
      </c>
      <c r="I9">
        <v>77324</v>
      </c>
      <c r="J9">
        <v>28551</v>
      </c>
      <c r="K9">
        <v>2.7082764176386118</v>
      </c>
    </row>
    <row r="10" spans="1:13" x14ac:dyDescent="0.2">
      <c r="A10" s="33" t="s">
        <v>61</v>
      </c>
      <c r="B10" s="33">
        <v>50907</v>
      </c>
      <c r="C10" s="33">
        <v>30064</v>
      </c>
      <c r="D10" s="33">
        <v>1.6932879999999999</v>
      </c>
      <c r="E10" s="33"/>
      <c r="F10" s="33"/>
      <c r="H10" t="s">
        <v>61</v>
      </c>
      <c r="I10">
        <v>65854</v>
      </c>
      <c r="J10">
        <v>23594</v>
      </c>
      <c r="K10">
        <v>2.7911333389844875</v>
      </c>
    </row>
    <row r="11" spans="1:13" x14ac:dyDescent="0.2">
      <c r="A11" s="33" t="s">
        <v>62</v>
      </c>
      <c r="B11" s="33">
        <v>33228</v>
      </c>
      <c r="C11" s="33">
        <v>25440</v>
      </c>
      <c r="D11" s="33">
        <v>1.3061320000000001</v>
      </c>
      <c r="E11" s="33"/>
      <c r="F11" s="33"/>
      <c r="H11" t="s">
        <v>62</v>
      </c>
      <c r="I11">
        <v>110755</v>
      </c>
      <c r="J11">
        <v>23842</v>
      </c>
      <c r="K11">
        <v>4.6453737102592063</v>
      </c>
    </row>
    <row r="12" spans="1:13" x14ac:dyDescent="0.2">
      <c r="A12" s="33" t="s">
        <v>5</v>
      </c>
      <c r="B12" s="33">
        <v>3398</v>
      </c>
      <c r="C12" s="33">
        <v>33074</v>
      </c>
      <c r="D12" s="33">
        <v>0.102739</v>
      </c>
      <c r="E12" s="33"/>
      <c r="F12" s="33"/>
      <c r="H12" t="s">
        <v>5</v>
      </c>
      <c r="I12">
        <v>17926</v>
      </c>
      <c r="J12">
        <v>26833</v>
      </c>
      <c r="K12">
        <v>0.66805798829799123</v>
      </c>
    </row>
    <row r="13" spans="1:13" x14ac:dyDescent="0.2">
      <c r="A13" s="33" t="s">
        <v>60</v>
      </c>
      <c r="B13" s="33">
        <v>12198</v>
      </c>
      <c r="C13" s="33">
        <v>36761</v>
      </c>
      <c r="D13" s="33">
        <v>0.33181899999999998</v>
      </c>
      <c r="E13" s="33"/>
      <c r="F13" s="33"/>
      <c r="H13" t="s">
        <v>60</v>
      </c>
      <c r="I13">
        <v>67814</v>
      </c>
      <c r="J13">
        <v>30193</v>
      </c>
      <c r="K13">
        <v>2.2460172887755441</v>
      </c>
    </row>
    <row r="14" spans="1:13" x14ac:dyDescent="0.2">
      <c r="A14" s="33" t="s">
        <v>61</v>
      </c>
      <c r="B14" s="33">
        <v>65496</v>
      </c>
      <c r="C14" s="33">
        <v>33265</v>
      </c>
      <c r="D14" s="33">
        <v>1.9689160000000001</v>
      </c>
      <c r="E14" s="33"/>
      <c r="F14" s="33"/>
      <c r="H14" t="s">
        <v>61</v>
      </c>
      <c r="I14">
        <v>101657</v>
      </c>
      <c r="J14">
        <v>26202</v>
      </c>
      <c r="K14">
        <v>3.8797420044271429</v>
      </c>
    </row>
    <row r="15" spans="1:13" x14ac:dyDescent="0.2">
      <c r="A15" s="33" t="s">
        <v>62</v>
      </c>
      <c r="B15" s="33">
        <v>42894</v>
      </c>
      <c r="C15" s="33">
        <v>30776</v>
      </c>
      <c r="D15" s="33">
        <v>1.393748</v>
      </c>
      <c r="E15" s="33"/>
      <c r="F15" s="33"/>
      <c r="H15" t="s">
        <v>62</v>
      </c>
      <c r="I15">
        <v>117324</v>
      </c>
      <c r="J15">
        <v>28751</v>
      </c>
      <c r="K15">
        <v>4.0806928454662446</v>
      </c>
    </row>
    <row r="16" spans="1:13" x14ac:dyDescent="0.2">
      <c r="A16" s="33"/>
      <c r="B16" s="33"/>
      <c r="C16" s="33"/>
      <c r="D16" s="33"/>
      <c r="E16" s="33"/>
      <c r="F16" s="33"/>
    </row>
    <row r="17" spans="1:13" x14ac:dyDescent="0.2">
      <c r="A17" s="32"/>
      <c r="B17" s="33" t="s">
        <v>74</v>
      </c>
      <c r="C17" s="33" t="s">
        <v>75</v>
      </c>
      <c r="D17" s="33" t="s">
        <v>76</v>
      </c>
      <c r="E17" s="33" t="s">
        <v>77</v>
      </c>
      <c r="F17" s="33" t="s">
        <v>78</v>
      </c>
      <c r="I17" t="s">
        <v>74</v>
      </c>
      <c r="J17" t="s">
        <v>75</v>
      </c>
      <c r="K17" t="s">
        <v>76</v>
      </c>
      <c r="L17" t="s">
        <v>77</v>
      </c>
      <c r="M17" t="s">
        <v>97</v>
      </c>
    </row>
    <row r="18" spans="1:13" x14ac:dyDescent="0.2">
      <c r="A18" s="33" t="s">
        <v>5</v>
      </c>
      <c r="B18" s="33">
        <v>7774</v>
      </c>
      <c r="C18" s="33">
        <v>96446</v>
      </c>
      <c r="D18" s="33">
        <v>8.0604999999999996E-2</v>
      </c>
      <c r="E18" s="33">
        <v>7.6902999999999999E-2</v>
      </c>
      <c r="F18" s="11">
        <v>1</v>
      </c>
      <c r="H18" t="s">
        <v>5</v>
      </c>
      <c r="I18">
        <v>19288</v>
      </c>
      <c r="J18">
        <v>96015</v>
      </c>
      <c r="K18">
        <v>0.20088527834192574</v>
      </c>
      <c r="L18">
        <v>0.19143372170179859</v>
      </c>
      <c r="M18">
        <v>2.4892893450527862</v>
      </c>
    </row>
    <row r="19" spans="1:13" x14ac:dyDescent="0.2">
      <c r="A19" s="33" t="s">
        <v>60</v>
      </c>
      <c r="B19" s="33">
        <v>26455</v>
      </c>
      <c r="C19" s="33">
        <v>113462</v>
      </c>
      <c r="D19" s="33">
        <v>0.23316200000000001</v>
      </c>
      <c r="E19" s="33">
        <v>0.23791599999999999</v>
      </c>
      <c r="F19" s="11">
        <v>3.0937169999999998</v>
      </c>
      <c r="H19" t="s">
        <v>60</v>
      </c>
      <c r="I19">
        <v>100464</v>
      </c>
      <c r="J19">
        <v>116919</v>
      </c>
      <c r="K19">
        <v>0.85926154004054089</v>
      </c>
      <c r="L19">
        <v>0.8475631102446789</v>
      </c>
      <c r="M19">
        <v>11.021202538591488</v>
      </c>
    </row>
    <row r="20" spans="1:13" x14ac:dyDescent="0.2">
      <c r="A20" s="33" t="s">
        <v>61</v>
      </c>
      <c r="B20" s="33">
        <v>78292</v>
      </c>
      <c r="C20" s="33">
        <v>96141</v>
      </c>
      <c r="D20" s="33">
        <v>0.81434600000000001</v>
      </c>
      <c r="E20" s="33">
        <v>0.859205</v>
      </c>
      <c r="F20" s="11">
        <v>11.17258</v>
      </c>
      <c r="H20" t="s">
        <v>61</v>
      </c>
      <c r="I20">
        <v>125240</v>
      </c>
      <c r="J20">
        <v>77232</v>
      </c>
      <c r="K20">
        <v>1.621607623782888</v>
      </c>
      <c r="L20">
        <v>1.694679286940354</v>
      </c>
      <c r="M20">
        <v>22.036593421265767</v>
      </c>
    </row>
    <row r="21" spans="1:13" x14ac:dyDescent="0.2">
      <c r="A21" s="33" t="s">
        <v>62</v>
      </c>
      <c r="B21" s="33">
        <v>72389</v>
      </c>
      <c r="C21" s="33">
        <v>110920</v>
      </c>
      <c r="D21" s="33">
        <v>0.65262399999999998</v>
      </c>
      <c r="E21" s="33">
        <v>0.594665</v>
      </c>
      <c r="F21" s="11">
        <v>7.7326680000000003</v>
      </c>
      <c r="H21" t="s">
        <v>62</v>
      </c>
      <c r="I21">
        <v>180190</v>
      </c>
      <c r="J21">
        <v>96222</v>
      </c>
      <c r="K21">
        <v>1.8726486666250961</v>
      </c>
      <c r="L21">
        <v>1.8361761748783161</v>
      </c>
      <c r="M21">
        <v>23.876534119126568</v>
      </c>
    </row>
    <row r="22" spans="1:13" x14ac:dyDescent="0.2">
      <c r="A22" s="33" t="s">
        <v>5</v>
      </c>
      <c r="B22" s="33">
        <v>8314</v>
      </c>
      <c r="C22" s="33">
        <v>120635</v>
      </c>
      <c r="D22" s="33">
        <v>6.8918999999999994E-2</v>
      </c>
      <c r="E22" s="33"/>
      <c r="F22" s="33"/>
      <c r="H22" t="s">
        <v>5</v>
      </c>
      <c r="I22">
        <v>21350</v>
      </c>
      <c r="J22">
        <v>112514</v>
      </c>
      <c r="K22">
        <v>0.18975416392626696</v>
      </c>
    </row>
    <row r="23" spans="1:13" x14ac:dyDescent="0.2">
      <c r="A23" s="33" t="s">
        <v>60</v>
      </c>
      <c r="B23" s="33">
        <v>33187</v>
      </c>
      <c r="C23" s="33">
        <v>115717</v>
      </c>
      <c r="D23" s="33">
        <v>0.28679500000000002</v>
      </c>
      <c r="E23" s="33"/>
      <c r="F23" s="33"/>
      <c r="H23" t="s">
        <v>60</v>
      </c>
      <c r="I23">
        <v>90824</v>
      </c>
      <c r="J23">
        <v>98446</v>
      </c>
      <c r="K23">
        <v>0.92257684415821872</v>
      </c>
    </row>
    <row r="24" spans="1:13" x14ac:dyDescent="0.2">
      <c r="A24" s="33" t="s">
        <v>61</v>
      </c>
      <c r="B24" s="33">
        <v>94623</v>
      </c>
      <c r="C24" s="33">
        <v>108549</v>
      </c>
      <c r="D24" s="33">
        <v>0.87170800000000004</v>
      </c>
      <c r="E24" s="33"/>
      <c r="F24" s="33"/>
      <c r="H24" t="s">
        <v>61</v>
      </c>
      <c r="I24">
        <v>112457</v>
      </c>
      <c r="J24">
        <v>64750</v>
      </c>
      <c r="K24">
        <v>1.7367876447876447</v>
      </c>
    </row>
    <row r="25" spans="1:13" x14ac:dyDescent="0.2">
      <c r="A25" s="33" t="s">
        <v>62</v>
      </c>
      <c r="B25" s="33">
        <v>59618</v>
      </c>
      <c r="C25" s="33">
        <v>108040</v>
      </c>
      <c r="D25" s="33">
        <v>0.55181400000000003</v>
      </c>
      <c r="E25" s="33"/>
      <c r="F25" s="33"/>
      <c r="H25" t="s">
        <v>62</v>
      </c>
      <c r="I25">
        <v>176417</v>
      </c>
      <c r="J25">
        <v>96310</v>
      </c>
      <c r="K25">
        <v>1.8317620184819852</v>
      </c>
    </row>
    <row r="26" spans="1:13" x14ac:dyDescent="0.2">
      <c r="A26" s="33" t="s">
        <v>5</v>
      </c>
      <c r="B26" s="33">
        <v>7897</v>
      </c>
      <c r="C26" s="33">
        <v>97271</v>
      </c>
      <c r="D26" s="33">
        <v>8.1185999999999994E-2</v>
      </c>
      <c r="E26" s="33"/>
      <c r="F26" s="33"/>
      <c r="H26" t="s">
        <v>5</v>
      </c>
      <c r="I26">
        <v>17869</v>
      </c>
      <c r="J26">
        <v>97293</v>
      </c>
      <c r="K26">
        <v>0.18366172283720308</v>
      </c>
    </row>
    <row r="27" spans="1:13" x14ac:dyDescent="0.2">
      <c r="A27" s="33" t="s">
        <v>60</v>
      </c>
      <c r="B27" s="33">
        <v>22643</v>
      </c>
      <c r="C27" s="33">
        <v>116842</v>
      </c>
      <c r="D27" s="33">
        <v>0.19379199999999999</v>
      </c>
      <c r="E27" s="33"/>
      <c r="F27" s="33"/>
      <c r="H27" t="s">
        <v>60</v>
      </c>
      <c r="I27">
        <v>77288</v>
      </c>
      <c r="J27">
        <v>101581</v>
      </c>
      <c r="K27">
        <v>0.76085094653527729</v>
      </c>
    </row>
    <row r="28" spans="1:13" x14ac:dyDescent="0.2">
      <c r="A28" s="33" t="s">
        <v>61</v>
      </c>
      <c r="B28" s="33">
        <v>90341</v>
      </c>
      <c r="C28" s="33">
        <v>101329</v>
      </c>
      <c r="D28" s="33">
        <v>0.89156100000000005</v>
      </c>
      <c r="E28" s="33"/>
      <c r="F28" s="33"/>
      <c r="H28" t="s">
        <v>61</v>
      </c>
      <c r="I28">
        <v>121449</v>
      </c>
      <c r="J28">
        <v>70379</v>
      </c>
      <c r="K28">
        <v>1.7256425922505292</v>
      </c>
    </row>
    <row r="29" spans="1:13" x14ac:dyDescent="0.2">
      <c r="A29" s="33" t="s">
        <v>62</v>
      </c>
      <c r="B29" s="33">
        <v>62332</v>
      </c>
      <c r="C29" s="33">
        <v>107551</v>
      </c>
      <c r="D29" s="33">
        <v>0.57955800000000002</v>
      </c>
      <c r="E29" s="33"/>
      <c r="F29" s="33"/>
      <c r="H29" t="s">
        <v>62</v>
      </c>
      <c r="I29">
        <v>148874</v>
      </c>
      <c r="J29">
        <v>82519</v>
      </c>
      <c r="K29">
        <v>1.8041178395278663</v>
      </c>
    </row>
    <row r="31" spans="1:13" x14ac:dyDescent="0.2">
      <c r="B31" t="s">
        <v>74</v>
      </c>
      <c r="C31" t="s">
        <v>75</v>
      </c>
      <c r="D31" t="s">
        <v>76</v>
      </c>
      <c r="E31" t="s">
        <v>77</v>
      </c>
      <c r="F31" t="s">
        <v>78</v>
      </c>
      <c r="I31" t="s">
        <v>74</v>
      </c>
      <c r="J31" t="s">
        <v>75</v>
      </c>
      <c r="K31" t="s">
        <v>76</v>
      </c>
      <c r="L31" t="s">
        <v>77</v>
      </c>
      <c r="M31" t="s">
        <v>97</v>
      </c>
    </row>
    <row r="32" spans="1:13" x14ac:dyDescent="0.2">
      <c r="A32" t="s">
        <v>5</v>
      </c>
      <c r="B32">
        <v>1048</v>
      </c>
      <c r="C32">
        <v>22195</v>
      </c>
      <c r="D32">
        <v>4.7217841856273937E-2</v>
      </c>
      <c r="E32">
        <v>5.4871090530099725E-2</v>
      </c>
      <c r="F32">
        <v>1</v>
      </c>
      <c r="H32" t="s">
        <v>5</v>
      </c>
      <c r="I32">
        <v>4727</v>
      </c>
      <c r="J32">
        <v>24683</v>
      </c>
      <c r="K32">
        <v>0.19150832556820482</v>
      </c>
      <c r="L32">
        <v>0.16274183887685181</v>
      </c>
      <c r="M32">
        <v>2.9658940127603115</v>
      </c>
    </row>
    <row r="33" spans="1:13" x14ac:dyDescent="0.2">
      <c r="A33" t="s">
        <v>60</v>
      </c>
      <c r="B33">
        <v>16154</v>
      </c>
      <c r="C33">
        <v>40470</v>
      </c>
      <c r="D33">
        <v>0.39915987150976029</v>
      </c>
      <c r="E33">
        <v>0.40113936583329757</v>
      </c>
      <c r="F33">
        <v>7.3105776094107551</v>
      </c>
      <c r="H33" t="s">
        <v>60</v>
      </c>
      <c r="I33">
        <v>15710</v>
      </c>
      <c r="J33">
        <v>27795</v>
      </c>
      <c r="K33">
        <v>0.5652095700665587</v>
      </c>
      <c r="L33">
        <v>0.58998554981793172</v>
      </c>
      <c r="M33">
        <v>10.752211120978052</v>
      </c>
    </row>
    <row r="34" spans="1:13" x14ac:dyDescent="0.2">
      <c r="A34" t="s">
        <v>61</v>
      </c>
      <c r="B34">
        <v>44343</v>
      </c>
      <c r="C34">
        <v>37794</v>
      </c>
      <c r="D34">
        <v>1.1732814732497221</v>
      </c>
      <c r="E34">
        <v>1.2161067041577349</v>
      </c>
      <c r="F34">
        <v>22.16297675896628</v>
      </c>
      <c r="H34" t="s">
        <v>61</v>
      </c>
      <c r="I34">
        <v>53838</v>
      </c>
      <c r="J34">
        <v>37144</v>
      </c>
      <c r="K34">
        <v>1.4494400172302391</v>
      </c>
      <c r="L34">
        <v>1.5361562423809889</v>
      </c>
      <c r="M34">
        <v>27.995730129298689</v>
      </c>
    </row>
    <row r="35" spans="1:13" x14ac:dyDescent="0.2">
      <c r="A35" t="s">
        <v>62</v>
      </c>
      <c r="B35">
        <v>21150</v>
      </c>
      <c r="C35">
        <v>30131</v>
      </c>
      <c r="D35">
        <v>0.70193488433838902</v>
      </c>
      <c r="E35">
        <v>0.82884090285355339</v>
      </c>
      <c r="F35">
        <v>15.105238384115765</v>
      </c>
      <c r="H35" t="s">
        <v>62</v>
      </c>
      <c r="I35">
        <v>39751</v>
      </c>
      <c r="J35">
        <v>32934</v>
      </c>
      <c r="K35">
        <v>1.2069897370498572</v>
      </c>
      <c r="L35">
        <v>1.2430754457388342</v>
      </c>
      <c r="M35">
        <v>22.654469479824552</v>
      </c>
    </row>
    <row r="36" spans="1:13" x14ac:dyDescent="0.2">
      <c r="A36" t="s">
        <v>5</v>
      </c>
      <c r="B36">
        <v>2212</v>
      </c>
      <c r="C36">
        <v>32830</v>
      </c>
      <c r="D36">
        <v>6.7377398720682297E-2</v>
      </c>
      <c r="H36" t="s">
        <v>5</v>
      </c>
      <c r="I36">
        <v>3873</v>
      </c>
      <c r="J36">
        <v>25145</v>
      </c>
      <c r="K36">
        <v>0.15402664545635314</v>
      </c>
    </row>
    <row r="37" spans="1:13" x14ac:dyDescent="0.2">
      <c r="A37" t="s">
        <v>60</v>
      </c>
      <c r="B37">
        <v>14116</v>
      </c>
      <c r="C37">
        <v>40663</v>
      </c>
      <c r="D37">
        <v>0.34714605415242356</v>
      </c>
      <c r="H37" t="s">
        <v>60</v>
      </c>
      <c r="I37">
        <v>18986</v>
      </c>
      <c r="J37">
        <v>31132</v>
      </c>
      <c r="K37">
        <v>0.60985481176924061</v>
      </c>
    </row>
    <row r="38" spans="1:13" x14ac:dyDescent="0.2">
      <c r="A38" t="s">
        <v>61</v>
      </c>
      <c r="B38">
        <v>48211</v>
      </c>
      <c r="C38">
        <v>39506</v>
      </c>
      <c r="D38">
        <v>1.2203462765149597</v>
      </c>
      <c r="H38" t="s">
        <v>61</v>
      </c>
      <c r="I38">
        <v>51795</v>
      </c>
      <c r="J38">
        <v>29030</v>
      </c>
      <c r="K38">
        <v>1.7841887702376851</v>
      </c>
    </row>
    <row r="39" spans="1:13" x14ac:dyDescent="0.2">
      <c r="A39" t="s">
        <v>62</v>
      </c>
      <c r="B39">
        <v>30852</v>
      </c>
      <c r="C39">
        <v>30817</v>
      </c>
      <c r="D39">
        <v>1.0011357367686666</v>
      </c>
      <c r="H39" t="s">
        <v>62</v>
      </c>
      <c r="I39">
        <v>47009</v>
      </c>
      <c r="J39">
        <v>37881</v>
      </c>
      <c r="K39">
        <v>1.2409651276365461</v>
      </c>
    </row>
    <row r="40" spans="1:13" x14ac:dyDescent="0.2">
      <c r="A40" t="s">
        <v>5</v>
      </c>
      <c r="B40">
        <v>1387</v>
      </c>
      <c r="C40">
        <v>27730</v>
      </c>
      <c r="D40">
        <v>5.0018031013342949E-2</v>
      </c>
      <c r="H40" t="s">
        <v>5</v>
      </c>
      <c r="I40">
        <v>3426</v>
      </c>
      <c r="J40">
        <v>24010</v>
      </c>
      <c r="K40">
        <v>0.1426905456059975</v>
      </c>
    </row>
    <row r="41" spans="1:13" x14ac:dyDescent="0.2">
      <c r="A41" t="s">
        <v>60</v>
      </c>
      <c r="B41">
        <v>19153</v>
      </c>
      <c r="C41">
        <v>41900</v>
      </c>
      <c r="D41">
        <v>0.45711217183770886</v>
      </c>
      <c r="H41" t="s">
        <v>60</v>
      </c>
      <c r="I41">
        <v>21011</v>
      </c>
      <c r="J41">
        <v>35319</v>
      </c>
      <c r="K41">
        <v>0.59489226761799596</v>
      </c>
    </row>
    <row r="42" spans="1:13" x14ac:dyDescent="0.2">
      <c r="A42" t="s">
        <v>61</v>
      </c>
      <c r="B42">
        <v>64909</v>
      </c>
      <c r="C42">
        <v>51733</v>
      </c>
      <c r="D42">
        <v>1.2546923627085227</v>
      </c>
      <c r="H42" t="s">
        <v>61</v>
      </c>
      <c r="I42">
        <v>48316</v>
      </c>
      <c r="J42">
        <v>35143</v>
      </c>
      <c r="K42">
        <v>1.3748399396750419</v>
      </c>
    </row>
    <row r="43" spans="1:13" x14ac:dyDescent="0.2">
      <c r="A43" t="s">
        <v>62</v>
      </c>
      <c r="B43">
        <v>28918</v>
      </c>
      <c r="C43">
        <v>36911</v>
      </c>
      <c r="D43">
        <v>0.78345208745360462</v>
      </c>
      <c r="H43" t="s">
        <v>62</v>
      </c>
      <c r="I43">
        <v>42888</v>
      </c>
      <c r="J43">
        <v>33473</v>
      </c>
      <c r="K43">
        <v>1.2812714725300989</v>
      </c>
    </row>
    <row r="46" spans="1:13" x14ac:dyDescent="0.2">
      <c r="B46" t="s">
        <v>74</v>
      </c>
      <c r="C46" t="s">
        <v>75</v>
      </c>
      <c r="D46" t="s">
        <v>76</v>
      </c>
      <c r="E46" t="s">
        <v>77</v>
      </c>
      <c r="F46" t="s">
        <v>78</v>
      </c>
      <c r="I46" t="s">
        <v>74</v>
      </c>
      <c r="J46" t="s">
        <v>75</v>
      </c>
      <c r="K46" t="s">
        <v>76</v>
      </c>
      <c r="L46" t="s">
        <v>77</v>
      </c>
      <c r="M46" t="s">
        <v>97</v>
      </c>
    </row>
    <row r="47" spans="1:13" x14ac:dyDescent="0.2">
      <c r="A47" t="s">
        <v>5</v>
      </c>
      <c r="B47">
        <v>2522</v>
      </c>
      <c r="C47">
        <v>51530</v>
      </c>
      <c r="D47">
        <v>4.8942363671647587E-2</v>
      </c>
      <c r="E47">
        <v>5.2145934770644699E-2</v>
      </c>
      <c r="F47">
        <v>1</v>
      </c>
      <c r="H47" t="s">
        <v>5</v>
      </c>
      <c r="I47">
        <v>24965</v>
      </c>
      <c r="J47">
        <v>66667</v>
      </c>
      <c r="K47">
        <v>0.3744731276343618</v>
      </c>
      <c r="L47">
        <v>0.43705103977078924</v>
      </c>
      <c r="M47">
        <v>8.3813060729103093</v>
      </c>
    </row>
    <row r="48" spans="1:13" x14ac:dyDescent="0.2">
      <c r="A48" t="s">
        <v>60</v>
      </c>
      <c r="B48">
        <v>71332</v>
      </c>
      <c r="C48">
        <v>163800</v>
      </c>
      <c r="D48">
        <v>0.4354822954822955</v>
      </c>
      <c r="E48">
        <v>0.42391099041310909</v>
      </c>
      <c r="F48">
        <v>8.1293199992983478</v>
      </c>
      <c r="H48" t="s">
        <v>60</v>
      </c>
      <c r="I48">
        <v>285239</v>
      </c>
      <c r="J48">
        <v>179321</v>
      </c>
      <c r="K48">
        <v>1.5906614395413812</v>
      </c>
      <c r="L48">
        <v>1.7829952373905325</v>
      </c>
      <c r="M48">
        <v>34.192411071596339</v>
      </c>
    </row>
    <row r="49" spans="1:13" x14ac:dyDescent="0.2">
      <c r="A49" t="s">
        <v>61</v>
      </c>
      <c r="B49">
        <v>49597</v>
      </c>
      <c r="C49">
        <v>31871</v>
      </c>
      <c r="D49">
        <v>1.556179599008503</v>
      </c>
      <c r="E49">
        <v>1.3355678360457215</v>
      </c>
      <c r="F49">
        <v>25.612118028375491</v>
      </c>
      <c r="H49" t="s">
        <v>61</v>
      </c>
      <c r="I49">
        <v>80796</v>
      </c>
      <c r="J49">
        <v>41371</v>
      </c>
      <c r="K49">
        <v>1.9529622199124992</v>
      </c>
      <c r="L49">
        <v>1.9563260787056675</v>
      </c>
      <c r="M49">
        <v>37.516368002803006</v>
      </c>
    </row>
    <row r="50" spans="1:13" x14ac:dyDescent="0.2">
      <c r="A50" t="s">
        <v>62</v>
      </c>
      <c r="B50">
        <v>80441</v>
      </c>
      <c r="C50">
        <v>93387</v>
      </c>
      <c r="D50">
        <v>0.86137256791630523</v>
      </c>
      <c r="E50">
        <v>0.84653256621925566</v>
      </c>
      <c r="F50">
        <v>16.233912958749126</v>
      </c>
      <c r="H50" t="s">
        <v>62</v>
      </c>
      <c r="I50">
        <v>397506</v>
      </c>
      <c r="J50">
        <v>145711</v>
      </c>
      <c r="K50">
        <v>2.7280438676558392</v>
      </c>
      <c r="L50">
        <v>2.8976078864356105</v>
      </c>
      <c r="M50">
        <v>55.567282457976091</v>
      </c>
    </row>
    <row r="51" spans="1:13" x14ac:dyDescent="0.2">
      <c r="A51" t="s">
        <v>5</v>
      </c>
      <c r="B51">
        <v>3461</v>
      </c>
      <c r="C51">
        <v>72988</v>
      </c>
      <c r="D51">
        <v>4.7418753767742641E-2</v>
      </c>
      <c r="H51" t="s">
        <v>5</v>
      </c>
      <c r="I51">
        <v>45348</v>
      </c>
      <c r="J51">
        <v>76492</v>
      </c>
      <c r="K51">
        <v>0.59284631072530458</v>
      </c>
    </row>
    <row r="52" spans="1:13" x14ac:dyDescent="0.2">
      <c r="A52" t="s">
        <v>60</v>
      </c>
      <c r="B52">
        <v>77175</v>
      </c>
      <c r="C52">
        <v>172312</v>
      </c>
      <c r="D52">
        <v>0.44787942801429964</v>
      </c>
      <c r="H52" t="s">
        <v>60</v>
      </c>
      <c r="I52">
        <v>342910</v>
      </c>
      <c r="J52">
        <v>184941</v>
      </c>
      <c r="K52">
        <v>1.8541588939175195</v>
      </c>
    </row>
    <row r="53" spans="1:13" x14ac:dyDescent="0.2">
      <c r="A53" t="s">
        <v>61</v>
      </c>
      <c r="B53">
        <v>53111</v>
      </c>
      <c r="C53">
        <v>44906</v>
      </c>
      <c r="D53">
        <v>1.1827150046764352</v>
      </c>
      <c r="H53" t="s">
        <v>61</v>
      </c>
      <c r="I53">
        <v>96221</v>
      </c>
      <c r="J53">
        <v>68846</v>
      </c>
      <c r="K53">
        <v>1.3976265868750544</v>
      </c>
    </row>
    <row r="54" spans="1:13" x14ac:dyDescent="0.2">
      <c r="A54" t="s">
        <v>62</v>
      </c>
      <c r="B54">
        <v>88537</v>
      </c>
      <c r="C54">
        <v>106798</v>
      </c>
      <c r="D54">
        <v>0.82901365194104759</v>
      </c>
      <c r="H54" t="s">
        <v>62</v>
      </c>
      <c r="I54">
        <v>512706</v>
      </c>
      <c r="J54">
        <v>167630</v>
      </c>
      <c r="K54">
        <v>3.0585575374336336</v>
      </c>
    </row>
    <row r="55" spans="1:13" x14ac:dyDescent="0.2">
      <c r="A55" t="s">
        <v>5</v>
      </c>
      <c r="B55">
        <v>3776</v>
      </c>
      <c r="C55">
        <v>62853</v>
      </c>
      <c r="D55">
        <v>6.0076686872543875E-2</v>
      </c>
      <c r="H55" t="s">
        <v>5</v>
      </c>
      <c r="I55">
        <v>25552</v>
      </c>
      <c r="J55">
        <v>74315</v>
      </c>
      <c r="K55">
        <v>0.34383368095270134</v>
      </c>
    </row>
    <row r="56" spans="1:13" x14ac:dyDescent="0.2">
      <c r="A56" t="s">
        <v>60</v>
      </c>
      <c r="B56">
        <v>67316</v>
      </c>
      <c r="C56">
        <v>173329</v>
      </c>
      <c r="D56">
        <v>0.38837124774273202</v>
      </c>
      <c r="H56" t="s">
        <v>60</v>
      </c>
      <c r="I56">
        <v>351130</v>
      </c>
      <c r="J56">
        <v>184401</v>
      </c>
      <c r="K56">
        <v>1.9041653787126969</v>
      </c>
    </row>
    <row r="57" spans="1:13" x14ac:dyDescent="0.2">
      <c r="A57" t="s">
        <v>61</v>
      </c>
      <c r="B57">
        <v>50687</v>
      </c>
      <c r="C57">
        <v>39980</v>
      </c>
      <c r="D57">
        <v>1.267808904452226</v>
      </c>
      <c r="H57" t="s">
        <v>61</v>
      </c>
      <c r="I57">
        <v>96822</v>
      </c>
      <c r="J57">
        <v>38446</v>
      </c>
      <c r="K57">
        <v>2.5183894293294493</v>
      </c>
    </row>
    <row r="58" spans="1:13" x14ac:dyDescent="0.2">
      <c r="A58" t="s">
        <v>62</v>
      </c>
      <c r="B58">
        <v>105112</v>
      </c>
      <c r="C58">
        <v>123776</v>
      </c>
      <c r="D58">
        <v>0.8492114788004137</v>
      </c>
      <c r="H58" t="s">
        <v>62</v>
      </c>
      <c r="I58">
        <v>363333</v>
      </c>
      <c r="J58">
        <v>125019</v>
      </c>
      <c r="K58">
        <v>2.9062222542173588</v>
      </c>
    </row>
    <row r="60" spans="1:13" x14ac:dyDescent="0.2">
      <c r="B60" t="s">
        <v>74</v>
      </c>
      <c r="C60" t="s">
        <v>75</v>
      </c>
      <c r="D60" t="s">
        <v>76</v>
      </c>
      <c r="E60" t="s">
        <v>77</v>
      </c>
      <c r="F60" t="s">
        <v>78</v>
      </c>
      <c r="I60" t="s">
        <v>74</v>
      </c>
      <c r="J60" t="s">
        <v>75</v>
      </c>
      <c r="K60" t="s">
        <v>76</v>
      </c>
      <c r="L60" t="s">
        <v>77</v>
      </c>
      <c r="M60" t="s">
        <v>97</v>
      </c>
    </row>
    <row r="61" spans="1:13" x14ac:dyDescent="0.2">
      <c r="A61" t="s">
        <v>5</v>
      </c>
      <c r="B61">
        <v>90329</v>
      </c>
      <c r="C61">
        <v>2585754</v>
      </c>
      <c r="D61">
        <v>3.4933330858233226E-2</v>
      </c>
      <c r="E61">
        <v>3.2634726951137082E-2</v>
      </c>
      <c r="F61">
        <v>1</v>
      </c>
      <c r="H61" t="s">
        <v>5</v>
      </c>
      <c r="I61">
        <v>890203</v>
      </c>
      <c r="J61">
        <v>2371165</v>
      </c>
      <c r="K61">
        <v>0.37542853407502219</v>
      </c>
      <c r="L61">
        <v>0.3841467827858413</v>
      </c>
      <c r="M61">
        <v>11.771104546424176</v>
      </c>
    </row>
    <row r="62" spans="1:13" x14ac:dyDescent="0.2">
      <c r="A62" t="s">
        <v>60</v>
      </c>
      <c r="B62">
        <v>419690</v>
      </c>
      <c r="C62">
        <v>2545338</v>
      </c>
      <c r="D62">
        <v>0.16488576369818075</v>
      </c>
      <c r="E62">
        <v>0.16792518818855673</v>
      </c>
      <c r="F62">
        <v>5.1455980753258839</v>
      </c>
      <c r="H62" t="s">
        <v>60</v>
      </c>
      <c r="I62">
        <v>1797904</v>
      </c>
      <c r="J62">
        <v>2322836</v>
      </c>
      <c r="K62">
        <v>0.77401245718595713</v>
      </c>
      <c r="L62">
        <v>0.75910343081058473</v>
      </c>
      <c r="M62">
        <v>23.260603097650112</v>
      </c>
    </row>
    <row r="63" spans="1:13" x14ac:dyDescent="0.2">
      <c r="A63" t="s">
        <v>61</v>
      </c>
      <c r="B63">
        <v>1724434</v>
      </c>
      <c r="C63">
        <v>2598241</v>
      </c>
      <c r="D63">
        <v>0.66369285990021709</v>
      </c>
      <c r="E63">
        <v>0.68774137126415713</v>
      </c>
      <c r="F63">
        <v>21.073912225277386</v>
      </c>
      <c r="H63" t="s">
        <v>61</v>
      </c>
      <c r="I63">
        <v>2545053</v>
      </c>
      <c r="J63">
        <v>2427660</v>
      </c>
      <c r="K63">
        <v>1.0483564420058822</v>
      </c>
      <c r="L63">
        <v>0.99038735772223419</v>
      </c>
      <c r="M63">
        <v>30.347652646369895</v>
      </c>
    </row>
    <row r="64" spans="1:13" x14ac:dyDescent="0.2">
      <c r="A64" t="s">
        <v>62</v>
      </c>
      <c r="B64">
        <v>869911</v>
      </c>
      <c r="C64">
        <v>2363441</v>
      </c>
      <c r="D64">
        <v>0.36806969160643316</v>
      </c>
      <c r="E64">
        <v>0.37539858158339484</v>
      </c>
      <c r="F64">
        <v>11.503040370016485</v>
      </c>
      <c r="H64" t="s">
        <v>62</v>
      </c>
      <c r="I64">
        <v>2630203</v>
      </c>
      <c r="J64">
        <v>2317489</v>
      </c>
      <c r="K64">
        <v>1.1349365628056918</v>
      </c>
      <c r="L64">
        <v>1.0680317726524604</v>
      </c>
      <c r="M64">
        <v>32.726848741574877</v>
      </c>
    </row>
    <row r="65" spans="1:13" x14ac:dyDescent="0.2">
      <c r="A65" t="s">
        <v>5</v>
      </c>
      <c r="B65">
        <v>80402</v>
      </c>
      <c r="C65">
        <v>2474215</v>
      </c>
      <c r="D65">
        <v>3.2495963366158558E-2</v>
      </c>
      <c r="H65" t="s">
        <v>5</v>
      </c>
      <c r="I65">
        <v>841994</v>
      </c>
      <c r="J65">
        <v>2274763</v>
      </c>
      <c r="K65">
        <v>0.37014581299238647</v>
      </c>
    </row>
    <row r="66" spans="1:13" x14ac:dyDescent="0.2">
      <c r="A66" t="s">
        <v>60</v>
      </c>
      <c r="B66">
        <v>456733</v>
      </c>
      <c r="C66">
        <v>2855485</v>
      </c>
      <c r="D66">
        <v>0.15994936061649773</v>
      </c>
      <c r="H66" t="s">
        <v>60</v>
      </c>
      <c r="I66">
        <v>1758883</v>
      </c>
      <c r="J66">
        <v>2470459</v>
      </c>
      <c r="K66">
        <v>0.71196607593973427</v>
      </c>
    </row>
    <row r="67" spans="1:13" x14ac:dyDescent="0.2">
      <c r="A67" t="s">
        <v>61</v>
      </c>
      <c r="B67">
        <v>1821466</v>
      </c>
      <c r="C67">
        <v>2712702</v>
      </c>
      <c r="D67">
        <v>0.67145819924193662</v>
      </c>
      <c r="H67" t="s">
        <v>61</v>
      </c>
      <c r="I67">
        <v>2470940</v>
      </c>
      <c r="J67">
        <v>2206156</v>
      </c>
      <c r="K67">
        <v>1.1200205243872148</v>
      </c>
    </row>
    <row r="68" spans="1:13" x14ac:dyDescent="0.2">
      <c r="A68" t="s">
        <v>62</v>
      </c>
      <c r="B68">
        <v>943769</v>
      </c>
      <c r="C68">
        <v>2450477</v>
      </c>
      <c r="D68">
        <v>0.38513685294740574</v>
      </c>
      <c r="H68" t="s">
        <v>62</v>
      </c>
      <c r="I68">
        <v>2670900</v>
      </c>
      <c r="J68">
        <v>2328895</v>
      </c>
      <c r="K68">
        <v>1.1468529066359798</v>
      </c>
    </row>
    <row r="69" spans="1:13" x14ac:dyDescent="0.2">
      <c r="A69" t="s">
        <v>5</v>
      </c>
      <c r="B69">
        <v>73102</v>
      </c>
      <c r="C69">
        <v>2398762</v>
      </c>
      <c r="D69">
        <v>3.0474886629019468E-2</v>
      </c>
      <c r="H69" t="s">
        <v>5</v>
      </c>
      <c r="I69">
        <v>974499</v>
      </c>
      <c r="J69">
        <v>2395135</v>
      </c>
      <c r="K69">
        <v>0.40686600129011519</v>
      </c>
    </row>
    <row r="70" spans="1:13" x14ac:dyDescent="0.2">
      <c r="A70" t="s">
        <v>60</v>
      </c>
      <c r="B70">
        <v>465175</v>
      </c>
      <c r="C70">
        <v>2599608</v>
      </c>
      <c r="D70">
        <v>0.17894044025099168</v>
      </c>
      <c r="H70" t="s">
        <v>60</v>
      </c>
      <c r="I70">
        <v>1855123</v>
      </c>
      <c r="J70">
        <v>2344305</v>
      </c>
      <c r="K70">
        <v>0.79133175930606303</v>
      </c>
    </row>
    <row r="71" spans="1:13" x14ac:dyDescent="0.2">
      <c r="A71" t="s">
        <v>61</v>
      </c>
      <c r="B71">
        <v>1863270</v>
      </c>
      <c r="C71">
        <v>2559180</v>
      </c>
      <c r="D71">
        <v>0.72807305465031769</v>
      </c>
      <c r="H71" t="s">
        <v>61</v>
      </c>
      <c r="I71">
        <v>2321848</v>
      </c>
      <c r="J71">
        <v>2892241</v>
      </c>
      <c r="K71">
        <v>0.80278510677360571</v>
      </c>
    </row>
    <row r="72" spans="1:13" x14ac:dyDescent="0.2">
      <c r="A72" t="s">
        <v>62</v>
      </c>
      <c r="B72">
        <v>931592</v>
      </c>
      <c r="C72">
        <v>2497638</v>
      </c>
      <c r="D72">
        <v>0.37298920019634552</v>
      </c>
      <c r="H72" t="s">
        <v>62</v>
      </c>
      <c r="I72">
        <v>2446087</v>
      </c>
      <c r="J72">
        <v>2652143</v>
      </c>
      <c r="K72">
        <v>0.92230584851570974</v>
      </c>
    </row>
    <row r="76" spans="1:13" x14ac:dyDescent="0.2">
      <c r="A76" s="16" t="s">
        <v>84</v>
      </c>
    </row>
    <row r="77" spans="1:13" x14ac:dyDescent="0.2">
      <c r="A77" t="s">
        <v>86</v>
      </c>
      <c r="H77" s="15" t="s">
        <v>14</v>
      </c>
    </row>
    <row r="78" spans="1:13" x14ac:dyDescent="0.2">
      <c r="B78" t="s">
        <v>74</v>
      </c>
      <c r="C78" t="s">
        <v>75</v>
      </c>
      <c r="D78" t="s">
        <v>76</v>
      </c>
      <c r="E78" t="s">
        <v>77</v>
      </c>
      <c r="F78" t="s">
        <v>78</v>
      </c>
      <c r="I78" t="s">
        <v>74</v>
      </c>
      <c r="J78" t="s">
        <v>75</v>
      </c>
      <c r="K78" t="s">
        <v>76</v>
      </c>
      <c r="L78" t="s">
        <v>77</v>
      </c>
      <c r="M78" t="s">
        <v>97</v>
      </c>
    </row>
    <row r="79" spans="1:13" x14ac:dyDescent="0.2">
      <c r="A79" t="s">
        <v>5</v>
      </c>
      <c r="B79">
        <v>18489</v>
      </c>
      <c r="C79">
        <v>496645</v>
      </c>
      <c r="D79">
        <v>3.7227798528123711E-2</v>
      </c>
      <c r="E79">
        <v>3.7688353443566885E-2</v>
      </c>
      <c r="F79">
        <v>1</v>
      </c>
      <c r="H79" t="s">
        <v>5</v>
      </c>
      <c r="I79">
        <v>102511</v>
      </c>
      <c r="J79">
        <v>525851</v>
      </c>
      <c r="K79">
        <v>0.19494305421117389</v>
      </c>
      <c r="L79">
        <v>0.18947504271365156</v>
      </c>
      <c r="M79">
        <v>5.0274163077292382</v>
      </c>
    </row>
    <row r="80" spans="1:13" x14ac:dyDescent="0.2">
      <c r="A80" t="s">
        <v>60</v>
      </c>
      <c r="B80">
        <v>95811</v>
      </c>
      <c r="C80">
        <v>571040</v>
      </c>
      <c r="D80">
        <v>0.16778334267301764</v>
      </c>
      <c r="E80">
        <v>0.16910252893260047</v>
      </c>
      <c r="F80">
        <v>4.4868643355780504</v>
      </c>
      <c r="H80" t="s">
        <v>60</v>
      </c>
      <c r="I80">
        <v>353560</v>
      </c>
      <c r="J80">
        <v>525411</v>
      </c>
      <c r="K80">
        <v>0.67292081817853067</v>
      </c>
      <c r="L80">
        <v>0.65715050538384745</v>
      </c>
      <c r="M80">
        <v>17.436434477506154</v>
      </c>
    </row>
    <row r="81" spans="1:13" x14ac:dyDescent="0.2">
      <c r="A81" t="s">
        <v>61</v>
      </c>
      <c r="B81">
        <v>314641</v>
      </c>
      <c r="C81">
        <v>557160</v>
      </c>
      <c r="D81">
        <v>0.56472288032163109</v>
      </c>
      <c r="E81">
        <v>0.54602519477781331</v>
      </c>
      <c r="F81">
        <v>14.487902624756764</v>
      </c>
      <c r="H81" t="s">
        <v>61</v>
      </c>
      <c r="I81">
        <v>328258</v>
      </c>
      <c r="J81">
        <v>496361</v>
      </c>
      <c r="K81">
        <v>0.66132915357975341</v>
      </c>
      <c r="L81">
        <v>0.68880400621781124</v>
      </c>
      <c r="M81">
        <v>18.276309344455715</v>
      </c>
    </row>
    <row r="82" spans="1:13" x14ac:dyDescent="0.2">
      <c r="A82" t="s">
        <v>62</v>
      </c>
      <c r="B82">
        <v>272441</v>
      </c>
      <c r="C82">
        <v>530063</v>
      </c>
      <c r="D82">
        <v>0.51397852708074321</v>
      </c>
      <c r="E82">
        <v>0.47656299022912529</v>
      </c>
      <c r="F82">
        <v>12.644834456424654</v>
      </c>
      <c r="H82" t="s">
        <v>62</v>
      </c>
      <c r="I82">
        <v>896423</v>
      </c>
      <c r="J82">
        <v>492692</v>
      </c>
      <c r="K82">
        <v>1.8194389192436655</v>
      </c>
      <c r="L82">
        <v>1.7445989900778611</v>
      </c>
      <c r="M82">
        <v>46.290135563766604</v>
      </c>
    </row>
    <row r="83" spans="1:13" x14ac:dyDescent="0.2">
      <c r="A83" t="s">
        <v>5</v>
      </c>
      <c r="B83">
        <v>18637</v>
      </c>
      <c r="C83">
        <v>459908</v>
      </c>
      <c r="D83">
        <v>4.0523322055715488E-2</v>
      </c>
      <c r="H83" t="s">
        <v>5</v>
      </c>
      <c r="I83">
        <v>90333</v>
      </c>
      <c r="J83">
        <v>507798</v>
      </c>
      <c r="K83">
        <v>0.17789160256637482</v>
      </c>
    </row>
    <row r="84" spans="1:13" x14ac:dyDescent="0.2">
      <c r="A84" t="s">
        <v>60</v>
      </c>
      <c r="B84">
        <v>87199</v>
      </c>
      <c r="C84">
        <v>556060</v>
      </c>
      <c r="D84">
        <v>0.156815811243391</v>
      </c>
      <c r="H84" t="s">
        <v>60</v>
      </c>
      <c r="I84">
        <v>340118</v>
      </c>
      <c r="J84">
        <v>536477</v>
      </c>
      <c r="K84">
        <v>0.63398430874016964</v>
      </c>
    </row>
    <row r="85" spans="1:13" x14ac:dyDescent="0.2">
      <c r="A85" t="s">
        <v>61</v>
      </c>
      <c r="B85">
        <v>326821</v>
      </c>
      <c r="C85">
        <v>586939</v>
      </c>
      <c r="D85">
        <v>0.55682277033899608</v>
      </c>
      <c r="H85" t="s">
        <v>61</v>
      </c>
      <c r="I85">
        <v>338421</v>
      </c>
      <c r="J85">
        <v>482535</v>
      </c>
      <c r="K85">
        <v>0.70133979918555134</v>
      </c>
    </row>
    <row r="86" spans="1:13" x14ac:dyDescent="0.2">
      <c r="A86" t="s">
        <v>62</v>
      </c>
      <c r="B86">
        <v>253341</v>
      </c>
      <c r="C86">
        <v>543342</v>
      </c>
      <c r="D86">
        <v>0.46626434179577503</v>
      </c>
      <c r="H86" t="s">
        <v>62</v>
      </c>
      <c r="I86">
        <v>787594</v>
      </c>
      <c r="J86">
        <v>459893</v>
      </c>
      <c r="K86">
        <v>1.7125592257329423</v>
      </c>
    </row>
    <row r="87" spans="1:13" x14ac:dyDescent="0.2">
      <c r="A87" t="s">
        <v>5</v>
      </c>
      <c r="B87">
        <v>16495</v>
      </c>
      <c r="C87">
        <v>467096</v>
      </c>
      <c r="D87">
        <v>3.5313939746861457E-2</v>
      </c>
      <c r="H87" t="s">
        <v>5</v>
      </c>
      <c r="I87">
        <v>96475</v>
      </c>
      <c r="J87">
        <v>493250</v>
      </c>
      <c r="K87">
        <v>0.19559047136340599</v>
      </c>
    </row>
    <row r="88" spans="1:13" x14ac:dyDescent="0.2">
      <c r="A88" t="s">
        <v>60</v>
      </c>
      <c r="B88">
        <v>99034</v>
      </c>
      <c r="C88">
        <v>542033</v>
      </c>
      <c r="D88">
        <v>0.18270843288139282</v>
      </c>
      <c r="H88" t="s">
        <v>60</v>
      </c>
      <c r="I88">
        <v>328991</v>
      </c>
      <c r="J88">
        <v>495061</v>
      </c>
      <c r="K88">
        <v>0.66454638923284204</v>
      </c>
    </row>
    <row r="89" spans="1:13" x14ac:dyDescent="0.2">
      <c r="A89" t="s">
        <v>61</v>
      </c>
      <c r="B89">
        <v>268906</v>
      </c>
      <c r="C89">
        <v>520601</v>
      </c>
      <c r="D89">
        <v>0.51652993367281275</v>
      </c>
      <c r="H89" t="s">
        <v>61</v>
      </c>
      <c r="I89">
        <v>337708</v>
      </c>
      <c r="J89">
        <v>479874</v>
      </c>
      <c r="K89">
        <v>0.70374306588812896</v>
      </c>
    </row>
    <row r="90" spans="1:13" x14ac:dyDescent="0.2">
      <c r="A90" t="s">
        <v>62</v>
      </c>
      <c r="B90">
        <v>236530</v>
      </c>
      <c r="C90">
        <v>526270</v>
      </c>
      <c r="D90">
        <v>0.44944610181085753</v>
      </c>
      <c r="H90" t="s">
        <v>62</v>
      </c>
      <c r="I90">
        <v>834426</v>
      </c>
      <c r="J90">
        <v>490320</v>
      </c>
      <c r="K90">
        <v>1.7017988252569751</v>
      </c>
    </row>
    <row r="92" spans="1:13" x14ac:dyDescent="0.2">
      <c r="B92" t="s">
        <v>74</v>
      </c>
      <c r="C92" t="s">
        <v>75</v>
      </c>
      <c r="D92" t="s">
        <v>76</v>
      </c>
      <c r="E92" t="s">
        <v>77</v>
      </c>
      <c r="F92" t="s">
        <v>78</v>
      </c>
      <c r="I92" t="s">
        <v>74</v>
      </c>
      <c r="J92" t="s">
        <v>75</v>
      </c>
      <c r="K92" t="s">
        <v>76</v>
      </c>
      <c r="L92" t="s">
        <v>77</v>
      </c>
      <c r="M92" t="s">
        <v>97</v>
      </c>
    </row>
    <row r="93" spans="1:13" x14ac:dyDescent="0.2">
      <c r="A93" t="s">
        <v>5</v>
      </c>
      <c r="B93">
        <v>20659</v>
      </c>
      <c r="C93">
        <v>345856</v>
      </c>
      <c r="D93">
        <v>5.9732952442635087E-2</v>
      </c>
      <c r="E93">
        <v>5.3184941038743765E-2</v>
      </c>
      <c r="F93">
        <v>1</v>
      </c>
      <c r="H93" t="s">
        <v>5</v>
      </c>
      <c r="I93">
        <v>78279</v>
      </c>
      <c r="J93">
        <v>370627</v>
      </c>
      <c r="K93">
        <v>0.21120695470108761</v>
      </c>
      <c r="L93">
        <v>0.21718999526809279</v>
      </c>
      <c r="M93">
        <v>4.0836746459843933</v>
      </c>
    </row>
    <row r="94" spans="1:13" x14ac:dyDescent="0.2">
      <c r="A94" t="s">
        <v>60</v>
      </c>
      <c r="B94">
        <v>58919</v>
      </c>
      <c r="C94">
        <v>410199</v>
      </c>
      <c r="D94">
        <v>0.14363516244554472</v>
      </c>
      <c r="E94">
        <v>0.1488646135124852</v>
      </c>
      <c r="F94">
        <v>2.798999314562395</v>
      </c>
      <c r="H94" t="s">
        <v>60</v>
      </c>
      <c r="I94">
        <v>217258</v>
      </c>
      <c r="J94">
        <v>422236</v>
      </c>
      <c r="K94">
        <v>0.51454163074678616</v>
      </c>
      <c r="L94">
        <v>0.51764722570907562</v>
      </c>
      <c r="M94">
        <v>9.7329660539058196</v>
      </c>
    </row>
    <row r="95" spans="1:13" x14ac:dyDescent="0.2">
      <c r="A95" t="s">
        <v>61</v>
      </c>
      <c r="B95">
        <v>182249</v>
      </c>
      <c r="C95">
        <v>387431</v>
      </c>
      <c r="D95">
        <v>0.47040376221830466</v>
      </c>
      <c r="E95">
        <v>0.45848767654001144</v>
      </c>
      <c r="F95">
        <v>8.620629591485601</v>
      </c>
      <c r="H95" t="s">
        <v>61</v>
      </c>
      <c r="I95">
        <v>247999</v>
      </c>
      <c r="J95">
        <v>427544</v>
      </c>
      <c r="K95">
        <v>0.58005491832419587</v>
      </c>
      <c r="L95">
        <v>0.60898145564611506</v>
      </c>
      <c r="M95">
        <v>11.450260990277094</v>
      </c>
    </row>
    <row r="96" spans="1:13" x14ac:dyDescent="0.2">
      <c r="A96" t="s">
        <v>62</v>
      </c>
      <c r="B96">
        <v>133741</v>
      </c>
      <c r="C96">
        <v>408715</v>
      </c>
      <c r="D96">
        <v>0.32722312613924126</v>
      </c>
      <c r="E96">
        <v>0.34816957370160245</v>
      </c>
      <c r="F96">
        <v>6.5463939021380231</v>
      </c>
      <c r="H96" t="s">
        <v>62</v>
      </c>
      <c r="I96">
        <v>523920</v>
      </c>
      <c r="J96">
        <v>374177</v>
      </c>
      <c r="K96">
        <v>1.4001929568092106</v>
      </c>
      <c r="L96">
        <v>1.3724963710838927</v>
      </c>
      <c r="M96">
        <v>25.806108726980948</v>
      </c>
    </row>
    <row r="97" spans="1:13" x14ac:dyDescent="0.2">
      <c r="A97" t="s">
        <v>5</v>
      </c>
      <c r="B97">
        <v>21235</v>
      </c>
      <c r="C97">
        <v>413087</v>
      </c>
      <c r="D97">
        <v>5.1405636100869789E-2</v>
      </c>
      <c r="H97" t="s">
        <v>5</v>
      </c>
      <c r="I97">
        <v>85888</v>
      </c>
      <c r="J97">
        <v>388103</v>
      </c>
      <c r="K97">
        <v>0.22130207702594415</v>
      </c>
    </row>
    <row r="98" spans="1:13" x14ac:dyDescent="0.2">
      <c r="A98" t="s">
        <v>60</v>
      </c>
      <c r="B98">
        <v>62113</v>
      </c>
      <c r="C98">
        <v>443341</v>
      </c>
      <c r="D98">
        <v>0.14010208846012437</v>
      </c>
      <c r="H98" t="s">
        <v>60</v>
      </c>
      <c r="I98">
        <v>215157</v>
      </c>
      <c r="J98">
        <v>414600</v>
      </c>
      <c r="K98">
        <v>0.51895079594790161</v>
      </c>
    </row>
    <row r="99" spans="1:13" x14ac:dyDescent="0.2">
      <c r="A99" t="s">
        <v>61</v>
      </c>
      <c r="B99">
        <v>168782</v>
      </c>
      <c r="C99">
        <v>384084</v>
      </c>
      <c r="D99">
        <v>0.43944033076097938</v>
      </c>
      <c r="H99" t="s">
        <v>61</v>
      </c>
      <c r="I99">
        <v>248031</v>
      </c>
      <c r="J99">
        <v>414781</v>
      </c>
      <c r="K99">
        <v>0.59798062109884498</v>
      </c>
    </row>
    <row r="100" spans="1:13" x14ac:dyDescent="0.2">
      <c r="A100" t="s">
        <v>62</v>
      </c>
      <c r="B100">
        <v>144889</v>
      </c>
      <c r="C100">
        <v>395810</v>
      </c>
      <c r="D100">
        <v>0.36605694651474191</v>
      </c>
      <c r="H100" t="s">
        <v>62</v>
      </c>
      <c r="I100">
        <v>553353</v>
      </c>
      <c r="J100">
        <v>432943</v>
      </c>
      <c r="K100">
        <v>1.2781197524847381</v>
      </c>
    </row>
    <row r="101" spans="1:13" x14ac:dyDescent="0.2">
      <c r="A101" t="s">
        <v>5</v>
      </c>
      <c r="B101">
        <v>22298</v>
      </c>
      <c r="C101">
        <v>460548</v>
      </c>
      <c r="D101">
        <v>4.8416234572726403E-2</v>
      </c>
      <c r="H101" t="s">
        <v>5</v>
      </c>
      <c r="I101">
        <v>85110</v>
      </c>
      <c r="J101">
        <v>388522</v>
      </c>
      <c r="K101">
        <v>0.2190609540772466</v>
      </c>
    </row>
    <row r="102" spans="1:13" x14ac:dyDescent="0.2">
      <c r="A102" t="s">
        <v>60</v>
      </c>
      <c r="B102">
        <v>66445</v>
      </c>
      <c r="C102">
        <v>407997</v>
      </c>
      <c r="D102">
        <v>0.16285658963178651</v>
      </c>
      <c r="H102" t="s">
        <v>60</v>
      </c>
      <c r="I102">
        <v>207761</v>
      </c>
      <c r="J102">
        <v>399964</v>
      </c>
      <c r="K102">
        <v>0.51944925043253898</v>
      </c>
    </row>
    <row r="103" spans="1:13" x14ac:dyDescent="0.2">
      <c r="A103" t="s">
        <v>61</v>
      </c>
      <c r="B103">
        <v>168223</v>
      </c>
      <c r="C103">
        <v>361289</v>
      </c>
      <c r="D103">
        <v>0.46561893664075021</v>
      </c>
      <c r="H103" t="s">
        <v>61</v>
      </c>
      <c r="I103">
        <v>263834</v>
      </c>
      <c r="J103">
        <v>406581</v>
      </c>
      <c r="K103">
        <v>0.64890882751530443</v>
      </c>
    </row>
    <row r="104" spans="1:13" x14ac:dyDescent="0.2">
      <c r="A104" t="s">
        <v>62</v>
      </c>
      <c r="B104">
        <v>146835</v>
      </c>
      <c r="C104">
        <v>418061</v>
      </c>
      <c r="D104">
        <v>0.35122864845082419</v>
      </c>
      <c r="H104" t="s">
        <v>62</v>
      </c>
      <c r="I104">
        <v>551419</v>
      </c>
      <c r="J104">
        <v>383149</v>
      </c>
      <c r="K104">
        <v>1.4391764039577293</v>
      </c>
    </row>
    <row r="106" spans="1:13" x14ac:dyDescent="0.2">
      <c r="B106" t="s">
        <v>74</v>
      </c>
      <c r="C106" t="s">
        <v>75</v>
      </c>
      <c r="D106" t="s">
        <v>76</v>
      </c>
      <c r="E106" t="s">
        <v>77</v>
      </c>
      <c r="F106" t="s">
        <v>78</v>
      </c>
      <c r="I106" t="s">
        <v>74</v>
      </c>
      <c r="J106" t="s">
        <v>75</v>
      </c>
      <c r="K106" t="s">
        <v>76</v>
      </c>
      <c r="L106" t="s">
        <v>77</v>
      </c>
      <c r="M106" t="s">
        <v>97</v>
      </c>
    </row>
    <row r="107" spans="1:13" x14ac:dyDescent="0.2">
      <c r="A107" t="s">
        <v>5</v>
      </c>
      <c r="B107">
        <v>4084</v>
      </c>
      <c r="C107">
        <v>70657</v>
      </c>
      <c r="D107">
        <v>5.7800359483136846E-2</v>
      </c>
      <c r="E107">
        <v>5.7260466254547983E-2</v>
      </c>
      <c r="F107">
        <v>1</v>
      </c>
      <c r="H107" t="s">
        <v>5</v>
      </c>
      <c r="I107">
        <v>48051</v>
      </c>
      <c r="J107">
        <v>99377</v>
      </c>
      <c r="K107">
        <v>0.48352234420439338</v>
      </c>
      <c r="L107">
        <v>0.4754693920592275</v>
      </c>
      <c r="M107">
        <v>8.3036241784262934</v>
      </c>
    </row>
    <row r="108" spans="1:13" x14ac:dyDescent="0.2">
      <c r="A108" t="s">
        <v>60</v>
      </c>
      <c r="B108">
        <v>35854</v>
      </c>
      <c r="C108">
        <v>104881</v>
      </c>
      <c r="D108">
        <v>0.34185410131482347</v>
      </c>
      <c r="E108">
        <v>0.39933003849792598</v>
      </c>
      <c r="F108">
        <v>6.9739222297409897</v>
      </c>
      <c r="H108" t="s">
        <v>60</v>
      </c>
      <c r="I108">
        <v>130992</v>
      </c>
      <c r="J108">
        <v>88211</v>
      </c>
      <c r="K108">
        <v>1.4849848658330593</v>
      </c>
      <c r="L108">
        <v>1.4250705690560883</v>
      </c>
      <c r="M108">
        <v>24.887512489350371</v>
      </c>
    </row>
    <row r="109" spans="1:13" x14ac:dyDescent="0.2">
      <c r="A109" t="s">
        <v>61</v>
      </c>
      <c r="B109">
        <v>122908</v>
      </c>
      <c r="C109">
        <v>124151</v>
      </c>
      <c r="D109">
        <v>0.98998799848571495</v>
      </c>
      <c r="E109">
        <v>1.0817655756634303</v>
      </c>
      <c r="F109">
        <v>18.892014795242954</v>
      </c>
      <c r="H109" t="s">
        <v>61</v>
      </c>
      <c r="I109">
        <v>179764</v>
      </c>
      <c r="J109">
        <v>99824</v>
      </c>
      <c r="K109">
        <v>1.8008094245872737</v>
      </c>
      <c r="L109">
        <v>2.0277685754669061</v>
      </c>
      <c r="M109">
        <v>35.413064337488663</v>
      </c>
    </row>
    <row r="110" spans="1:13" x14ac:dyDescent="0.2">
      <c r="A110" t="s">
        <v>62</v>
      </c>
      <c r="B110">
        <v>68306</v>
      </c>
      <c r="C110">
        <v>110990</v>
      </c>
      <c r="D110">
        <v>0.61542481304622043</v>
      </c>
      <c r="E110">
        <v>0.68340142554242556</v>
      </c>
      <c r="F110">
        <v>11.934960894387505</v>
      </c>
      <c r="H110" t="s">
        <v>62</v>
      </c>
      <c r="I110">
        <v>250715</v>
      </c>
      <c r="J110">
        <v>84928</v>
      </c>
      <c r="K110">
        <v>2.9520888281838733</v>
      </c>
      <c r="L110">
        <v>2.9094981252436507</v>
      </c>
      <c r="M110">
        <v>50.811638737093944</v>
      </c>
    </row>
    <row r="111" spans="1:13" x14ac:dyDescent="0.2">
      <c r="A111" t="s">
        <v>5</v>
      </c>
      <c r="B111">
        <v>5020</v>
      </c>
      <c r="C111">
        <v>90383</v>
      </c>
      <c r="D111">
        <v>5.5541418187048448E-2</v>
      </c>
      <c r="H111" t="s">
        <v>5</v>
      </c>
      <c r="I111">
        <v>50233</v>
      </c>
      <c r="J111">
        <v>98567</v>
      </c>
      <c r="K111">
        <v>0.50963304148447253</v>
      </c>
    </row>
    <row r="112" spans="1:13" x14ac:dyDescent="0.2">
      <c r="A112" t="s">
        <v>60</v>
      </c>
      <c r="B112">
        <v>35911</v>
      </c>
      <c r="C112">
        <v>92386</v>
      </c>
      <c r="D112">
        <v>0.3887060810079449</v>
      </c>
      <c r="H112" t="s">
        <v>60</v>
      </c>
      <c r="I112">
        <v>126697</v>
      </c>
      <c r="J112">
        <v>91016</v>
      </c>
      <c r="K112">
        <v>1.3920299727520435</v>
      </c>
    </row>
    <row r="113" spans="1:13" x14ac:dyDescent="0.2">
      <c r="A113" t="s">
        <v>61</v>
      </c>
      <c r="B113">
        <v>128557</v>
      </c>
      <c r="C113">
        <v>111149</v>
      </c>
      <c r="D113">
        <v>1.1566185930597666</v>
      </c>
      <c r="H113" t="s">
        <v>61</v>
      </c>
      <c r="I113">
        <v>167468</v>
      </c>
      <c r="J113">
        <v>84427</v>
      </c>
      <c r="K113">
        <v>1.9835834507918082</v>
      </c>
    </row>
    <row r="114" spans="1:13" x14ac:dyDescent="0.2">
      <c r="A114" t="s">
        <v>62</v>
      </c>
      <c r="B114">
        <v>82827</v>
      </c>
      <c r="C114">
        <v>101888</v>
      </c>
      <c r="D114">
        <v>0.81292203203517588</v>
      </c>
      <c r="H114" t="s">
        <v>62</v>
      </c>
      <c r="I114">
        <v>214197</v>
      </c>
      <c r="J114">
        <v>73381</v>
      </c>
      <c r="K114">
        <v>2.9189708507651844</v>
      </c>
    </row>
    <row r="115" spans="1:13" x14ac:dyDescent="0.2">
      <c r="A115" t="s">
        <v>5</v>
      </c>
      <c r="B115">
        <v>4701</v>
      </c>
      <c r="C115">
        <v>80442</v>
      </c>
      <c r="D115">
        <v>5.8439621093458641E-2</v>
      </c>
      <c r="H115" t="s">
        <v>5</v>
      </c>
      <c r="I115">
        <v>40523</v>
      </c>
      <c r="J115">
        <v>93532</v>
      </c>
      <c r="K115">
        <v>0.43325279048881665</v>
      </c>
    </row>
    <row r="116" spans="1:13" x14ac:dyDescent="0.2">
      <c r="A116" t="s">
        <v>60</v>
      </c>
      <c r="B116">
        <v>45114</v>
      </c>
      <c r="C116">
        <v>96515</v>
      </c>
      <c r="D116">
        <v>0.46742993317100967</v>
      </c>
      <c r="H116" t="s">
        <v>60</v>
      </c>
      <c r="I116">
        <v>130737</v>
      </c>
      <c r="J116">
        <v>93504</v>
      </c>
      <c r="K116">
        <v>1.3981968685831623</v>
      </c>
    </row>
    <row r="117" spans="1:13" x14ac:dyDescent="0.2">
      <c r="A117" t="s">
        <v>61</v>
      </c>
      <c r="B117">
        <v>123217</v>
      </c>
      <c r="C117">
        <v>112149</v>
      </c>
      <c r="D117">
        <v>1.09869013544481</v>
      </c>
      <c r="H117" t="s">
        <v>61</v>
      </c>
      <c r="I117">
        <v>194757</v>
      </c>
      <c r="J117">
        <v>84717</v>
      </c>
      <c r="K117">
        <v>2.2989128510216368</v>
      </c>
    </row>
    <row r="118" spans="1:13" x14ac:dyDescent="0.2">
      <c r="A118" t="s">
        <v>62</v>
      </c>
      <c r="B118">
        <v>64930</v>
      </c>
      <c r="C118">
        <v>104413</v>
      </c>
      <c r="D118">
        <v>0.62185743154588036</v>
      </c>
      <c r="H118" t="s">
        <v>62</v>
      </c>
      <c r="I118">
        <v>248974</v>
      </c>
      <c r="J118">
        <v>87132</v>
      </c>
      <c r="K118">
        <v>2.857434696781894</v>
      </c>
    </row>
    <row r="120" spans="1:13" x14ac:dyDescent="0.2">
      <c r="B120" t="s">
        <v>74</v>
      </c>
      <c r="C120" t="s">
        <v>75</v>
      </c>
      <c r="D120" t="s">
        <v>76</v>
      </c>
      <c r="E120" t="s">
        <v>77</v>
      </c>
      <c r="F120" t="s">
        <v>78</v>
      </c>
      <c r="I120" t="s">
        <v>74</v>
      </c>
      <c r="J120" t="s">
        <v>75</v>
      </c>
      <c r="K120" t="s">
        <v>76</v>
      </c>
      <c r="L120" t="s">
        <v>77</v>
      </c>
      <c r="M120" t="s">
        <v>97</v>
      </c>
    </row>
    <row r="121" spans="1:13" x14ac:dyDescent="0.2">
      <c r="A121" t="s">
        <v>5</v>
      </c>
      <c r="B121">
        <v>6010</v>
      </c>
      <c r="C121">
        <v>166041</v>
      </c>
      <c r="D121">
        <v>3.619587933100861E-2</v>
      </c>
      <c r="E121">
        <v>4.5887305091113183E-2</v>
      </c>
      <c r="F121">
        <v>1</v>
      </c>
      <c r="H121" t="s">
        <v>5</v>
      </c>
      <c r="I121">
        <v>57788</v>
      </c>
      <c r="J121">
        <v>149963</v>
      </c>
      <c r="K121">
        <v>0.38534838593519732</v>
      </c>
      <c r="L121">
        <v>0.40690530581595247</v>
      </c>
      <c r="M121">
        <v>8.8674918914503049</v>
      </c>
    </row>
    <row r="122" spans="1:13" x14ac:dyDescent="0.2">
      <c r="A122" t="s">
        <v>60</v>
      </c>
      <c r="B122">
        <v>40117</v>
      </c>
      <c r="C122">
        <v>172619</v>
      </c>
      <c r="D122">
        <v>0.23240199514537796</v>
      </c>
      <c r="E122">
        <v>0.23320675418644618</v>
      </c>
      <c r="F122">
        <v>5.0821627838765897</v>
      </c>
      <c r="H122" t="s">
        <v>60</v>
      </c>
      <c r="I122">
        <v>134548</v>
      </c>
      <c r="J122">
        <v>146632</v>
      </c>
      <c r="K122">
        <v>0.91758961209013035</v>
      </c>
      <c r="L122">
        <v>0.9723083769148787</v>
      </c>
      <c r="M122">
        <v>21.189049454620989</v>
      </c>
    </row>
    <row r="123" spans="1:13" x14ac:dyDescent="0.2">
      <c r="A123" t="s">
        <v>61</v>
      </c>
      <c r="B123">
        <v>84763</v>
      </c>
      <c r="C123">
        <v>121832</v>
      </c>
      <c r="D123">
        <v>0.69573675224899867</v>
      </c>
      <c r="E123">
        <v>0.62388249253465311</v>
      </c>
      <c r="F123">
        <v>13.595971506626524</v>
      </c>
      <c r="H123" t="s">
        <v>61</v>
      </c>
      <c r="I123">
        <v>166027</v>
      </c>
      <c r="J123">
        <v>161218</v>
      </c>
      <c r="K123">
        <v>1.0298291754022504</v>
      </c>
      <c r="L123">
        <v>0.96617089292293468</v>
      </c>
      <c r="M123">
        <v>21.055298213841922</v>
      </c>
    </row>
    <row r="124" spans="1:13" x14ac:dyDescent="0.2">
      <c r="A124" t="s">
        <v>62</v>
      </c>
      <c r="B124">
        <v>57380</v>
      </c>
      <c r="C124">
        <v>118438</v>
      </c>
      <c r="D124">
        <v>0.48447288876880729</v>
      </c>
      <c r="E124">
        <v>0.42517615176107681</v>
      </c>
      <c r="F124">
        <v>9.2656596615742206</v>
      </c>
      <c r="H124" t="s">
        <v>62</v>
      </c>
      <c r="I124">
        <v>264374</v>
      </c>
      <c r="J124">
        <v>152382</v>
      </c>
      <c r="K124">
        <v>1.7349424472706749</v>
      </c>
      <c r="L124">
        <v>2.0054310059101659</v>
      </c>
      <c r="M124">
        <v>43.703394695509147</v>
      </c>
    </row>
    <row r="125" spans="1:13" x14ac:dyDescent="0.2">
      <c r="A125" t="s">
        <v>5</v>
      </c>
      <c r="B125">
        <v>7341</v>
      </c>
      <c r="C125">
        <v>175201</v>
      </c>
      <c r="D125">
        <v>4.1900445773711339E-2</v>
      </c>
      <c r="H125" t="s">
        <v>5</v>
      </c>
      <c r="I125">
        <v>67777</v>
      </c>
      <c r="J125">
        <v>156229</v>
      </c>
      <c r="K125">
        <v>0.43383110690076748</v>
      </c>
    </row>
    <row r="126" spans="1:13" x14ac:dyDescent="0.2">
      <c r="A126" t="s">
        <v>60</v>
      </c>
      <c r="B126">
        <v>35246</v>
      </c>
      <c r="C126">
        <v>154330</v>
      </c>
      <c r="D126">
        <v>0.22838074256463423</v>
      </c>
      <c r="H126" t="s">
        <v>60</v>
      </c>
      <c r="I126">
        <v>149773</v>
      </c>
      <c r="J126">
        <v>134943</v>
      </c>
      <c r="K126">
        <v>1.109898253336594</v>
      </c>
    </row>
    <row r="127" spans="1:13" x14ac:dyDescent="0.2">
      <c r="A127" t="s">
        <v>61</v>
      </c>
      <c r="B127">
        <v>59449</v>
      </c>
      <c r="C127">
        <v>120036</v>
      </c>
      <c r="D127">
        <v>0.4952597554067113</v>
      </c>
      <c r="H127" t="s">
        <v>61</v>
      </c>
      <c r="I127">
        <v>152841</v>
      </c>
      <c r="J127">
        <v>164782</v>
      </c>
      <c r="K127">
        <v>0.92753456081368113</v>
      </c>
    </row>
    <row r="128" spans="1:13" x14ac:dyDescent="0.2">
      <c r="A128" t="s">
        <v>62</v>
      </c>
      <c r="B128">
        <v>58236</v>
      </c>
      <c r="C128">
        <v>156199</v>
      </c>
      <c r="D128">
        <v>0.37283209239495774</v>
      </c>
      <c r="H128" t="s">
        <v>62</v>
      </c>
      <c r="I128">
        <v>334642</v>
      </c>
      <c r="J128">
        <v>152500</v>
      </c>
      <c r="K128">
        <v>2.1943737704918034</v>
      </c>
    </row>
    <row r="129" spans="1:13" x14ac:dyDescent="0.2">
      <c r="A129" t="s">
        <v>5</v>
      </c>
      <c r="B129">
        <v>10421</v>
      </c>
      <c r="C129">
        <v>174950</v>
      </c>
      <c r="D129">
        <v>5.9565590168619606E-2</v>
      </c>
      <c r="H129" t="s">
        <v>5</v>
      </c>
      <c r="I129">
        <v>55196</v>
      </c>
      <c r="J129">
        <v>137462</v>
      </c>
      <c r="K129">
        <v>0.40153642461189276</v>
      </c>
    </row>
    <row r="130" spans="1:13" x14ac:dyDescent="0.2">
      <c r="A130" t="s">
        <v>60</v>
      </c>
      <c r="B130">
        <v>30276</v>
      </c>
      <c r="C130">
        <v>126764</v>
      </c>
      <c r="D130">
        <v>0.2388375248493263</v>
      </c>
      <c r="H130" t="s">
        <v>60</v>
      </c>
      <c r="I130">
        <v>141650</v>
      </c>
      <c r="J130">
        <v>159258</v>
      </c>
      <c r="K130">
        <v>0.88943726531791178</v>
      </c>
    </row>
    <row r="131" spans="1:13" x14ac:dyDescent="0.2">
      <c r="A131" t="s">
        <v>61</v>
      </c>
      <c r="B131">
        <v>89963</v>
      </c>
      <c r="C131">
        <v>132172</v>
      </c>
      <c r="D131">
        <v>0.68065096994824925</v>
      </c>
      <c r="H131" t="s">
        <v>61</v>
      </c>
      <c r="I131">
        <v>156866</v>
      </c>
      <c r="J131">
        <v>166675</v>
      </c>
      <c r="K131">
        <v>0.9411489425528724</v>
      </c>
    </row>
    <row r="132" spans="1:13" x14ac:dyDescent="0.2">
      <c r="A132" t="s">
        <v>62</v>
      </c>
      <c r="B132">
        <v>53303</v>
      </c>
      <c r="C132">
        <v>127451</v>
      </c>
      <c r="D132">
        <v>0.41822347411946553</v>
      </c>
      <c r="H132" t="s">
        <v>62</v>
      </c>
      <c r="I132">
        <v>313226</v>
      </c>
      <c r="J132">
        <v>150086</v>
      </c>
      <c r="K132">
        <v>2.0869767999680184</v>
      </c>
    </row>
    <row r="134" spans="1:13" x14ac:dyDescent="0.2">
      <c r="B134" t="s">
        <v>74</v>
      </c>
      <c r="C134" t="s">
        <v>75</v>
      </c>
      <c r="D134" t="s">
        <v>76</v>
      </c>
      <c r="E134" t="s">
        <v>77</v>
      </c>
      <c r="F134" t="s">
        <v>78</v>
      </c>
      <c r="I134" t="s">
        <v>74</v>
      </c>
      <c r="J134" t="s">
        <v>75</v>
      </c>
      <c r="K134" t="s">
        <v>76</v>
      </c>
      <c r="L134" t="s">
        <v>77</v>
      </c>
      <c r="M134" t="s">
        <v>97</v>
      </c>
    </row>
    <row r="135" spans="1:13" x14ac:dyDescent="0.2">
      <c r="A135" t="s">
        <v>5</v>
      </c>
      <c r="B135">
        <v>124090</v>
      </c>
      <c r="C135">
        <v>4398011</v>
      </c>
      <c r="D135">
        <v>2.8215027202069299E-2</v>
      </c>
      <c r="E135">
        <v>2.9203004826100484E-2</v>
      </c>
      <c r="F135">
        <v>1</v>
      </c>
      <c r="H135" t="s">
        <v>5</v>
      </c>
      <c r="I135">
        <v>2164539</v>
      </c>
      <c r="J135">
        <v>4198223</v>
      </c>
      <c r="K135">
        <v>0.51558456994780888</v>
      </c>
      <c r="L135">
        <v>0.493049558608946</v>
      </c>
      <c r="M135">
        <v>16.883521457637055</v>
      </c>
    </row>
    <row r="136" spans="1:13" x14ac:dyDescent="0.2">
      <c r="A136" t="s">
        <v>60</v>
      </c>
      <c r="B136">
        <v>543310</v>
      </c>
      <c r="C136">
        <v>4390761</v>
      </c>
      <c r="D136">
        <v>0.12373937000898022</v>
      </c>
      <c r="E136">
        <v>0.10885508255157599</v>
      </c>
      <c r="F136">
        <v>3.7275302045043541</v>
      </c>
      <c r="H136" t="s">
        <v>60</v>
      </c>
      <c r="I136">
        <v>3157997</v>
      </c>
      <c r="J136">
        <v>4452029</v>
      </c>
      <c r="K136">
        <v>0.70933882056922815</v>
      </c>
      <c r="L136">
        <v>0.71721980766224191</v>
      </c>
      <c r="M136">
        <v>24.559794854439751</v>
      </c>
    </row>
    <row r="137" spans="1:13" x14ac:dyDescent="0.2">
      <c r="A137" t="s">
        <v>61</v>
      </c>
      <c r="B137">
        <v>2036411</v>
      </c>
      <c r="C137">
        <v>4643400</v>
      </c>
      <c r="D137">
        <v>0.43856032217771462</v>
      </c>
      <c r="E137">
        <v>0.41765927234076644</v>
      </c>
      <c r="F137">
        <v>14.301927997747656</v>
      </c>
      <c r="H137" t="s">
        <v>61</v>
      </c>
      <c r="I137">
        <v>3054372</v>
      </c>
      <c r="J137">
        <v>4172019</v>
      </c>
      <c r="K137">
        <v>0.73210884226557937</v>
      </c>
      <c r="L137">
        <v>0.66223461229667391</v>
      </c>
      <c r="M137">
        <v>22.676933974437965</v>
      </c>
    </row>
    <row r="138" spans="1:13" x14ac:dyDescent="0.2">
      <c r="A138" t="s">
        <v>62</v>
      </c>
      <c r="B138">
        <v>1068870</v>
      </c>
      <c r="C138">
        <v>4359252</v>
      </c>
      <c r="D138">
        <v>0.24519573541515838</v>
      </c>
      <c r="E138">
        <v>0.24284633357144222</v>
      </c>
      <c r="F138">
        <v>8.3157995219175476</v>
      </c>
      <c r="H138" t="s">
        <v>62</v>
      </c>
      <c r="I138">
        <v>4663438</v>
      </c>
      <c r="J138">
        <v>4157537</v>
      </c>
      <c r="K138">
        <v>1.1216828617520422</v>
      </c>
      <c r="L138">
        <v>1.1285859060475791</v>
      </c>
      <c r="M138">
        <v>38.646225371948503</v>
      </c>
    </row>
    <row r="139" spans="1:13" x14ac:dyDescent="0.2">
      <c r="A139" t="s">
        <v>5</v>
      </c>
      <c r="B139">
        <v>137439</v>
      </c>
      <c r="C139">
        <v>4477929</v>
      </c>
      <c r="D139">
        <v>3.0692536661478999E-2</v>
      </c>
      <c r="H139" t="s">
        <v>5</v>
      </c>
      <c r="I139">
        <v>2009532</v>
      </c>
      <c r="J139">
        <v>4013128</v>
      </c>
      <c r="K139">
        <v>0.50073957272232528</v>
      </c>
    </row>
    <row r="140" spans="1:13" x14ac:dyDescent="0.2">
      <c r="A140" t="s">
        <v>60</v>
      </c>
      <c r="B140">
        <v>495583</v>
      </c>
      <c r="C140">
        <v>4331184</v>
      </c>
      <c r="D140">
        <v>0.11442206103458084</v>
      </c>
      <c r="H140" t="s">
        <v>60</v>
      </c>
      <c r="I140">
        <v>3242475</v>
      </c>
      <c r="J140">
        <v>4205057</v>
      </c>
      <c r="K140">
        <v>0.77108942875209541</v>
      </c>
    </row>
    <row r="141" spans="1:13" x14ac:dyDescent="0.2">
      <c r="A141" t="s">
        <v>61</v>
      </c>
      <c r="B141">
        <v>1919578</v>
      </c>
      <c r="C141">
        <v>4738828</v>
      </c>
      <c r="D141">
        <v>0.40507441924458959</v>
      </c>
      <c r="H141" t="s">
        <v>61</v>
      </c>
      <c r="I141">
        <v>2744895</v>
      </c>
      <c r="J141">
        <v>4232230</v>
      </c>
      <c r="K141">
        <v>0.64856943030033809</v>
      </c>
    </row>
    <row r="142" spans="1:13" x14ac:dyDescent="0.2">
      <c r="A142" t="s">
        <v>62</v>
      </c>
      <c r="B142">
        <v>1040302</v>
      </c>
      <c r="C142">
        <v>4333631</v>
      </c>
      <c r="D142">
        <v>0.2400532024992437</v>
      </c>
      <c r="H142" t="s">
        <v>62</v>
      </c>
      <c r="I142">
        <v>4639876</v>
      </c>
      <c r="J142">
        <v>3975634</v>
      </c>
      <c r="K142">
        <v>1.1670782572037566</v>
      </c>
    </row>
    <row r="143" spans="1:13" x14ac:dyDescent="0.2">
      <c r="A143" t="s">
        <v>5</v>
      </c>
      <c r="B143">
        <v>130560</v>
      </c>
      <c r="C143">
        <v>4548899</v>
      </c>
      <c r="D143">
        <v>2.8701450614753151E-2</v>
      </c>
      <c r="H143" t="s">
        <v>5</v>
      </c>
      <c r="I143">
        <v>1878241</v>
      </c>
      <c r="J143">
        <v>4058214</v>
      </c>
      <c r="K143">
        <v>0.46282453315670391</v>
      </c>
    </row>
    <row r="144" spans="1:13" x14ac:dyDescent="0.2">
      <c r="A144" t="s">
        <v>60</v>
      </c>
      <c r="B144">
        <v>408464</v>
      </c>
      <c r="C144">
        <v>4620434</v>
      </c>
      <c r="D144">
        <v>8.8403816611166836E-2</v>
      </c>
      <c r="H144" t="s">
        <v>60</v>
      </c>
      <c r="I144">
        <v>2937119</v>
      </c>
      <c r="J144">
        <v>4375719</v>
      </c>
      <c r="K144">
        <v>0.67123117366540219</v>
      </c>
    </row>
    <row r="145" spans="1:11" x14ac:dyDescent="0.2">
      <c r="A145" t="s">
        <v>61</v>
      </c>
      <c r="B145">
        <v>1845845</v>
      </c>
      <c r="C145">
        <v>4509286</v>
      </c>
      <c r="D145">
        <v>0.40934307559999522</v>
      </c>
      <c r="H145" t="s">
        <v>61</v>
      </c>
      <c r="I145">
        <v>2580009</v>
      </c>
      <c r="J145">
        <v>4257261</v>
      </c>
      <c r="K145">
        <v>0.60602556432410415</v>
      </c>
    </row>
    <row r="146" spans="1:11" x14ac:dyDescent="0.2">
      <c r="A146" t="s">
        <v>62</v>
      </c>
      <c r="B146">
        <v>1047272</v>
      </c>
      <c r="C146">
        <v>4304623</v>
      </c>
      <c r="D146">
        <v>0.24329006279992463</v>
      </c>
      <c r="H146" t="s">
        <v>62</v>
      </c>
      <c r="I146">
        <v>4355003</v>
      </c>
      <c r="J146">
        <v>3969933</v>
      </c>
      <c r="K146">
        <v>1.0969965991869384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7765-F6DF-B441-9995-16941D2727AB}">
  <dimension ref="A2:AD16"/>
  <sheetViews>
    <sheetView workbookViewId="0">
      <selection activeCell="B2" sqref="B2"/>
    </sheetView>
  </sheetViews>
  <sheetFormatPr baseColWidth="10" defaultRowHeight="16" x14ac:dyDescent="0.2"/>
  <sheetData>
    <row r="2" spans="1:30" x14ac:dyDescent="0.2">
      <c r="A2" t="s">
        <v>98</v>
      </c>
      <c r="B2" t="s">
        <v>73</v>
      </c>
      <c r="H2" t="s">
        <v>99</v>
      </c>
      <c r="O2" t="s">
        <v>100</v>
      </c>
      <c r="W2" t="s">
        <v>1</v>
      </c>
      <c r="AD2" t="s">
        <v>2</v>
      </c>
    </row>
    <row r="3" spans="1:30" x14ac:dyDescent="0.2">
      <c r="A3" t="s">
        <v>5</v>
      </c>
      <c r="B3" s="12">
        <v>6.7590370034231331</v>
      </c>
      <c r="C3" s="13">
        <v>2.4892893450527862</v>
      </c>
      <c r="D3" s="14">
        <v>2.9658940127603115</v>
      </c>
      <c r="E3" s="10">
        <v>8.3813060729103093</v>
      </c>
      <c r="F3" s="9">
        <v>11.771104546424176</v>
      </c>
      <c r="H3" t="s">
        <v>5</v>
      </c>
      <c r="I3" s="12">
        <v>1</v>
      </c>
      <c r="J3" s="13">
        <v>1</v>
      </c>
      <c r="K3" s="14">
        <v>1</v>
      </c>
      <c r="L3" s="10">
        <v>1</v>
      </c>
      <c r="M3" s="9">
        <v>1</v>
      </c>
      <c r="O3" t="s">
        <v>5</v>
      </c>
      <c r="P3" s="12">
        <v>6.7590370034231331</v>
      </c>
      <c r="Q3" s="13">
        <v>2.4892893450527862</v>
      </c>
      <c r="R3" s="14">
        <v>2.9658940127603115</v>
      </c>
      <c r="S3" s="10">
        <v>8.3813060729103093</v>
      </c>
      <c r="T3" s="9">
        <v>11.771104546424176</v>
      </c>
      <c r="V3" t="s">
        <v>5</v>
      </c>
      <c r="W3">
        <v>100</v>
      </c>
      <c r="X3">
        <v>100</v>
      </c>
      <c r="Y3">
        <v>100</v>
      </c>
      <c r="Z3">
        <v>100</v>
      </c>
      <c r="AA3">
        <v>100</v>
      </c>
      <c r="AD3">
        <v>100</v>
      </c>
    </row>
    <row r="4" spans="1:30" x14ac:dyDescent="0.2">
      <c r="A4" t="s">
        <v>60</v>
      </c>
      <c r="B4" s="12">
        <v>24.51281869285053</v>
      </c>
      <c r="C4" s="13">
        <v>11.021202538591488</v>
      </c>
      <c r="D4" s="14">
        <v>10.752211120978052</v>
      </c>
      <c r="E4" s="10">
        <v>34.192411071596339</v>
      </c>
      <c r="F4" s="9">
        <v>23.260603097650112</v>
      </c>
      <c r="H4" t="s">
        <v>60</v>
      </c>
      <c r="I4" s="12">
        <v>3.8590445526720867</v>
      </c>
      <c r="J4" s="13">
        <v>3.0937165331344549</v>
      </c>
      <c r="K4" s="14">
        <v>7.3105776094107551</v>
      </c>
      <c r="L4" s="10">
        <v>8.1293199992983478</v>
      </c>
      <c r="M4" s="9">
        <v>5.1455980753258839</v>
      </c>
      <c r="O4" t="s">
        <v>60</v>
      </c>
      <c r="P4">
        <f t="shared" ref="P4:T6" si="0">B4/I4</f>
        <v>6.3520434548695013</v>
      </c>
      <c r="Q4">
        <f t="shared" si="0"/>
        <v>3.5624474383970655</v>
      </c>
      <c r="R4">
        <f t="shared" si="0"/>
        <v>1.4707744990131768</v>
      </c>
      <c r="S4">
        <f t="shared" si="0"/>
        <v>4.2060604176668566</v>
      </c>
      <c r="T4">
        <f t="shared" si="0"/>
        <v>4.5204858127550036</v>
      </c>
      <c r="V4" t="s">
        <v>60</v>
      </c>
      <c r="W4">
        <f>(P4-1)*100/(P3-1)</f>
        <v>92.932958265214879</v>
      </c>
      <c r="X4">
        <f>(Q4-1)*100/(Q3-1)</f>
        <v>172.05840133813905</v>
      </c>
      <c r="Y4">
        <f>(R4-1)*100/(R3-1)</f>
        <v>23.947094602122643</v>
      </c>
      <c r="Z4">
        <f>(S4-1)*100/(S3-1)</f>
        <v>43.434866214709992</v>
      </c>
      <c r="AA4">
        <f>(T4-1)*100/(T3-1)</f>
        <v>32.684538503748392</v>
      </c>
      <c r="AD4">
        <f>AVERAGE(W4:AC4)</f>
        <v>73.011571784786994</v>
      </c>
    </row>
    <row r="5" spans="1:30" x14ac:dyDescent="0.2">
      <c r="A5" t="s">
        <v>61</v>
      </c>
      <c r="B5" s="12">
        <v>29.71022026327773</v>
      </c>
      <c r="C5" s="13">
        <v>22.036593421265767</v>
      </c>
      <c r="D5" s="14">
        <v>27.995730129298689</v>
      </c>
      <c r="E5" s="10">
        <v>37.516368002803006</v>
      </c>
      <c r="F5" s="9">
        <v>30.347652646369895</v>
      </c>
      <c r="H5" t="s">
        <v>61</v>
      </c>
      <c r="I5" s="12">
        <v>17.822018248625461</v>
      </c>
      <c r="J5" s="13">
        <v>11.172584339144507</v>
      </c>
      <c r="K5" s="14">
        <v>22.16297675896628</v>
      </c>
      <c r="L5" s="10">
        <v>25.612118028375491</v>
      </c>
      <c r="M5" s="9">
        <v>21.073912225277386</v>
      </c>
      <c r="O5" t="s">
        <v>61</v>
      </c>
      <c r="P5">
        <f t="shared" si="0"/>
        <v>1.667051388277484</v>
      </c>
      <c r="Q5">
        <f t="shared" si="0"/>
        <v>1.9723810313123245</v>
      </c>
      <c r="R5">
        <f t="shared" si="0"/>
        <v>1.2631755397195326</v>
      </c>
      <c r="S5">
        <f t="shared" si="0"/>
        <v>1.4647897515246056</v>
      </c>
      <c r="T5">
        <f t="shared" si="0"/>
        <v>1.4400578460210627</v>
      </c>
      <c r="V5" t="s">
        <v>61</v>
      </c>
      <c r="W5">
        <f>(P5-1)*100/(P3-1)</f>
        <v>11.582689742764165</v>
      </c>
      <c r="X5">
        <f>(Q5-1)*100/(Q3-1)</f>
        <v>65.291612710615311</v>
      </c>
      <c r="Y5">
        <f>(R5-1)*100/(R3-1)</f>
        <v>13.387066546380485</v>
      </c>
      <c r="Z5">
        <f>(S5-1)*100/(S3-1)</f>
        <v>6.2968497300281676</v>
      </c>
      <c r="AA5">
        <f>(T5-1)*100/(T3-1)</f>
        <v>4.0855405694409903</v>
      </c>
      <c r="AD5">
        <f>AVERAGE(W5:AC5)</f>
        <v>20.128751859845824</v>
      </c>
    </row>
    <row r="6" spans="1:30" x14ac:dyDescent="0.2">
      <c r="A6" t="s">
        <v>62</v>
      </c>
      <c r="B6" s="12">
        <v>44.178625426176204</v>
      </c>
      <c r="C6" s="13">
        <v>23.876534119126568</v>
      </c>
      <c r="D6" s="14">
        <v>22.654469479824552</v>
      </c>
      <c r="E6" s="10">
        <v>55.567282457976091</v>
      </c>
      <c r="F6" s="9">
        <v>32.726848741574877</v>
      </c>
      <c r="H6" t="s">
        <v>62</v>
      </c>
      <c r="I6" s="12">
        <v>12.204218072917723</v>
      </c>
      <c r="J6" s="13">
        <v>7.7326682646950839</v>
      </c>
      <c r="K6" s="14">
        <v>15.105238384115765</v>
      </c>
      <c r="L6" s="10">
        <v>16.233912958749126</v>
      </c>
      <c r="M6" s="9">
        <v>11.503040370016485</v>
      </c>
      <c r="O6" t="s">
        <v>62</v>
      </c>
      <c r="P6">
        <f t="shared" si="0"/>
        <v>3.6199472315405949</v>
      </c>
      <c r="Q6">
        <f t="shared" si="0"/>
        <v>3.087748407382128</v>
      </c>
      <c r="R6">
        <f t="shared" si="0"/>
        <v>1.4997757005706935</v>
      </c>
      <c r="S6">
        <f t="shared" si="0"/>
        <v>3.4229136622312977</v>
      </c>
      <c r="T6">
        <f t="shared" si="0"/>
        <v>2.8450607568830062</v>
      </c>
      <c r="V6" t="s">
        <v>62</v>
      </c>
      <c r="W6">
        <f>(P6-1)*100/(P3-1)</f>
        <v>45.492800792620642</v>
      </c>
      <c r="X6">
        <f>(Q6-1)*100/(Q3-1)</f>
        <v>140.18420358121409</v>
      </c>
      <c r="Y6">
        <f>(R6-1)*100/(R3-1)</f>
        <v>25.422311545115221</v>
      </c>
      <c r="Z6">
        <f>(S6-1)*100/(S3-1)</f>
        <v>32.824999238596654</v>
      </c>
      <c r="AA6">
        <f>(T6-1)*100/(T3-1)</f>
        <v>17.12972656546663</v>
      </c>
      <c r="AD6">
        <f>AVERAGE(W6:AC6)</f>
        <v>52.210808344602654</v>
      </c>
    </row>
    <row r="12" spans="1:30" x14ac:dyDescent="0.2">
      <c r="A12" t="s">
        <v>103</v>
      </c>
      <c r="B12" t="s">
        <v>102</v>
      </c>
      <c r="H12" t="s">
        <v>99</v>
      </c>
      <c r="O12" t="s">
        <v>101</v>
      </c>
      <c r="W12" t="s">
        <v>1</v>
      </c>
      <c r="AD12" t="s">
        <v>2</v>
      </c>
    </row>
    <row r="13" spans="1:30" x14ac:dyDescent="0.2">
      <c r="A13" t="s">
        <v>5</v>
      </c>
      <c r="B13" s="12">
        <v>5.0274163077292382</v>
      </c>
      <c r="C13" s="13">
        <v>4.0836746459843933</v>
      </c>
      <c r="D13" s="14">
        <v>8.3036241784262934</v>
      </c>
      <c r="E13" s="10">
        <v>8.8674918914503049</v>
      </c>
      <c r="F13" s="9">
        <v>16.883521457637055</v>
      </c>
      <c r="H13" t="s">
        <v>5</v>
      </c>
      <c r="I13" s="12">
        <v>1</v>
      </c>
      <c r="J13" s="13">
        <v>1</v>
      </c>
      <c r="K13" s="14">
        <v>1</v>
      </c>
      <c r="L13" s="10">
        <v>1</v>
      </c>
      <c r="M13" s="9">
        <v>1</v>
      </c>
      <c r="O13" t="s">
        <v>5</v>
      </c>
      <c r="P13" s="12">
        <v>5.0274163077292382</v>
      </c>
      <c r="Q13" s="13">
        <v>4.0836746459843933</v>
      </c>
      <c r="R13" s="14">
        <v>8.3036241784262934</v>
      </c>
      <c r="S13" s="10">
        <v>8.8674918914503049</v>
      </c>
      <c r="T13" s="9">
        <v>16.883521457637055</v>
      </c>
      <c r="V13" t="s">
        <v>5</v>
      </c>
      <c r="W13">
        <v>100</v>
      </c>
      <c r="X13">
        <v>100</v>
      </c>
      <c r="Y13">
        <v>100</v>
      </c>
      <c r="Z13">
        <v>100</v>
      </c>
      <c r="AA13">
        <v>100</v>
      </c>
      <c r="AD13">
        <v>100</v>
      </c>
    </row>
    <row r="14" spans="1:30" x14ac:dyDescent="0.2">
      <c r="A14" t="s">
        <v>60</v>
      </c>
      <c r="B14" s="12">
        <v>17.436434477506154</v>
      </c>
      <c r="C14" s="13">
        <v>9.7329660539058196</v>
      </c>
      <c r="D14" s="14">
        <v>24.887512489350371</v>
      </c>
      <c r="E14" s="10">
        <v>21.189049454620989</v>
      </c>
      <c r="F14" s="9">
        <v>24.559794854439751</v>
      </c>
      <c r="H14" t="s">
        <v>60</v>
      </c>
      <c r="I14" s="12">
        <v>4.4868643355780504</v>
      </c>
      <c r="J14" s="13">
        <v>2.798999314562395</v>
      </c>
      <c r="K14" s="14">
        <v>6.9739222297409897</v>
      </c>
      <c r="L14" s="10">
        <v>5.0821627838765897</v>
      </c>
      <c r="M14" s="9">
        <v>3.7275302045043541</v>
      </c>
      <c r="O14" t="s">
        <v>60</v>
      </c>
      <c r="P14">
        <f t="shared" ref="P14:T16" si="1">B14/I14</f>
        <v>3.8861069052714714</v>
      </c>
      <c r="Q14">
        <f t="shared" si="1"/>
        <v>3.4773020497961444</v>
      </c>
      <c r="R14">
        <f t="shared" si="1"/>
        <v>3.5686535739121212</v>
      </c>
      <c r="S14">
        <f t="shared" si="1"/>
        <v>4.1692976702447009</v>
      </c>
      <c r="T14">
        <f t="shared" si="1"/>
        <v>6.5887581071138337</v>
      </c>
      <c r="V14" t="s">
        <v>60</v>
      </c>
      <c r="W14">
        <f>(P14-1)*100/(P13-1)</f>
        <v>71.661499203163658</v>
      </c>
      <c r="X14">
        <f>(Q14-1)*100/(Q13-1)</f>
        <v>80.33603846703231</v>
      </c>
      <c r="Y14">
        <f>(R14-1)*100/(R13-1)</f>
        <v>35.169574873519672</v>
      </c>
      <c r="Z14">
        <f>(S14-1)*100/(S13-1)</f>
        <v>40.283456455656648</v>
      </c>
      <c r="AA14">
        <f>(T14-1)*100/(T13-1)</f>
        <v>35.18588823026186</v>
      </c>
      <c r="AD14">
        <f>AVERAGE(W14:AC14)</f>
        <v>52.527291445926835</v>
      </c>
    </row>
    <row r="15" spans="1:30" x14ac:dyDescent="0.2">
      <c r="A15" t="s">
        <v>61</v>
      </c>
      <c r="B15" s="12">
        <v>18.276309344455715</v>
      </c>
      <c r="C15" s="13">
        <v>11.450260990277094</v>
      </c>
      <c r="D15" s="14">
        <v>35.413064337488663</v>
      </c>
      <c r="E15" s="10">
        <v>21.055298213841922</v>
      </c>
      <c r="F15" s="9">
        <v>22.676933974437965</v>
      </c>
      <c r="H15" t="s">
        <v>61</v>
      </c>
      <c r="I15" s="12">
        <v>14.487902624756764</v>
      </c>
      <c r="J15" s="13">
        <v>8.620629591485601</v>
      </c>
      <c r="K15" s="14">
        <v>18.892014795242954</v>
      </c>
      <c r="L15" s="10">
        <v>13.595971506626524</v>
      </c>
      <c r="M15" s="9">
        <v>14.301927997747656</v>
      </c>
      <c r="O15" t="s">
        <v>61</v>
      </c>
      <c r="P15">
        <f t="shared" si="1"/>
        <v>1.2614875884950638</v>
      </c>
      <c r="Q15">
        <f t="shared" si="1"/>
        <v>1.3282395292318621</v>
      </c>
      <c r="R15">
        <f t="shared" si="1"/>
        <v>1.8744990791773963</v>
      </c>
      <c r="S15">
        <f t="shared" si="1"/>
        <v>1.5486424198211806</v>
      </c>
      <c r="T15">
        <f t="shared" si="1"/>
        <v>1.5855858019988109</v>
      </c>
      <c r="V15" t="s">
        <v>61</v>
      </c>
      <c r="W15">
        <f>(P15-1)*100/(P13-1)</f>
        <v>6.4926883270852453</v>
      </c>
      <c r="X15">
        <f>(Q15-1)*100/(Q13-1)</f>
        <v>10.644428057911377</v>
      </c>
      <c r="Y15">
        <f>(R15-1)*100/(R13-1)</f>
        <v>11.973495045932443</v>
      </c>
      <c r="Z15">
        <f>(S15-1)*100/(S13-1)</f>
        <v>6.9735365144436523</v>
      </c>
      <c r="AA15">
        <f>(T15-1)*100/(T13-1)</f>
        <v>3.6867504700429747</v>
      </c>
      <c r="AD15">
        <f>AVERAGE(W15:AC15)</f>
        <v>7.9541796830831384</v>
      </c>
    </row>
    <row r="16" spans="1:30" x14ac:dyDescent="0.2">
      <c r="A16" t="s">
        <v>62</v>
      </c>
      <c r="B16" s="12">
        <v>46.290135563766604</v>
      </c>
      <c r="C16" s="13">
        <v>25.806108726980948</v>
      </c>
      <c r="D16" s="14">
        <v>50.811638737093944</v>
      </c>
      <c r="E16" s="10">
        <v>43.703394695509147</v>
      </c>
      <c r="F16" s="9">
        <v>38.646225371948503</v>
      </c>
      <c r="H16" t="s">
        <v>62</v>
      </c>
      <c r="I16" s="12">
        <v>12.644834456424654</v>
      </c>
      <c r="J16" s="13">
        <v>6.5463939021380231</v>
      </c>
      <c r="K16" s="14">
        <v>11.934960894387505</v>
      </c>
      <c r="L16" s="10">
        <v>9.2656596615742206</v>
      </c>
      <c r="M16" s="9">
        <v>8.3157995219175476</v>
      </c>
      <c r="O16" t="s">
        <v>62</v>
      </c>
      <c r="P16">
        <f t="shared" si="1"/>
        <v>3.6607941150425476</v>
      </c>
      <c r="Q16">
        <f t="shared" si="1"/>
        <v>3.9420342119273921</v>
      </c>
      <c r="R16">
        <f t="shared" si="1"/>
        <v>4.2573778989915629</v>
      </c>
      <c r="S16">
        <f t="shared" si="1"/>
        <v>4.7167062348245166</v>
      </c>
      <c r="T16">
        <f t="shared" si="1"/>
        <v>4.6473252836471746</v>
      </c>
      <c r="V16" t="s">
        <v>62</v>
      </c>
      <c r="W16">
        <f>(P16-1)*100/(P13-1)</f>
        <v>66.067024408081934</v>
      </c>
      <c r="X16">
        <f>(Q16-1)*100/(Q13-1)</f>
        <v>95.406764645503458</v>
      </c>
      <c r="Y16">
        <f>(R16-1)*100/(R13-1)</f>
        <v>44.5994730754811</v>
      </c>
      <c r="Z16">
        <f>(S16-1)*100/(S13-1)</f>
        <v>47.241310014739319</v>
      </c>
      <c r="AA16">
        <f>(T16-1)*100/(T13-1)</f>
        <v>22.962951215666859</v>
      </c>
      <c r="AD16">
        <f>AVERAGE(W16:AC16)</f>
        <v>55.255504671894542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95D0-06F4-784B-900E-2251350F96C6}">
  <dimension ref="A1:W86"/>
  <sheetViews>
    <sheetView tabSelected="1" zoomScale="85" zoomScaleNormal="85" workbookViewId="0">
      <selection activeCell="H20" sqref="H20"/>
    </sheetView>
  </sheetViews>
  <sheetFormatPr baseColWidth="10" defaultColWidth="8.83203125" defaultRowHeight="15" x14ac:dyDescent="0.2"/>
  <cols>
    <col min="1" max="2" width="8.83203125" style="45"/>
    <col min="3" max="4" width="12.1640625" style="45" bestFit="1" customWidth="1"/>
    <col min="5" max="8" width="8.83203125" style="45"/>
    <col min="9" max="11" width="12.1640625" style="45" bestFit="1" customWidth="1"/>
    <col min="12" max="19" width="8.83203125" style="45"/>
    <col min="20" max="21" width="12.1640625" style="45" bestFit="1" customWidth="1"/>
    <col min="22" max="22" width="11.1640625" style="45" bestFit="1" customWidth="1"/>
    <col min="23" max="16384" width="8.83203125" style="45"/>
  </cols>
  <sheetData>
    <row r="1" spans="1:6" x14ac:dyDescent="0.2">
      <c r="A1" s="29" t="s">
        <v>104</v>
      </c>
    </row>
    <row r="2" spans="1:6" x14ac:dyDescent="0.2">
      <c r="B2" s="45" t="s">
        <v>5</v>
      </c>
      <c r="C2" s="45" t="s">
        <v>6</v>
      </c>
      <c r="D2" s="45" t="s">
        <v>7</v>
      </c>
      <c r="E2" s="45" t="s">
        <v>9</v>
      </c>
      <c r="F2" s="45" t="s">
        <v>10</v>
      </c>
    </row>
    <row r="3" spans="1:6" x14ac:dyDescent="0.2">
      <c r="B3" s="45">
        <v>100</v>
      </c>
      <c r="C3" s="45">
        <v>4.5378855900138122</v>
      </c>
      <c r="D3" s="45">
        <v>-1.577704871533782</v>
      </c>
      <c r="E3" s="45">
        <v>7.1534730246983802</v>
      </c>
      <c r="F3" s="45">
        <v>6.6673713903631544</v>
      </c>
    </row>
    <row r="4" spans="1:6" x14ac:dyDescent="0.2">
      <c r="B4" s="45">
        <v>100</v>
      </c>
      <c r="C4" s="45">
        <v>13.806110592996154</v>
      </c>
      <c r="D4" s="45">
        <v>3.0381685865913752</v>
      </c>
      <c r="E4" s="45">
        <v>7.2552217777229613</v>
      </c>
      <c r="F4" s="45">
        <v>0.93804789366074737</v>
      </c>
    </row>
    <row r="5" spans="1:6" x14ac:dyDescent="0.2">
      <c r="B5" s="45">
        <v>100</v>
      </c>
      <c r="C5" s="45">
        <v>1.9693074834856894</v>
      </c>
      <c r="D5" s="45">
        <v>5.5904742087190131</v>
      </c>
      <c r="E5" s="45">
        <v>8.5430912589127015</v>
      </c>
      <c r="F5" s="45">
        <v>9.4268001106658037</v>
      </c>
    </row>
    <row r="6" spans="1:6" x14ac:dyDescent="0.2">
      <c r="B6" s="45">
        <v>100</v>
      </c>
      <c r="C6" s="45">
        <v>8.8032854812102599</v>
      </c>
      <c r="D6" s="45">
        <v>3.4226785188696094</v>
      </c>
    </row>
    <row r="7" spans="1:6" x14ac:dyDescent="0.2">
      <c r="B7" s="45">
        <v>100</v>
      </c>
      <c r="C7" s="45">
        <v>1.6844384002105948</v>
      </c>
      <c r="D7" s="45">
        <v>1.0096091864187051</v>
      </c>
    </row>
    <row r="9" spans="1:6" x14ac:dyDescent="0.2">
      <c r="A9" s="45" t="s">
        <v>2</v>
      </c>
      <c r="C9" s="45">
        <f>AVERAGE(C3:C7)</f>
        <v>6.1602055095833022</v>
      </c>
      <c r="D9" s="45">
        <f t="shared" ref="D9:F9" si="0">AVERAGE(D3:D7)</f>
        <v>2.2966451258129843</v>
      </c>
      <c r="E9" s="45">
        <f t="shared" si="0"/>
        <v>7.6505953537780131</v>
      </c>
      <c r="F9" s="45">
        <f t="shared" si="0"/>
        <v>5.6774064648965679</v>
      </c>
    </row>
    <row r="10" spans="1:6" x14ac:dyDescent="0.2">
      <c r="A10" s="45" t="s">
        <v>63</v>
      </c>
      <c r="C10" s="45">
        <f>STDEV(C3:C7)/SQRT(COUNT(C3:C7))</f>
        <v>2.2986275871147268</v>
      </c>
      <c r="D10" s="45">
        <f t="shared" ref="D10:F10" si="1">STDEV(D3:D7)/SQRT(COUNT(D3:D7))</f>
        <v>1.2110773650719913</v>
      </c>
      <c r="E10" s="45">
        <f t="shared" si="1"/>
        <v>0.44721356110071647</v>
      </c>
      <c r="F10" s="45">
        <f t="shared" si="1"/>
        <v>2.4999834309896021</v>
      </c>
    </row>
    <row r="11" spans="1:6" x14ac:dyDescent="0.2">
      <c r="A11" s="45" t="s">
        <v>64</v>
      </c>
      <c r="C11" s="45">
        <f>TTEST($B3:$B7,C3:C7,2,2)</f>
        <v>1.4268666824237616E-10</v>
      </c>
      <c r="D11" s="45">
        <f t="shared" ref="D11:F11" si="2">TTEST($B3:$B7,D3:D7,2,2)</f>
        <v>6.2143641497355586E-13</v>
      </c>
      <c r="E11" s="45">
        <f t="shared" si="2"/>
        <v>1.3203820002749982E-13</v>
      </c>
      <c r="F11" s="45">
        <f t="shared" si="2"/>
        <v>3.5291359550659767E-9</v>
      </c>
    </row>
    <row r="14" spans="1:6" x14ac:dyDescent="0.2">
      <c r="A14" s="29" t="s">
        <v>105</v>
      </c>
    </row>
    <row r="15" spans="1:6" x14ac:dyDescent="0.2">
      <c r="B15" s="45" t="s">
        <v>5</v>
      </c>
      <c r="C15" s="45" t="s">
        <v>6</v>
      </c>
      <c r="D15" s="45" t="s">
        <v>7</v>
      </c>
      <c r="E15" s="45" t="s">
        <v>9</v>
      </c>
      <c r="F15" s="45" t="s">
        <v>10</v>
      </c>
    </row>
    <row r="16" spans="1:6" x14ac:dyDescent="0.2">
      <c r="B16" s="45">
        <v>100</v>
      </c>
      <c r="C16" s="45">
        <v>-9.5388971574381269</v>
      </c>
      <c r="D16" s="45">
        <v>-9.7546450503430595</v>
      </c>
      <c r="E16" s="45">
        <v>1.7350698372867261</v>
      </c>
      <c r="F16" s="45">
        <v>0.20591282831728397</v>
      </c>
    </row>
    <row r="17" spans="1:6" x14ac:dyDescent="0.2">
      <c r="B17" s="45">
        <v>100</v>
      </c>
      <c r="C17" s="45">
        <v>-5.7907706634706315</v>
      </c>
      <c r="D17" s="45">
        <v>-11.710356075139332</v>
      </c>
      <c r="E17" s="45">
        <v>7.6980462144279684</v>
      </c>
      <c r="F17" s="45">
        <v>6.0599148096375872</v>
      </c>
    </row>
    <row r="18" spans="1:6" x14ac:dyDescent="0.2">
      <c r="B18" s="45">
        <v>100</v>
      </c>
      <c r="C18" s="45">
        <v>-2.0151693030358389</v>
      </c>
      <c r="D18" s="45">
        <v>-1.5116633009378739</v>
      </c>
      <c r="E18" s="45">
        <v>9.494644035914046</v>
      </c>
      <c r="F18" s="45">
        <v>1.9548292555526969</v>
      </c>
    </row>
    <row r="19" spans="1:6" x14ac:dyDescent="0.2">
      <c r="B19" s="45">
        <v>100</v>
      </c>
      <c r="C19" s="45">
        <v>-6.4102482149307735E-2</v>
      </c>
      <c r="D19" s="45">
        <v>-3.7834878734804449</v>
      </c>
    </row>
    <row r="20" spans="1:6" x14ac:dyDescent="0.2">
      <c r="B20" s="45">
        <v>100</v>
      </c>
      <c r="C20" s="45">
        <v>-3.1606232929990461</v>
      </c>
      <c r="D20" s="45">
        <v>-4.0855022713052813</v>
      </c>
    </row>
    <row r="22" spans="1:6" x14ac:dyDescent="0.2">
      <c r="A22" s="45" t="s">
        <v>2</v>
      </c>
      <c r="C22" s="45">
        <f>AVERAGE(C16:C20)</f>
        <v>-4.1139125798185905</v>
      </c>
      <c r="D22" s="45">
        <f t="shared" ref="D22:F22" si="3">AVERAGE(D16:D20)</f>
        <v>-6.1691309142411983</v>
      </c>
      <c r="E22" s="45">
        <f t="shared" si="3"/>
        <v>6.3092533625429139</v>
      </c>
      <c r="F22" s="45">
        <f t="shared" si="3"/>
        <v>2.7402189645025228</v>
      </c>
    </row>
    <row r="23" spans="1:6" x14ac:dyDescent="0.2">
      <c r="A23" s="45" t="s">
        <v>63</v>
      </c>
      <c r="C23" s="45">
        <f>STDEV(C16:C20)/SQRT(COUNT(C16:C20))</f>
        <v>1.6425096093099243</v>
      </c>
      <c r="D23" s="45">
        <f>STDEV(D16:D20)/SQRT(COUNT(D16:D20))</f>
        <v>1.9401790318488576</v>
      </c>
      <c r="E23" s="45">
        <f t="shared" ref="E23:F23" si="4">STDEV(E16:E20)/SQRT(COUNT(E16:E20))</f>
        <v>2.3451586389187677</v>
      </c>
      <c r="F23" s="45">
        <f t="shared" si="4"/>
        <v>1.7349315592186654</v>
      </c>
    </row>
    <row r="24" spans="1:6" x14ac:dyDescent="0.2">
      <c r="A24" s="45" t="s">
        <v>64</v>
      </c>
      <c r="C24" s="45">
        <f>TTEST($B16:$B20,C16:C20,2,2)</f>
        <v>4.2667903800343921E-12</v>
      </c>
      <c r="D24" s="45">
        <f t="shared" ref="D24:F24" si="5">TTEST($B16:$B20,D16:D20,2,2)</f>
        <v>1.3797323929271416E-11</v>
      </c>
      <c r="E24" s="45">
        <f t="shared" si="5"/>
        <v>2.5053572831849229E-9</v>
      </c>
      <c r="F24" s="45">
        <f t="shared" si="5"/>
        <v>3.290289251020328E-10</v>
      </c>
    </row>
    <row r="28" spans="1:6" x14ac:dyDescent="0.2">
      <c r="A28" s="29" t="s">
        <v>106</v>
      </c>
      <c r="B28" s="45" t="s">
        <v>65</v>
      </c>
    </row>
    <row r="29" spans="1:6" x14ac:dyDescent="0.2">
      <c r="B29" s="45" t="s">
        <v>66</v>
      </c>
      <c r="C29" s="45" t="s">
        <v>14</v>
      </c>
    </row>
    <row r="30" spans="1:6" x14ac:dyDescent="0.2">
      <c r="B30" s="45">
        <v>1</v>
      </c>
      <c r="C30" s="45">
        <v>0.60713983448138065</v>
      </c>
    </row>
    <row r="31" spans="1:6" x14ac:dyDescent="0.2">
      <c r="B31" s="45">
        <v>1</v>
      </c>
      <c r="C31" s="45">
        <v>0.63889071875643533</v>
      </c>
    </row>
    <row r="32" spans="1:6" x14ac:dyDescent="0.2">
      <c r="B32" s="45">
        <v>1</v>
      </c>
      <c r="C32" s="45">
        <v>0.88959379365630442</v>
      </c>
    </row>
    <row r="33" spans="1:23" x14ac:dyDescent="0.2">
      <c r="B33" s="45">
        <v>1</v>
      </c>
      <c r="C33" s="45">
        <v>0.70233439423295585</v>
      </c>
    </row>
    <row r="34" spans="1:23" x14ac:dyDescent="0.2">
      <c r="B34" s="45">
        <v>1</v>
      </c>
      <c r="C34" s="45">
        <v>0.3510783700849765</v>
      </c>
    </row>
    <row r="35" spans="1:23" x14ac:dyDescent="0.2">
      <c r="A35" s="45" t="s">
        <v>13</v>
      </c>
      <c r="B35" s="45">
        <v>1</v>
      </c>
      <c r="C35" s="45">
        <v>0.6378074222424106</v>
      </c>
    </row>
    <row r="36" spans="1:23" x14ac:dyDescent="0.2">
      <c r="A36" s="45" t="s">
        <v>3</v>
      </c>
      <c r="B36" s="45">
        <v>0</v>
      </c>
      <c r="C36" s="45">
        <v>7.7644144857306877E-2</v>
      </c>
    </row>
    <row r="37" spans="1:23" ht="16" x14ac:dyDescent="0.2">
      <c r="A37" s="45" t="s">
        <v>12</v>
      </c>
      <c r="C37" s="45">
        <v>1.4E-2</v>
      </c>
      <c r="J37" s="15"/>
    </row>
    <row r="39" spans="1:23" x14ac:dyDescent="0.2">
      <c r="A39" s="29" t="s">
        <v>108</v>
      </c>
    </row>
    <row r="40" spans="1:23" x14ac:dyDescent="0.2">
      <c r="B40" s="45" t="s">
        <v>5</v>
      </c>
      <c r="C40" s="45" t="s">
        <v>67</v>
      </c>
      <c r="D40" s="45" t="s">
        <v>34</v>
      </c>
      <c r="E40" s="45" t="s">
        <v>43</v>
      </c>
      <c r="F40" s="45" t="s">
        <v>26</v>
      </c>
      <c r="G40" s="45" t="s">
        <v>35</v>
      </c>
      <c r="H40" s="45" t="s">
        <v>36</v>
      </c>
      <c r="I40" s="45" t="s">
        <v>37</v>
      </c>
      <c r="J40" s="45" t="s">
        <v>68</v>
      </c>
      <c r="K40" s="45" t="s">
        <v>39</v>
      </c>
      <c r="L40" s="45" t="s">
        <v>44</v>
      </c>
      <c r="M40" s="45" t="s">
        <v>18</v>
      </c>
      <c r="N40" s="45" t="s">
        <v>27</v>
      </c>
      <c r="O40" s="45" t="s">
        <v>19</v>
      </c>
      <c r="P40" s="45" t="s">
        <v>20</v>
      </c>
      <c r="Q40" s="45" t="s">
        <v>28</v>
      </c>
      <c r="R40" s="45" t="s">
        <v>21</v>
      </c>
      <c r="S40" s="45" t="s">
        <v>29</v>
      </c>
      <c r="T40" s="45" t="s">
        <v>47</v>
      </c>
      <c r="U40" s="45" t="s">
        <v>22</v>
      </c>
      <c r="V40" s="45" t="s">
        <v>48</v>
      </c>
      <c r="W40" s="45" t="s">
        <v>69</v>
      </c>
    </row>
    <row r="41" spans="1:23" x14ac:dyDescent="0.2">
      <c r="B41" s="45">
        <v>100</v>
      </c>
      <c r="C41" s="45">
        <v>101.16900815826061</v>
      </c>
      <c r="D41" s="45">
        <v>52.442563642214608</v>
      </c>
      <c r="E41" s="45">
        <v>116.83738049499161</v>
      </c>
      <c r="F41" s="45">
        <v>5.1239418671068524</v>
      </c>
      <c r="G41" s="45">
        <v>193.87133401226427</v>
      </c>
      <c r="H41" s="45">
        <v>133.19789978351088</v>
      </c>
      <c r="I41" s="45">
        <v>11.338058867187875</v>
      </c>
      <c r="J41" s="45">
        <v>-0.80127202518545804</v>
      </c>
      <c r="K41" s="45">
        <v>23.315866819061473</v>
      </c>
      <c r="L41" s="45">
        <v>61.702431169263654</v>
      </c>
      <c r="M41" s="45">
        <v>34.498249689552779</v>
      </c>
      <c r="N41" s="45">
        <v>3.3571623212119919</v>
      </c>
      <c r="O41" s="45">
        <v>4.8592680106494228</v>
      </c>
      <c r="P41" s="45">
        <v>140.47548685409333</v>
      </c>
      <c r="Q41" s="45">
        <v>5.399161925691736</v>
      </c>
      <c r="R41" s="45">
        <v>7.3887384514574972</v>
      </c>
      <c r="S41" s="45">
        <v>1.3308837483568721</v>
      </c>
      <c r="T41" s="45">
        <v>-0.16852087971657931</v>
      </c>
      <c r="U41" s="45">
        <v>0.73386382332024847</v>
      </c>
      <c r="V41" s="45">
        <v>-0.44807850925536868</v>
      </c>
      <c r="W41" s="45">
        <v>2.3058588866734406</v>
      </c>
    </row>
    <row r="42" spans="1:23" x14ac:dyDescent="0.2">
      <c r="B42" s="45">
        <v>100</v>
      </c>
      <c r="C42" s="45">
        <v>137.63097412787133</v>
      </c>
      <c r="D42" s="45">
        <v>54.530433139972082</v>
      </c>
      <c r="E42" s="45">
        <v>169.70347995764141</v>
      </c>
      <c r="F42" s="45">
        <v>5.740919494577434</v>
      </c>
      <c r="G42" s="45">
        <v>87.094115342833305</v>
      </c>
      <c r="H42" s="45">
        <v>123.80978593414945</v>
      </c>
      <c r="I42" s="45">
        <v>1.8259745090339017</v>
      </c>
      <c r="J42" s="45">
        <v>0.40672301441999059</v>
      </c>
      <c r="K42" s="45">
        <v>6.6475499041987955</v>
      </c>
      <c r="L42" s="45">
        <v>230.85394928278953</v>
      </c>
      <c r="M42" s="45">
        <v>34.348895161713735</v>
      </c>
      <c r="N42" s="45">
        <v>2.4156115236309166</v>
      </c>
      <c r="O42" s="45">
        <v>4.8553127288673217</v>
      </c>
      <c r="P42" s="45">
        <v>113.47197398150426</v>
      </c>
      <c r="Q42" s="45">
        <v>5.3436666702087594</v>
      </c>
      <c r="R42" s="45">
        <v>5.6295650728448692</v>
      </c>
      <c r="S42" s="45">
        <v>1.2256215904179373</v>
      </c>
      <c r="T42" s="45">
        <v>0.72281323392011132</v>
      </c>
      <c r="U42" s="45">
        <v>1.3143719261732885</v>
      </c>
      <c r="V42" s="45">
        <v>1.5017304387079313</v>
      </c>
      <c r="W42" s="45">
        <v>-6.0674757158794685</v>
      </c>
    </row>
    <row r="43" spans="1:23" x14ac:dyDescent="0.2">
      <c r="B43" s="45">
        <v>100</v>
      </c>
      <c r="C43" s="45">
        <v>112.73180985146708</v>
      </c>
      <c r="D43" s="45">
        <v>71.027739657504782</v>
      </c>
      <c r="E43" s="45">
        <v>195.62079618968201</v>
      </c>
      <c r="F43" s="45">
        <v>6.8708018288449786</v>
      </c>
      <c r="G43" s="45">
        <v>96.787661227660436</v>
      </c>
      <c r="H43" s="45">
        <v>139.47241617351492</v>
      </c>
      <c r="I43" s="45">
        <v>5.4942432820564955</v>
      </c>
      <c r="J43" s="45">
        <v>-3.3631909407164695</v>
      </c>
      <c r="K43" s="45">
        <v>2.2878656155299617</v>
      </c>
      <c r="L43" s="45">
        <v>81.072381102721025</v>
      </c>
      <c r="M43" s="45">
        <v>20.305750925247633</v>
      </c>
      <c r="N43" s="45">
        <v>0.83535917501543699</v>
      </c>
      <c r="O43" s="45">
        <v>3.1072196233733695</v>
      </c>
      <c r="P43" s="45">
        <v>90.424251930608349</v>
      </c>
      <c r="Q43" s="45">
        <v>4.5824642847168287</v>
      </c>
      <c r="R43" s="45">
        <v>5.7027237829573094</v>
      </c>
      <c r="S43" s="45">
        <v>-0.71303091079221803</v>
      </c>
      <c r="T43" s="45">
        <v>0.64189123176448459</v>
      </c>
      <c r="U43" s="45">
        <v>1.2228382164267801</v>
      </c>
      <c r="V43" s="45">
        <v>-0.67810105131335385</v>
      </c>
      <c r="W43" s="45">
        <v>3.434898614737802</v>
      </c>
    </row>
    <row r="44" spans="1:23" x14ac:dyDescent="0.2">
      <c r="B44" s="45">
        <v>100</v>
      </c>
      <c r="W44" s="45">
        <v>0.49498294558596395</v>
      </c>
    </row>
    <row r="46" spans="1:23" x14ac:dyDescent="0.2">
      <c r="A46" s="45" t="s">
        <v>2</v>
      </c>
      <c r="C46" s="45">
        <f>AVERAGE(C40:C44)</f>
        <v>117.17726404586632</v>
      </c>
      <c r="D46" s="45">
        <f t="shared" ref="D46:W46" si="6">AVERAGE(D40:D44)</f>
        <v>59.333578813230496</v>
      </c>
      <c r="E46" s="45">
        <f t="shared" si="6"/>
        <v>160.72055221410503</v>
      </c>
      <c r="F46" s="45">
        <f t="shared" si="6"/>
        <v>5.9118877301764217</v>
      </c>
      <c r="G46" s="45">
        <f t="shared" si="6"/>
        <v>125.91770352758601</v>
      </c>
      <c r="H46" s="45">
        <f t="shared" si="6"/>
        <v>132.16003396372506</v>
      </c>
      <c r="I46" s="45">
        <f t="shared" si="6"/>
        <v>6.2194255527594242</v>
      </c>
      <c r="J46" s="45">
        <f t="shared" si="6"/>
        <v>-1.2525799838273122</v>
      </c>
      <c r="K46" s="45">
        <f>AVERAGE(K40:K44)</f>
        <v>10.750427446263409</v>
      </c>
      <c r="L46" s="45">
        <f t="shared" si="6"/>
        <v>124.54292051825807</v>
      </c>
      <c r="M46" s="45">
        <f t="shared" si="6"/>
        <v>29.717631925504715</v>
      </c>
      <c r="N46" s="45">
        <f t="shared" si="6"/>
        <v>2.2027110066194484</v>
      </c>
      <c r="O46" s="45">
        <f t="shared" si="6"/>
        <v>4.2739334542967047</v>
      </c>
      <c r="P46" s="45">
        <f t="shared" si="6"/>
        <v>114.79057092206865</v>
      </c>
      <c r="Q46" s="45">
        <f t="shared" si="6"/>
        <v>5.1084309602057738</v>
      </c>
      <c r="R46" s="45">
        <f t="shared" si="6"/>
        <v>6.2403424357532247</v>
      </c>
      <c r="S46" s="45">
        <f t="shared" si="6"/>
        <v>0.61449147599419718</v>
      </c>
      <c r="T46" s="45">
        <f t="shared" si="6"/>
        <v>0.39872786198933891</v>
      </c>
      <c r="U46" s="45">
        <f t="shared" si="6"/>
        <v>1.0903579886401058</v>
      </c>
      <c r="V46" s="45">
        <f t="shared" si="6"/>
        <v>0.1251836260464029</v>
      </c>
      <c r="W46" s="45">
        <f t="shared" si="6"/>
        <v>4.2066182779434511E-2</v>
      </c>
    </row>
    <row r="47" spans="1:23" x14ac:dyDescent="0.2">
      <c r="A47" s="45" t="s">
        <v>63</v>
      </c>
      <c r="C47" s="45">
        <f>STDEV(C40:C44)/SQRT(COUNT(C40:C44))</f>
        <v>10.757792336071882</v>
      </c>
      <c r="D47" s="45">
        <f t="shared" ref="D47:W47" si="7">STDEV(D40:D44)/SQRT(COUNT(D40:D44))</f>
        <v>5.8780622699643219</v>
      </c>
      <c r="E47" s="45">
        <f t="shared" si="7"/>
        <v>23.182079215526215</v>
      </c>
      <c r="F47" s="45">
        <f t="shared" si="7"/>
        <v>0.51146930004605329</v>
      </c>
      <c r="G47" s="45">
        <f t="shared" si="7"/>
        <v>34.091852056815831</v>
      </c>
      <c r="H47" s="45">
        <f t="shared" si="7"/>
        <v>4.5510940295962961</v>
      </c>
      <c r="I47" s="45">
        <f t="shared" si="7"/>
        <v>2.7697385077214882</v>
      </c>
      <c r="J47" s="45">
        <f t="shared" si="7"/>
        <v>1.1114288045024547</v>
      </c>
      <c r="K47" s="45">
        <f t="shared" si="7"/>
        <v>6.4075323317642958</v>
      </c>
      <c r="L47" s="45">
        <f t="shared" si="7"/>
        <v>53.448806871110911</v>
      </c>
      <c r="M47" s="45">
        <f t="shared" si="7"/>
        <v>4.7061380014472149</v>
      </c>
      <c r="N47" s="45">
        <f t="shared" si="7"/>
        <v>0.73572362330101504</v>
      </c>
      <c r="O47" s="45">
        <f t="shared" si="7"/>
        <v>0.5833580328621375</v>
      </c>
      <c r="P47" s="45">
        <f t="shared" si="7"/>
        <v>14.463581308009646</v>
      </c>
      <c r="Q47" s="45">
        <f t="shared" si="7"/>
        <v>0.26347083243941249</v>
      </c>
      <c r="R47" s="45">
        <f t="shared" si="7"/>
        <v>0.5745862586477366</v>
      </c>
      <c r="S47" s="45">
        <f t="shared" si="7"/>
        <v>0.66445636827856391</v>
      </c>
      <c r="T47" s="45">
        <f t="shared" si="7"/>
        <v>0.28458475236352665</v>
      </c>
      <c r="U47" s="45">
        <f t="shared" si="7"/>
        <v>0.18019496148645558</v>
      </c>
      <c r="V47" s="45">
        <f t="shared" si="7"/>
        <v>0.69146907331424068</v>
      </c>
      <c r="W47" s="45">
        <f t="shared" si="7"/>
        <v>2.1246118297046648</v>
      </c>
    </row>
    <row r="48" spans="1:23" x14ac:dyDescent="0.2">
      <c r="A48" s="45" t="s">
        <v>64</v>
      </c>
      <c r="C48" s="45">
        <f>TTEST($B41:$B43,C41:C43,2,2)</f>
        <v>0.18556312096159039</v>
      </c>
      <c r="D48" s="45">
        <f t="shared" ref="D48:V48" si="8">TTEST($B41:$B43,D41:D43,2,2)</f>
        <v>2.2906089315461982E-3</v>
      </c>
      <c r="E48" s="45">
        <f t="shared" si="8"/>
        <v>5.8843288951891885E-2</v>
      </c>
      <c r="F48" s="45">
        <f t="shared" si="8"/>
        <v>5.2384760257448772E-9</v>
      </c>
      <c r="G48" s="45">
        <f t="shared" si="8"/>
        <v>0.48946001306976361</v>
      </c>
      <c r="H48" s="45">
        <f t="shared" si="8"/>
        <v>2.1158366976322916E-3</v>
      </c>
      <c r="I48" s="45">
        <f t="shared" si="8"/>
        <v>4.5387211305819655E-6</v>
      </c>
      <c r="J48" s="45">
        <f t="shared" si="8"/>
        <v>8.7037152890017814E-8</v>
      </c>
      <c r="K48" s="45">
        <f t="shared" si="8"/>
        <v>1.5406789577685043E-4</v>
      </c>
      <c r="L48" s="45">
        <f t="shared" si="8"/>
        <v>0.66994638588154198</v>
      </c>
      <c r="M48" s="45">
        <f t="shared" si="8"/>
        <v>1.1709894091889676E-4</v>
      </c>
      <c r="N48" s="45">
        <f t="shared" si="8"/>
        <v>1.9210512432026884E-8</v>
      </c>
      <c r="O48" s="45">
        <f t="shared" si="8"/>
        <v>8.2730111455143452E-9</v>
      </c>
      <c r="P48" s="45">
        <f t="shared" si="8"/>
        <v>0.3643042537039316</v>
      </c>
      <c r="Q48" s="45">
        <f t="shared" si="8"/>
        <v>3.5657311377160744E-10</v>
      </c>
      <c r="R48" s="45">
        <f t="shared" si="8"/>
        <v>8.460565942563946E-9</v>
      </c>
      <c r="S48" s="45">
        <f t="shared" si="8"/>
        <v>1.1983825144292503E-8</v>
      </c>
      <c r="T48" s="45">
        <f t="shared" si="8"/>
        <v>3.9986609592672669E-10</v>
      </c>
      <c r="U48" s="45">
        <f t="shared" si="8"/>
        <v>6.6093339214429497E-11</v>
      </c>
      <c r="V48" s="45">
        <f t="shared" si="8"/>
        <v>1.3780962477845606E-8</v>
      </c>
      <c r="W48" s="45">
        <f>TTEST($B41:$B44,W41:W44,2,2)</f>
        <v>6.180044142715389E-9</v>
      </c>
    </row>
    <row r="51" spans="1:23" x14ac:dyDescent="0.2">
      <c r="A51" s="29" t="s">
        <v>107</v>
      </c>
    </row>
    <row r="52" spans="1:23" x14ac:dyDescent="0.2">
      <c r="B52" s="45" t="s">
        <v>5</v>
      </c>
      <c r="C52" s="45" t="s">
        <v>67</v>
      </c>
      <c r="D52" s="45" t="s">
        <v>34</v>
      </c>
      <c r="E52" s="45" t="s">
        <v>43</v>
      </c>
      <c r="F52" s="45" t="s">
        <v>26</v>
      </c>
      <c r="G52" s="45" t="s">
        <v>35</v>
      </c>
      <c r="H52" s="45" t="s">
        <v>36</v>
      </c>
      <c r="I52" s="45" t="s">
        <v>37</v>
      </c>
      <c r="J52" s="45" t="s">
        <v>68</v>
      </c>
      <c r="K52" s="45" t="s">
        <v>39</v>
      </c>
      <c r="L52" s="45" t="s">
        <v>44</v>
      </c>
      <c r="M52" s="45" t="s">
        <v>18</v>
      </c>
      <c r="N52" s="45" t="s">
        <v>70</v>
      </c>
      <c r="O52" s="45" t="s">
        <v>71</v>
      </c>
      <c r="P52" s="45" t="s">
        <v>20</v>
      </c>
      <c r="Q52" s="45" t="s">
        <v>28</v>
      </c>
      <c r="R52" s="45" t="s">
        <v>21</v>
      </c>
      <c r="S52" s="45" t="s">
        <v>29</v>
      </c>
      <c r="T52" s="45" t="s">
        <v>47</v>
      </c>
      <c r="U52" s="45" t="s">
        <v>22</v>
      </c>
      <c r="V52" s="45" t="s">
        <v>48</v>
      </c>
      <c r="W52" s="45" t="s">
        <v>72</v>
      </c>
    </row>
    <row r="53" spans="1:23" x14ac:dyDescent="0.2">
      <c r="B53" s="45">
        <v>100</v>
      </c>
      <c r="C53" s="45">
        <v>75.00649947371781</v>
      </c>
      <c r="D53" s="45">
        <v>29.215863475901301</v>
      </c>
      <c r="E53" s="45">
        <v>165.05071065171123</v>
      </c>
      <c r="F53" s="45">
        <v>4.5552278408694828</v>
      </c>
      <c r="G53" s="45">
        <v>191.46018582635378</v>
      </c>
      <c r="H53" s="45">
        <v>82.710020970201654</v>
      </c>
      <c r="I53" s="45">
        <v>7.2701823974611735</v>
      </c>
      <c r="J53" s="45">
        <v>-4.4013220714921362</v>
      </c>
      <c r="K53" s="45">
        <v>2.9527457474510785</v>
      </c>
      <c r="L53" s="45">
        <v>81.339120846799631</v>
      </c>
      <c r="M53" s="45">
        <v>33.570595166506209</v>
      </c>
      <c r="N53" s="45">
        <v>-4.2363808680787285</v>
      </c>
      <c r="O53" s="45">
        <v>-1.1963261067438349</v>
      </c>
      <c r="P53" s="45">
        <v>99.89522376438407</v>
      </c>
      <c r="Q53" s="45">
        <v>0.53335105850976572</v>
      </c>
      <c r="R53" s="45">
        <v>2.2320666081474356</v>
      </c>
      <c r="S53" s="45">
        <v>0.23901216270818196</v>
      </c>
      <c r="T53" s="45">
        <v>0.50577766894780474</v>
      </c>
      <c r="U53" s="45">
        <v>0.37790753139178335</v>
      </c>
      <c r="V53" s="45">
        <v>-1.483945967764265</v>
      </c>
      <c r="W53" s="45">
        <v>-5.9983340515454495</v>
      </c>
    </row>
    <row r="54" spans="1:23" x14ac:dyDescent="0.2">
      <c r="B54" s="45">
        <v>100</v>
      </c>
      <c r="C54" s="45">
        <v>123.81683738965096</v>
      </c>
      <c r="D54" s="45">
        <v>66.04384263850892</v>
      </c>
      <c r="E54" s="45">
        <v>181.38296273448805</v>
      </c>
      <c r="F54" s="45">
        <v>7.3415604177673197</v>
      </c>
      <c r="G54" s="45">
        <v>97.824762962073848</v>
      </c>
      <c r="H54" s="45">
        <v>219.58631986287466</v>
      </c>
      <c r="I54" s="45">
        <v>5.8523968270179898</v>
      </c>
      <c r="J54" s="45">
        <v>3.1031810166646494</v>
      </c>
      <c r="K54" s="45">
        <v>1.0187476409415082</v>
      </c>
      <c r="L54" s="45">
        <v>85.026808761679177</v>
      </c>
      <c r="M54" s="45">
        <v>27.508740989130878</v>
      </c>
      <c r="N54" s="45">
        <v>-0.51125790433263552</v>
      </c>
      <c r="O54" s="45">
        <v>-3.1811291714759204</v>
      </c>
      <c r="P54" s="45">
        <v>95.666246365174842</v>
      </c>
      <c r="Q54" s="45">
        <v>4.2727629706072925</v>
      </c>
      <c r="R54" s="45">
        <v>2.2965768579834345</v>
      </c>
      <c r="S54" s="45">
        <v>2.4304127651026941</v>
      </c>
      <c r="T54" s="45">
        <v>0.98366762748871117</v>
      </c>
      <c r="U54" s="45">
        <v>0.85221599802124037</v>
      </c>
      <c r="V54" s="45">
        <v>1.1330523756423714</v>
      </c>
      <c r="W54" s="45">
        <v>-4.2914310831126663</v>
      </c>
    </row>
    <row r="55" spans="1:23" x14ac:dyDescent="0.2">
      <c r="B55" s="45">
        <v>100</v>
      </c>
      <c r="C55" s="45">
        <v>138.45952106556456</v>
      </c>
      <c r="D55" s="45">
        <v>47.367075980554027</v>
      </c>
      <c r="E55" s="45">
        <v>138.0479616227029</v>
      </c>
      <c r="F55" s="45">
        <v>8.8430037067033336</v>
      </c>
      <c r="G55" s="45">
        <v>108.83047421837247</v>
      </c>
      <c r="H55" s="45">
        <v>163.82228216479808</v>
      </c>
      <c r="I55" s="45">
        <v>8.7879306066212948</v>
      </c>
      <c r="J55" s="45">
        <v>-2.0062476601757662</v>
      </c>
      <c r="K55" s="45">
        <v>2.9495144905580957</v>
      </c>
      <c r="L55" s="45">
        <v>65.200698029877998</v>
      </c>
      <c r="M55" s="45">
        <v>31.679976813976445</v>
      </c>
      <c r="N55" s="45">
        <v>0.45661794080890117</v>
      </c>
      <c r="O55" s="45">
        <v>-1.3287649373536117</v>
      </c>
      <c r="P55" s="45">
        <v>83.151970075684886</v>
      </c>
      <c r="Q55" s="45">
        <v>3.7536309190707455</v>
      </c>
      <c r="R55" s="45">
        <v>2.0677008216671289</v>
      </c>
      <c r="S55" s="45">
        <v>2.2045737429830621</v>
      </c>
      <c r="T55" s="45">
        <v>-0.18953150251427014</v>
      </c>
      <c r="U55" s="45">
        <v>-0.73326173688931395</v>
      </c>
      <c r="V55" s="45">
        <v>-1.5929497497353813</v>
      </c>
      <c r="W55" s="45">
        <v>3.1138120487016767</v>
      </c>
    </row>
    <row r="56" spans="1:23" x14ac:dyDescent="0.2">
      <c r="B56" s="45">
        <v>100</v>
      </c>
      <c r="W56" s="45">
        <v>-7.0783521967039285</v>
      </c>
    </row>
    <row r="58" spans="1:23" x14ac:dyDescent="0.2">
      <c r="A58" s="45" t="s">
        <v>2</v>
      </c>
      <c r="C58" s="45">
        <f>AVERAGE(C52:C56)</f>
        <v>112.42761930964444</v>
      </c>
      <c r="D58" s="45">
        <f t="shared" ref="D58:W58" si="9">AVERAGE(D52:D56)</f>
        <v>47.542260698321421</v>
      </c>
      <c r="E58" s="45">
        <f t="shared" si="9"/>
        <v>161.49387833630075</v>
      </c>
      <c r="F58" s="45">
        <f t="shared" si="9"/>
        <v>6.9132639884467126</v>
      </c>
      <c r="G58" s="45">
        <f t="shared" si="9"/>
        <v>132.70514100226671</v>
      </c>
      <c r="H58" s="45">
        <f t="shared" si="9"/>
        <v>155.3728743326248</v>
      </c>
      <c r="I58" s="45">
        <f t="shared" si="9"/>
        <v>7.303503277033486</v>
      </c>
      <c r="J58" s="45">
        <f t="shared" si="9"/>
        <v>-1.1014629050010842</v>
      </c>
      <c r="K58" s="45">
        <f t="shared" si="9"/>
        <v>2.3070026263168941</v>
      </c>
      <c r="L58" s="45">
        <f t="shared" si="9"/>
        <v>77.188875879452269</v>
      </c>
      <c r="M58" s="45">
        <f t="shared" si="9"/>
        <v>30.919770989871179</v>
      </c>
      <c r="N58" s="45">
        <f t="shared" si="9"/>
        <v>-1.4303402772008207</v>
      </c>
      <c r="O58" s="45">
        <f t="shared" si="9"/>
        <v>-1.9020734051911223</v>
      </c>
      <c r="P58" s="45">
        <f t="shared" si="9"/>
        <v>92.904480068414614</v>
      </c>
      <c r="Q58" s="45">
        <f t="shared" si="9"/>
        <v>2.8532483160626012</v>
      </c>
      <c r="R58" s="45">
        <f t="shared" si="9"/>
        <v>2.1987814292659995</v>
      </c>
      <c r="S58" s="45">
        <f t="shared" si="9"/>
        <v>1.6246662235979794</v>
      </c>
      <c r="T58" s="45">
        <v>0.4333045018840051</v>
      </c>
      <c r="U58" s="45">
        <f t="shared" si="9"/>
        <v>0.16562059750790326</v>
      </c>
      <c r="V58" s="45">
        <f t="shared" si="9"/>
        <v>-0.64794778061909164</v>
      </c>
      <c r="W58" s="45">
        <f t="shared" si="9"/>
        <v>-3.5635763206650917</v>
      </c>
    </row>
    <row r="59" spans="1:23" x14ac:dyDescent="0.2">
      <c r="A59" s="45" t="s">
        <v>63</v>
      </c>
      <c r="C59" s="45">
        <f>STDEV(C52:C56)/SQRT(COUNT(C52:C56))</f>
        <v>19.182085423986145</v>
      </c>
      <c r="D59" s="45">
        <f t="shared" ref="D59:W59" si="10">STDEV(D52:D56)/SQRT(COUNT(D52:D56))</f>
        <v>10.631682675919949</v>
      </c>
      <c r="E59" s="45">
        <f t="shared" si="10"/>
        <v>12.635517037693958</v>
      </c>
      <c r="F59" s="45">
        <f t="shared" si="10"/>
        <v>1.2561626543344064</v>
      </c>
      <c r="G59" s="45">
        <f t="shared" si="10"/>
        <v>29.548817738755691</v>
      </c>
      <c r="H59" s="45">
        <f t="shared" si="10"/>
        <v>39.737994703536508</v>
      </c>
      <c r="I59" s="45">
        <f t="shared" si="10"/>
        <v>0.84757936768179631</v>
      </c>
      <c r="J59" s="45">
        <f t="shared" si="10"/>
        <v>2.2130949851536021</v>
      </c>
      <c r="K59" s="45">
        <f t="shared" si="10"/>
        <v>0.64412816808553464</v>
      </c>
      <c r="L59" s="45">
        <f t="shared" si="10"/>
        <v>6.0878859673440688</v>
      </c>
      <c r="M59" s="45">
        <f t="shared" si="10"/>
        <v>1.7907124921097157</v>
      </c>
      <c r="N59" s="45">
        <f t="shared" si="10"/>
        <v>1.4305702547286216</v>
      </c>
      <c r="O59" s="45">
        <f t="shared" si="10"/>
        <v>0.64066963689385581</v>
      </c>
      <c r="P59" s="45">
        <f t="shared" si="10"/>
        <v>5.0267501373311196</v>
      </c>
      <c r="Q59" s="45">
        <f t="shared" si="10"/>
        <v>1.1695892421321843</v>
      </c>
      <c r="R59" s="45">
        <f t="shared" si="10"/>
        <v>6.8134639623426502E-2</v>
      </c>
      <c r="S59" s="45">
        <f t="shared" si="10"/>
        <v>0.69588761025596602</v>
      </c>
      <c r="T59" s="45">
        <f t="shared" si="10"/>
        <v>0.34060647340306077</v>
      </c>
      <c r="U59" s="45">
        <f t="shared" si="10"/>
        <v>0.4698348002924857</v>
      </c>
      <c r="V59" s="45">
        <f t="shared" si="10"/>
        <v>0.89105585750343008</v>
      </c>
      <c r="W59" s="45">
        <f t="shared" si="10"/>
        <v>2.298531825924222</v>
      </c>
    </row>
    <row r="60" spans="1:23" x14ac:dyDescent="0.2">
      <c r="A60" s="45" t="s">
        <v>64</v>
      </c>
      <c r="C60" s="45">
        <f>TTEST($B53:$B55,C53:C55,2,2)</f>
        <v>0.55237516089680805</v>
      </c>
      <c r="D60" s="45">
        <f t="shared" ref="D60:V60" si="11">TTEST($B53:$B55,D53:D55,2,2)</f>
        <v>7.8498236214964469E-3</v>
      </c>
      <c r="E60" s="45">
        <f t="shared" si="11"/>
        <v>8.2390151775026538E-3</v>
      </c>
      <c r="F60" s="45">
        <f t="shared" si="11"/>
        <v>1.9872682505827084E-7</v>
      </c>
      <c r="G60" s="45">
        <f t="shared" si="11"/>
        <v>0.33045239890080247</v>
      </c>
      <c r="H60" s="45">
        <f t="shared" si="11"/>
        <v>0.23592060124041819</v>
      </c>
      <c r="I60" s="45">
        <f t="shared" si="11"/>
        <v>4.1915769876245604E-8</v>
      </c>
      <c r="J60" s="45">
        <f t="shared" si="11"/>
        <v>1.3732058820736088E-6</v>
      </c>
      <c r="K60" s="45">
        <f t="shared" si="11"/>
        <v>1.1336025696006612E-8</v>
      </c>
      <c r="L60" s="45">
        <f t="shared" si="11"/>
        <v>1.9999612972821709E-2</v>
      </c>
      <c r="M60" s="45">
        <f t="shared" si="11"/>
        <v>2.6970972321779566E-6</v>
      </c>
      <c r="N60" s="45">
        <f t="shared" si="11"/>
        <v>2.3710502868886656E-7</v>
      </c>
      <c r="O60" s="45">
        <f t="shared" si="11"/>
        <v>9.3721946515206966E-9</v>
      </c>
      <c r="P60" s="45">
        <f t="shared" si="11"/>
        <v>0.230925124439949</v>
      </c>
      <c r="Q60" s="45">
        <f t="shared" si="11"/>
        <v>1.2593661825827844E-7</v>
      </c>
      <c r="R60" s="45">
        <f t="shared" si="11"/>
        <v>1.413333437963064E-12</v>
      </c>
      <c r="S60" s="45">
        <f t="shared" si="11"/>
        <v>1.5018201573016936E-8</v>
      </c>
      <c r="T60" s="45">
        <f t="shared" si="11"/>
        <v>8.2162299770049872E-10</v>
      </c>
      <c r="U60" s="45">
        <f t="shared" si="11"/>
        <v>2.9427093171333977E-9</v>
      </c>
      <c r="V60" s="45">
        <f t="shared" si="11"/>
        <v>3.6840403277891781E-8</v>
      </c>
      <c r="W60" s="45">
        <f>TTEST($B53:$B56,W53:W56,2,2)</f>
        <v>8.0057148367693056E-9</v>
      </c>
    </row>
    <row r="63" spans="1:23" x14ac:dyDescent="0.2">
      <c r="A63" s="29" t="s">
        <v>98</v>
      </c>
    </row>
    <row r="64" spans="1:23" x14ac:dyDescent="0.2">
      <c r="B64" s="45" t="s">
        <v>5</v>
      </c>
      <c r="C64" s="45" t="s">
        <v>60</v>
      </c>
      <c r="D64" s="45" t="s">
        <v>61</v>
      </c>
      <c r="E64" s="45" t="s">
        <v>62</v>
      </c>
    </row>
    <row r="65" spans="1:5" x14ac:dyDescent="0.2">
      <c r="B65" s="45">
        <v>100</v>
      </c>
      <c r="C65" s="45">
        <v>92.932958265214879</v>
      </c>
      <c r="D65" s="45">
        <v>11.582689742764165</v>
      </c>
      <c r="E65" s="45">
        <v>45.492800792620642</v>
      </c>
    </row>
    <row r="66" spans="1:5" x14ac:dyDescent="0.2">
      <c r="B66" s="45">
        <v>100</v>
      </c>
      <c r="C66" s="45">
        <v>172.05840133813905</v>
      </c>
      <c r="D66" s="45">
        <v>65.291612710615311</v>
      </c>
      <c r="E66" s="45">
        <v>140.18420358121409</v>
      </c>
    </row>
    <row r="67" spans="1:5" x14ac:dyDescent="0.2">
      <c r="B67" s="45">
        <v>100</v>
      </c>
      <c r="C67" s="45">
        <v>23.947094602122643</v>
      </c>
      <c r="D67" s="45">
        <v>13.387066546380485</v>
      </c>
      <c r="E67" s="45">
        <v>25.422311545115221</v>
      </c>
    </row>
    <row r="68" spans="1:5" x14ac:dyDescent="0.2">
      <c r="B68" s="45">
        <v>100</v>
      </c>
      <c r="C68" s="45">
        <v>43.434866214709992</v>
      </c>
      <c r="D68" s="45">
        <v>6.2968497300281676</v>
      </c>
      <c r="E68" s="45">
        <v>32.824999238596654</v>
      </c>
    </row>
    <row r="69" spans="1:5" x14ac:dyDescent="0.2">
      <c r="B69" s="45">
        <v>100</v>
      </c>
      <c r="C69" s="45">
        <v>32.684538503748392</v>
      </c>
      <c r="D69" s="45">
        <v>4.0855405694409903</v>
      </c>
      <c r="E69" s="45">
        <v>17.12972656546663</v>
      </c>
    </row>
    <row r="71" spans="1:5" x14ac:dyDescent="0.2">
      <c r="A71" s="45" t="s">
        <v>2</v>
      </c>
      <c r="C71" s="45">
        <f>AVERAGE(C65:C69)</f>
        <v>73.011571784786994</v>
      </c>
      <c r="D71" s="45">
        <f t="shared" ref="D71:E71" si="12">AVERAGE(D65:D69)</f>
        <v>20.128751859845824</v>
      </c>
      <c r="E71" s="45">
        <f t="shared" si="12"/>
        <v>52.210808344602654</v>
      </c>
    </row>
    <row r="72" spans="1:5" x14ac:dyDescent="0.2">
      <c r="A72" s="45" t="s">
        <v>63</v>
      </c>
      <c r="C72" s="45">
        <f>STDEV(C65:C69)/SQRT(COUNT(C65:C69))</f>
        <v>27.491371492443367</v>
      </c>
      <c r="D72" s="45">
        <f t="shared" ref="D72:E72" si="13">STDEV(D65:D69)/SQRT(COUNT(D65:D69))</f>
        <v>11.416820143626261</v>
      </c>
      <c r="E72" s="45">
        <f t="shared" si="13"/>
        <v>22.481731860769333</v>
      </c>
    </row>
    <row r="73" spans="1:5" x14ac:dyDescent="0.2">
      <c r="A73" s="45" t="s">
        <v>64</v>
      </c>
      <c r="C73" s="45">
        <f>TTEST($B66:$B69,C66:C69,2,2)</f>
        <v>0.39503596177640182</v>
      </c>
      <c r="D73" s="45">
        <f t="shared" ref="D73:E73" si="14">TTEST($B66:$B69,D66:D69,2,2)</f>
        <v>1.713559789742085E-3</v>
      </c>
      <c r="E73" s="45">
        <f t="shared" si="14"/>
        <v>0.16223731633447019</v>
      </c>
    </row>
    <row r="76" spans="1:5" x14ac:dyDescent="0.2">
      <c r="A76" s="29" t="s">
        <v>103</v>
      </c>
    </row>
    <row r="77" spans="1:5" x14ac:dyDescent="0.2">
      <c r="B77" s="45" t="s">
        <v>5</v>
      </c>
      <c r="C77" s="45" t="s">
        <v>60</v>
      </c>
      <c r="D77" s="45" t="s">
        <v>61</v>
      </c>
      <c r="E77" s="45" t="s">
        <v>62</v>
      </c>
    </row>
    <row r="78" spans="1:5" x14ac:dyDescent="0.2">
      <c r="B78" s="45">
        <v>100</v>
      </c>
      <c r="C78" s="45">
        <v>71.661499203163658</v>
      </c>
      <c r="D78" s="45">
        <v>6.4926883270852453</v>
      </c>
      <c r="E78" s="45">
        <v>66.067024408081934</v>
      </c>
    </row>
    <row r="79" spans="1:5" x14ac:dyDescent="0.2">
      <c r="B79" s="45">
        <v>100</v>
      </c>
      <c r="C79" s="45">
        <v>80.33603846703231</v>
      </c>
      <c r="D79" s="45">
        <v>10.644428057911377</v>
      </c>
      <c r="E79" s="45">
        <v>95.406764645503458</v>
      </c>
    </row>
    <row r="80" spans="1:5" x14ac:dyDescent="0.2">
      <c r="B80" s="45">
        <v>100</v>
      </c>
      <c r="C80" s="45">
        <v>35.169574873519672</v>
      </c>
      <c r="D80" s="45">
        <v>11.973495045932443</v>
      </c>
      <c r="E80" s="45">
        <v>44.5994730754811</v>
      </c>
    </row>
    <row r="81" spans="1:5" x14ac:dyDescent="0.2">
      <c r="B81" s="45">
        <v>100</v>
      </c>
      <c r="C81" s="45">
        <v>40.283456455656648</v>
      </c>
      <c r="D81" s="45">
        <v>6.9735365144436523</v>
      </c>
      <c r="E81" s="45">
        <v>47.241310014739319</v>
      </c>
    </row>
    <row r="82" spans="1:5" x14ac:dyDescent="0.2">
      <c r="B82" s="45">
        <v>100</v>
      </c>
      <c r="C82" s="45">
        <v>35.18588823026186</v>
      </c>
      <c r="D82" s="45">
        <v>3.6867504700429747</v>
      </c>
      <c r="E82" s="45">
        <v>22.962951215666859</v>
      </c>
    </row>
    <row r="84" spans="1:5" x14ac:dyDescent="0.2">
      <c r="A84" s="45" t="s">
        <v>2</v>
      </c>
      <c r="C84" s="45">
        <f>AVERAGE(C78:C82)</f>
        <v>52.527291445926835</v>
      </c>
      <c r="D84" s="45">
        <f t="shared" ref="D84:E84" si="15">AVERAGE(D78:D82)</f>
        <v>7.9541796830831384</v>
      </c>
      <c r="E84" s="45">
        <f t="shared" si="15"/>
        <v>55.255504671894542</v>
      </c>
    </row>
    <row r="85" spans="1:5" x14ac:dyDescent="0.2">
      <c r="A85" s="45" t="s">
        <v>63</v>
      </c>
      <c r="C85" s="45">
        <f>STDEV(C78:C82)/SQRT(COUNT(C78:C82))</f>
        <v>9.7246347045691142</v>
      </c>
      <c r="D85" s="45">
        <f t="shared" ref="D85:E85" si="16">STDEV(D78:D82)/SQRT(COUNT(D78:D82))</f>
        <v>1.4950067290896532</v>
      </c>
      <c r="E85" s="45">
        <f t="shared" si="16"/>
        <v>12.144134326052553</v>
      </c>
    </row>
    <row r="86" spans="1:5" x14ac:dyDescent="0.2">
      <c r="A86" s="45" t="s">
        <v>64</v>
      </c>
      <c r="C86" s="45">
        <f>TTEST($B79:$B82,C79:C82,2,2)</f>
        <v>3.0604734092571171E-3</v>
      </c>
      <c r="D86" s="45">
        <f t="shared" ref="D86:E86" si="17">TTEST($B79:$B82,D79:D82,2,2)</f>
        <v>4.8524448570140058E-9</v>
      </c>
      <c r="E86" s="45">
        <f t="shared" si="17"/>
        <v>2.100290639133736E-2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286B-771F-0449-8D13-FBDB5C68B99C}">
  <dimension ref="A2:AF12"/>
  <sheetViews>
    <sheetView topLeftCell="H1" zoomScale="82" workbookViewId="0">
      <selection activeCell="P26" sqref="P26"/>
    </sheetView>
  </sheetViews>
  <sheetFormatPr baseColWidth="10" defaultRowHeight="16" x14ac:dyDescent="0.2"/>
  <sheetData>
    <row r="2" spans="1:32" x14ac:dyDescent="0.2">
      <c r="A2" s="35" t="s">
        <v>73</v>
      </c>
      <c r="H2" t="s">
        <v>99</v>
      </c>
      <c r="P2" t="s">
        <v>100</v>
      </c>
      <c r="Y2" t="s">
        <v>1</v>
      </c>
      <c r="AD2" t="s">
        <v>2</v>
      </c>
    </row>
    <row r="4" spans="1:32" x14ac:dyDescent="0.2">
      <c r="A4" t="s">
        <v>4</v>
      </c>
      <c r="H4" t="s">
        <v>4</v>
      </c>
      <c r="O4" t="s">
        <v>4</v>
      </c>
      <c r="W4" t="s">
        <v>4</v>
      </c>
    </row>
    <row r="5" spans="1:32" x14ac:dyDescent="0.2">
      <c r="A5" t="s">
        <v>5</v>
      </c>
      <c r="B5" s="1">
        <v>6.7590370034231304</v>
      </c>
      <c r="C5" s="2">
        <v>2.4892893450527862</v>
      </c>
      <c r="D5" s="3">
        <v>2.9658940127603115</v>
      </c>
      <c r="E5" s="4">
        <v>8.3813060729103093</v>
      </c>
      <c r="F5" s="5">
        <v>11.771104546424176</v>
      </c>
      <c r="H5" t="s">
        <v>5</v>
      </c>
      <c r="I5">
        <v>1</v>
      </c>
      <c r="J5">
        <v>1</v>
      </c>
      <c r="K5">
        <v>1</v>
      </c>
      <c r="L5">
        <v>1</v>
      </c>
      <c r="M5">
        <v>1</v>
      </c>
      <c r="O5" t="s">
        <v>5</v>
      </c>
      <c r="P5" s="1">
        <v>6.7590370034231304</v>
      </c>
      <c r="Q5" s="2">
        <v>2.4892893450527862</v>
      </c>
      <c r="R5" s="3">
        <v>2.9658940127603115</v>
      </c>
      <c r="S5" s="4">
        <v>8.3813060729103093</v>
      </c>
      <c r="T5" s="5">
        <v>11.771104546424176</v>
      </c>
      <c r="W5" t="s">
        <v>5</v>
      </c>
      <c r="X5">
        <v>100</v>
      </c>
      <c r="Y5">
        <v>100</v>
      </c>
      <c r="Z5">
        <v>100</v>
      </c>
      <c r="AA5">
        <v>100</v>
      </c>
      <c r="AB5">
        <v>100</v>
      </c>
    </row>
    <row r="6" spans="1:32" x14ac:dyDescent="0.2">
      <c r="A6" t="s">
        <v>6</v>
      </c>
      <c r="B6" s="1">
        <v>6.9915410027448521</v>
      </c>
      <c r="C6" s="2">
        <v>3.8087303726199253</v>
      </c>
      <c r="D6" s="3">
        <v>10.122234400061489</v>
      </c>
      <c r="E6" s="4">
        <v>22.841807046033207</v>
      </c>
      <c r="F6" s="5">
        <v>18.842524570195639</v>
      </c>
      <c r="H6" t="s">
        <v>6</v>
      </c>
      <c r="I6" s="1">
        <v>5.5429537318030704</v>
      </c>
      <c r="J6" s="2">
        <v>3.1591651558479601</v>
      </c>
      <c r="K6" s="3">
        <v>9.7449630484813454</v>
      </c>
      <c r="L6" s="4">
        <v>13.845219062271243</v>
      </c>
      <c r="M6" s="5">
        <v>15.948877856905163</v>
      </c>
      <c r="O6" t="s">
        <v>6</v>
      </c>
      <c r="P6">
        <f t="shared" ref="P6:T7" si="0">B6/I6</f>
        <v>1.2613385103019017</v>
      </c>
      <c r="Q6">
        <f t="shared" si="0"/>
        <v>1.2056129340276969</v>
      </c>
      <c r="R6">
        <f t="shared" si="0"/>
        <v>1.0387144979106859</v>
      </c>
      <c r="S6">
        <f t="shared" si="0"/>
        <v>1.6497974458402045</v>
      </c>
      <c r="T6">
        <f t="shared" si="0"/>
        <v>1.181432621106798</v>
      </c>
      <c r="W6" t="s">
        <v>6</v>
      </c>
      <c r="X6">
        <f>(P6-1)*100/(P5-1)</f>
        <v>4.5378855900138158</v>
      </c>
      <c r="Y6">
        <f>(Q6-1)*100/(Q5-1)</f>
        <v>13.806110592996227</v>
      </c>
      <c r="Z6">
        <f>(R6-1)*100/(R5-1)</f>
        <v>1.9693074834856894</v>
      </c>
      <c r="AA6">
        <f>(S6-1)*100/(S5-1)</f>
        <v>8.8032854812102599</v>
      </c>
      <c r="AB6">
        <f>(T6-1)*100/(T5-1)</f>
        <v>1.6844384002105948</v>
      </c>
      <c r="AD6">
        <f>AVERAGE(X6:AC6)</f>
        <v>6.1602055095833173</v>
      </c>
    </row>
    <row r="7" spans="1:32" x14ac:dyDescent="0.2">
      <c r="A7" t="s">
        <v>7</v>
      </c>
      <c r="B7" s="1">
        <v>4.3169547379307236</v>
      </c>
      <c r="C7" s="2">
        <v>3.1788278594474502</v>
      </c>
      <c r="D7" s="3">
        <v>13.092957511374566</v>
      </c>
      <c r="E7" s="4">
        <v>23.830864255503901</v>
      </c>
      <c r="F7" s="5">
        <v>18.866264340012361</v>
      </c>
      <c r="H7" t="s">
        <v>7</v>
      </c>
      <c r="I7" s="1">
        <v>4.7483969706538076</v>
      </c>
      <c r="J7" s="2">
        <v>3.0412213489474542</v>
      </c>
      <c r="K7" s="3">
        <v>11.796490231278009</v>
      </c>
      <c r="L7" s="4">
        <v>19.024536279614537</v>
      </c>
      <c r="M7" s="5">
        <v>17.015856925206108</v>
      </c>
      <c r="O7" t="s">
        <v>7</v>
      </c>
      <c r="P7">
        <f t="shared" si="0"/>
        <v>0.90913939264356014</v>
      </c>
      <c r="Q7">
        <f t="shared" si="0"/>
        <v>1.0452471210448462</v>
      </c>
      <c r="R7">
        <f t="shared" si="0"/>
        <v>1.1099027977541165</v>
      </c>
      <c r="S7">
        <f t="shared" si="0"/>
        <v>1.2526383773695191</v>
      </c>
      <c r="T7">
        <f t="shared" si="0"/>
        <v>1.1087460609794613</v>
      </c>
      <c r="W7" t="s">
        <v>7</v>
      </c>
      <c r="X7">
        <f>(P7-1)*100/(P5-1)</f>
        <v>-1.577704871533782</v>
      </c>
      <c r="Y7">
        <f>(Q7-1)*100/(Q5-1)</f>
        <v>3.0381685865913752</v>
      </c>
      <c r="Z7">
        <f>(R7-1)*100/(R5-1)</f>
        <v>5.5904742087190131</v>
      </c>
      <c r="AA7">
        <f>(S7-1)*100/(S5-1)</f>
        <v>3.4226785188696094</v>
      </c>
      <c r="AB7">
        <f>(T7-1)*100/(T5-1)</f>
        <v>1.0096091864187051</v>
      </c>
      <c r="AD7">
        <f>AVERAGE(X7:AC7)</f>
        <v>2.2966451258129843</v>
      </c>
    </row>
    <row r="9" spans="1:32" x14ac:dyDescent="0.2">
      <c r="A9" t="s">
        <v>8</v>
      </c>
      <c r="H9" t="s">
        <v>8</v>
      </c>
      <c r="O9" t="s">
        <v>8</v>
      </c>
      <c r="W9" t="s">
        <v>8</v>
      </c>
    </row>
    <row r="10" spans="1:32" x14ac:dyDescent="0.2">
      <c r="A10" t="s">
        <v>5</v>
      </c>
      <c r="B10" s="6">
        <v>14.27020692167887</v>
      </c>
      <c r="C10" s="7">
        <v>9.8227864396785822</v>
      </c>
      <c r="D10" s="8">
        <v>17.421707026368061</v>
      </c>
      <c r="H10" t="s">
        <v>5</v>
      </c>
      <c r="I10">
        <v>1</v>
      </c>
      <c r="J10">
        <v>1</v>
      </c>
      <c r="K10">
        <v>1</v>
      </c>
      <c r="O10" t="s">
        <v>5</v>
      </c>
      <c r="P10" s="6">
        <v>14.27020692167887</v>
      </c>
      <c r="Q10" s="7">
        <v>9.8227864396785822</v>
      </c>
      <c r="R10" s="8">
        <v>17.421707026368061</v>
      </c>
      <c r="W10" t="s">
        <v>5</v>
      </c>
      <c r="X10">
        <v>100</v>
      </c>
      <c r="Y10">
        <v>100</v>
      </c>
      <c r="Z10">
        <v>100</v>
      </c>
    </row>
    <row r="11" spans="1:32" x14ac:dyDescent="0.2">
      <c r="A11" t="s">
        <v>9</v>
      </c>
      <c r="B11" s="6">
        <v>24.612043435025484</v>
      </c>
      <c r="C11" s="7">
        <v>18.892548594793464</v>
      </c>
      <c r="D11" s="8">
        <v>28.375797799103797</v>
      </c>
      <c r="H11" t="s">
        <v>9</v>
      </c>
      <c r="I11" s="6">
        <v>12.626218370038547</v>
      </c>
      <c r="J11" s="7">
        <v>11.519054957538028</v>
      </c>
      <c r="K11" s="8">
        <v>11.808874644026282</v>
      </c>
      <c r="O11" t="s">
        <v>9</v>
      </c>
      <c r="P11">
        <f>B11/I11</f>
        <v>1.9492806724639553</v>
      </c>
      <c r="Q11">
        <f t="shared" ref="Q11" si="1">C11/J11</f>
        <v>1.6401127231735488</v>
      </c>
      <c r="R11">
        <f>D11/K11</f>
        <v>2.4029214175339026</v>
      </c>
      <c r="W11" t="s">
        <v>9</v>
      </c>
      <c r="X11">
        <f>(P11-1)*100/(P10-1)</f>
        <v>7.1534730246983802</v>
      </c>
      <c r="Y11">
        <f>(Q11-1)*100/(Q10-1)</f>
        <v>7.2552217777229613</v>
      </c>
      <c r="Z11">
        <f>(R11-1)*100/(R10-1)</f>
        <v>8.5430912589127015</v>
      </c>
      <c r="AD11">
        <f>AVERAGE(X11:AC11)</f>
        <v>7.6505953537780131</v>
      </c>
    </row>
    <row r="12" spans="1:32" x14ac:dyDescent="0.2">
      <c r="A12" t="s">
        <v>10</v>
      </c>
      <c r="B12" s="6">
        <v>16.418392095334923</v>
      </c>
      <c r="C12" s="7">
        <v>10.111883243656255</v>
      </c>
      <c r="D12" s="8">
        <v>18.114172789125892</v>
      </c>
      <c r="H12" t="s">
        <v>10</v>
      </c>
      <c r="I12" s="6">
        <v>8.7110668291468834</v>
      </c>
      <c r="J12" s="7">
        <v>9.3389716255086217</v>
      </c>
      <c r="K12" s="8">
        <v>7.1090572177114311</v>
      </c>
      <c r="O12" t="s">
        <v>10</v>
      </c>
      <c r="P12">
        <f>B12/I12</f>
        <v>1.8847739797380081</v>
      </c>
      <c r="Q12">
        <f>C12/J12</f>
        <v>1.082761962359591</v>
      </c>
      <c r="R12">
        <f>D12/K12</f>
        <v>2.5480414961348785</v>
      </c>
      <c r="W12" t="s">
        <v>10</v>
      </c>
      <c r="X12">
        <f>(P12-1)*100/(P10-1)</f>
        <v>6.6673713903631544</v>
      </c>
      <c r="Y12">
        <f>(Q12-1)*100/(Q10-1)</f>
        <v>0.93804789366074737</v>
      </c>
      <c r="Z12">
        <f>(R12-1)*100/(R10-1)</f>
        <v>9.4268001106658037</v>
      </c>
      <c r="AD12">
        <f>AVERAGE(X12:AC12)</f>
        <v>5.6774064648965679</v>
      </c>
      <c r="AF12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9C5A-6CF7-F043-A66E-E02425037D0B}">
  <dimension ref="A3:N92"/>
  <sheetViews>
    <sheetView topLeftCell="A9" workbookViewId="0">
      <selection activeCell="I5" sqref="I5"/>
    </sheetView>
  </sheetViews>
  <sheetFormatPr baseColWidth="10" defaultRowHeight="16" x14ac:dyDescent="0.2"/>
  <sheetData>
    <row r="3" spans="1:14" x14ac:dyDescent="0.2">
      <c r="A3" s="34" t="s">
        <v>94</v>
      </c>
      <c r="I3" t="s">
        <v>89</v>
      </c>
    </row>
    <row r="5" spans="1:14" x14ac:dyDescent="0.2">
      <c r="B5" t="s">
        <v>74</v>
      </c>
      <c r="C5" t="s">
        <v>75</v>
      </c>
      <c r="D5" t="s">
        <v>76</v>
      </c>
      <c r="E5" t="s">
        <v>77</v>
      </c>
      <c r="F5" t="s">
        <v>93</v>
      </c>
      <c r="J5" t="s">
        <v>74</v>
      </c>
      <c r="K5" t="s">
        <v>75</v>
      </c>
      <c r="L5" t="s">
        <v>76</v>
      </c>
      <c r="M5" t="s">
        <v>77</v>
      </c>
      <c r="N5" t="s">
        <v>91</v>
      </c>
    </row>
    <row r="6" spans="1:14" x14ac:dyDescent="0.2">
      <c r="A6" t="s">
        <v>5</v>
      </c>
      <c r="B6">
        <v>18489</v>
      </c>
      <c r="C6">
        <v>496645</v>
      </c>
      <c r="D6">
        <v>3.7227798528123711E-2</v>
      </c>
      <c r="E6">
        <v>3.7688353443566885E-2</v>
      </c>
      <c r="F6">
        <v>1</v>
      </c>
      <c r="I6" t="s">
        <v>5</v>
      </c>
      <c r="J6">
        <v>102511</v>
      </c>
      <c r="K6">
        <v>525851</v>
      </c>
      <c r="L6">
        <v>0.19494305421117389</v>
      </c>
      <c r="M6">
        <v>0.18947504271365156</v>
      </c>
      <c r="N6">
        <v>5.0274163077292382</v>
      </c>
    </row>
    <row r="7" spans="1:14" x14ac:dyDescent="0.2">
      <c r="A7" t="s">
        <v>81</v>
      </c>
      <c r="B7">
        <v>57484</v>
      </c>
      <c r="C7">
        <v>539981</v>
      </c>
      <c r="D7">
        <v>0.1064555975117643</v>
      </c>
      <c r="E7">
        <v>0.10716574135215436</v>
      </c>
      <c r="F7">
        <v>2.8434710344303125</v>
      </c>
      <c r="I7" t="s">
        <v>6</v>
      </c>
      <c r="J7">
        <v>27815</v>
      </c>
      <c r="K7">
        <v>528122</v>
      </c>
      <c r="L7">
        <v>5.2667754799080514E-2</v>
      </c>
      <c r="M7">
        <v>6.5995760647140411E-2</v>
      </c>
      <c r="N7">
        <v>1.7510916401789738</v>
      </c>
    </row>
    <row r="8" spans="1:14" x14ac:dyDescent="0.2">
      <c r="A8" t="s">
        <v>82</v>
      </c>
      <c r="B8">
        <v>40185</v>
      </c>
      <c r="C8">
        <v>620533</v>
      </c>
      <c r="D8">
        <v>6.4758844412787078E-2</v>
      </c>
      <c r="E8">
        <v>8.7158031952398254E-2</v>
      </c>
      <c r="F8">
        <v>2.3125985613275835</v>
      </c>
      <c r="I8" t="s">
        <v>7</v>
      </c>
      <c r="J8">
        <v>25119</v>
      </c>
      <c r="K8">
        <v>502623</v>
      </c>
      <c r="L8">
        <v>4.997582681254141E-2</v>
      </c>
      <c r="M8">
        <v>5.2917113093301965E-2</v>
      </c>
      <c r="N8">
        <v>1.4040707077463082</v>
      </c>
    </row>
    <row r="9" spans="1:14" x14ac:dyDescent="0.2">
      <c r="A9" t="s">
        <v>5</v>
      </c>
      <c r="B9">
        <v>18637</v>
      </c>
      <c r="C9">
        <v>459908</v>
      </c>
      <c r="D9">
        <v>4.0523322055715488E-2</v>
      </c>
      <c r="I9" t="s">
        <v>5</v>
      </c>
      <c r="J9">
        <v>90333</v>
      </c>
      <c r="K9">
        <v>507798</v>
      </c>
      <c r="L9">
        <v>0.17789160256637482</v>
      </c>
    </row>
    <row r="10" spans="1:14" x14ac:dyDescent="0.2">
      <c r="A10" t="s">
        <v>81</v>
      </c>
      <c r="B10">
        <v>49417</v>
      </c>
      <c r="C10">
        <v>526820</v>
      </c>
      <c r="D10">
        <v>9.3802437265100028E-2</v>
      </c>
      <c r="I10" t="s">
        <v>6</v>
      </c>
      <c r="J10">
        <v>35115</v>
      </c>
      <c r="K10">
        <v>517484</v>
      </c>
      <c r="L10">
        <v>6.785717046324137E-2</v>
      </c>
    </row>
    <row r="11" spans="1:14" x14ac:dyDescent="0.2">
      <c r="A11" t="s">
        <v>82</v>
      </c>
      <c r="B11">
        <v>47714</v>
      </c>
      <c r="C11">
        <v>536592</v>
      </c>
      <c r="D11">
        <v>8.8920446074484891E-2</v>
      </c>
      <c r="I11" t="s">
        <v>7</v>
      </c>
      <c r="J11">
        <v>24475</v>
      </c>
      <c r="K11">
        <v>443720</v>
      </c>
      <c r="L11">
        <v>5.5158658613540072E-2</v>
      </c>
    </row>
    <row r="12" spans="1:14" x14ac:dyDescent="0.2">
      <c r="A12" t="s">
        <v>5</v>
      </c>
      <c r="B12">
        <v>16495</v>
      </c>
      <c r="C12">
        <v>467096</v>
      </c>
      <c r="D12">
        <v>3.5313939746861457E-2</v>
      </c>
      <c r="I12" t="s">
        <v>5</v>
      </c>
      <c r="J12">
        <v>96475</v>
      </c>
      <c r="K12">
        <v>493250</v>
      </c>
      <c r="L12">
        <v>0.19559047136340599</v>
      </c>
    </row>
    <row r="13" spans="1:14" x14ac:dyDescent="0.2">
      <c r="A13" t="s">
        <v>81</v>
      </c>
      <c r="B13">
        <v>67050</v>
      </c>
      <c r="C13">
        <v>553039</v>
      </c>
      <c r="D13">
        <v>0.12123918927959873</v>
      </c>
      <c r="I13" t="s">
        <v>6</v>
      </c>
      <c r="J13">
        <v>35888</v>
      </c>
      <c r="K13">
        <v>463296</v>
      </c>
      <c r="L13">
        <v>7.7462356679099328E-2</v>
      </c>
    </row>
    <row r="14" spans="1:14" x14ac:dyDescent="0.2">
      <c r="A14" t="s">
        <v>82</v>
      </c>
      <c r="B14">
        <v>52762</v>
      </c>
      <c r="C14">
        <v>489467</v>
      </c>
      <c r="D14">
        <v>0.10779480536992279</v>
      </c>
      <c r="I14" t="s">
        <v>7</v>
      </c>
      <c r="J14">
        <v>23712</v>
      </c>
      <c r="K14">
        <v>442249</v>
      </c>
      <c r="L14">
        <v>5.3616853853824427E-2</v>
      </c>
    </row>
    <row r="16" spans="1:14" x14ac:dyDescent="0.2">
      <c r="B16" t="s">
        <v>74</v>
      </c>
      <c r="C16" t="s">
        <v>75</v>
      </c>
      <c r="D16" t="s">
        <v>76</v>
      </c>
      <c r="E16" t="s">
        <v>77</v>
      </c>
      <c r="F16" t="s">
        <v>78</v>
      </c>
      <c r="J16" t="s">
        <v>74</v>
      </c>
      <c r="K16" t="s">
        <v>75</v>
      </c>
      <c r="L16" t="s">
        <v>76</v>
      </c>
      <c r="M16" t="s">
        <v>77</v>
      </c>
      <c r="N16" t="s">
        <v>91</v>
      </c>
    </row>
    <row r="17" spans="1:14" x14ac:dyDescent="0.2">
      <c r="A17" t="s">
        <v>5</v>
      </c>
      <c r="B17">
        <v>20659</v>
      </c>
      <c r="C17">
        <v>345856</v>
      </c>
      <c r="D17">
        <v>5.9732952442635087E-2</v>
      </c>
      <c r="E17">
        <v>5.3184941038743765E-2</v>
      </c>
      <c r="F17">
        <v>1</v>
      </c>
      <c r="I17" t="s">
        <v>5</v>
      </c>
      <c r="J17">
        <v>78279</v>
      </c>
      <c r="K17">
        <v>370627</v>
      </c>
      <c r="L17">
        <v>0.21120695470108761</v>
      </c>
      <c r="M17">
        <v>0.21718999526809279</v>
      </c>
      <c r="N17">
        <v>4.0836746459843933</v>
      </c>
    </row>
    <row r="18" spans="1:14" x14ac:dyDescent="0.2">
      <c r="A18" t="s">
        <v>81</v>
      </c>
      <c r="B18">
        <v>48745</v>
      </c>
      <c r="C18">
        <v>410234</v>
      </c>
      <c r="D18">
        <v>0.11882242817513906</v>
      </c>
      <c r="E18">
        <v>0.12725355075904254</v>
      </c>
      <c r="F18">
        <v>2.3926613111471129</v>
      </c>
      <c r="I18" t="s">
        <v>6</v>
      </c>
      <c r="J18">
        <v>44759</v>
      </c>
      <c r="K18">
        <v>383531</v>
      </c>
      <c r="L18">
        <v>0.11670243083349195</v>
      </c>
      <c r="M18">
        <v>0.10453007167546095</v>
      </c>
      <c r="N18">
        <v>1.9654073057881869</v>
      </c>
    </row>
    <row r="19" spans="1:14" x14ac:dyDescent="0.2">
      <c r="A19" t="s">
        <v>82</v>
      </c>
      <c r="B19">
        <v>54884</v>
      </c>
      <c r="C19">
        <v>435420</v>
      </c>
      <c r="D19">
        <v>0.12604841302650316</v>
      </c>
      <c r="E19">
        <v>0.12170780390381736</v>
      </c>
      <c r="F19">
        <v>2.2883884333942679</v>
      </c>
      <c r="I19" t="s">
        <v>7</v>
      </c>
      <c r="J19">
        <v>30727</v>
      </c>
      <c r="K19">
        <v>411173</v>
      </c>
      <c r="L19">
        <v>7.4730101441485702E-2</v>
      </c>
      <c r="M19">
        <v>7.775798631437715E-2</v>
      </c>
      <c r="N19">
        <v>1.4620301310051769</v>
      </c>
    </row>
    <row r="20" spans="1:14" x14ac:dyDescent="0.2">
      <c r="A20" t="s">
        <v>5</v>
      </c>
      <c r="B20">
        <v>21235</v>
      </c>
      <c r="C20">
        <v>413087</v>
      </c>
      <c r="D20">
        <v>5.1405636100869789E-2</v>
      </c>
      <c r="I20" t="s">
        <v>5</v>
      </c>
      <c r="J20">
        <v>85888</v>
      </c>
      <c r="K20">
        <v>388103</v>
      </c>
      <c r="L20">
        <v>0.22130207702594415</v>
      </c>
    </row>
    <row r="21" spans="1:14" x14ac:dyDescent="0.2">
      <c r="A21" t="s">
        <v>81</v>
      </c>
      <c r="B21">
        <v>56532</v>
      </c>
      <c r="C21">
        <v>393963</v>
      </c>
      <c r="D21">
        <v>0.14349570898789987</v>
      </c>
      <c r="I21" t="s">
        <v>6</v>
      </c>
      <c r="J21">
        <v>40721</v>
      </c>
      <c r="K21">
        <v>420297</v>
      </c>
      <c r="L21">
        <v>9.6886249485482884E-2</v>
      </c>
    </row>
    <row r="22" spans="1:14" x14ac:dyDescent="0.2">
      <c r="A22" t="s">
        <v>82</v>
      </c>
      <c r="B22">
        <v>46679</v>
      </c>
      <c r="C22">
        <v>415166</v>
      </c>
      <c r="D22">
        <v>0.11243454425458732</v>
      </c>
      <c r="I22" t="s">
        <v>7</v>
      </c>
      <c r="J22">
        <v>30085</v>
      </c>
      <c r="K22">
        <v>392813</v>
      </c>
      <c r="L22">
        <v>7.6588605774248822E-2</v>
      </c>
    </row>
    <row r="23" spans="1:14" x14ac:dyDescent="0.2">
      <c r="A23" t="s">
        <v>5</v>
      </c>
      <c r="B23">
        <v>22298</v>
      </c>
      <c r="C23">
        <v>460548</v>
      </c>
      <c r="D23">
        <v>4.8416234572726403E-2</v>
      </c>
      <c r="I23" t="s">
        <v>5</v>
      </c>
      <c r="J23">
        <v>85110</v>
      </c>
      <c r="K23">
        <v>388522</v>
      </c>
      <c r="L23">
        <v>0.2190609540772466</v>
      </c>
    </row>
    <row r="24" spans="1:14" x14ac:dyDescent="0.2">
      <c r="A24" t="s">
        <v>81</v>
      </c>
      <c r="B24">
        <v>44196</v>
      </c>
      <c r="C24">
        <v>370019</v>
      </c>
      <c r="D24">
        <v>0.11944251511408874</v>
      </c>
      <c r="I24" t="s">
        <v>6</v>
      </c>
      <c r="J24">
        <v>39096</v>
      </c>
      <c r="K24">
        <v>390954</v>
      </c>
      <c r="L24">
        <v>0.10000153470740804</v>
      </c>
    </row>
    <row r="25" spans="1:14" x14ac:dyDescent="0.2">
      <c r="A25" t="s">
        <v>82</v>
      </c>
      <c r="B25">
        <v>53016</v>
      </c>
      <c r="C25">
        <v>418634</v>
      </c>
      <c r="D25">
        <v>0.12664045443036159</v>
      </c>
      <c r="I25" t="s">
        <v>7</v>
      </c>
      <c r="J25">
        <v>33472</v>
      </c>
      <c r="K25">
        <v>408418</v>
      </c>
      <c r="L25">
        <v>8.1955251727396927E-2</v>
      </c>
    </row>
    <row r="27" spans="1:14" x14ac:dyDescent="0.2">
      <c r="B27" t="s">
        <v>74</v>
      </c>
      <c r="C27" t="s">
        <v>75</v>
      </c>
      <c r="D27" t="s">
        <v>76</v>
      </c>
      <c r="E27" t="s">
        <v>77</v>
      </c>
      <c r="F27" t="s">
        <v>78</v>
      </c>
      <c r="J27" t="s">
        <v>74</v>
      </c>
      <c r="K27" t="s">
        <v>75</v>
      </c>
      <c r="L27" t="s">
        <v>76</v>
      </c>
      <c r="M27" t="s">
        <v>77</v>
      </c>
      <c r="N27" t="s">
        <v>91</v>
      </c>
    </row>
    <row r="28" spans="1:14" x14ac:dyDescent="0.2">
      <c r="A28" t="s">
        <v>5</v>
      </c>
      <c r="B28">
        <v>4084</v>
      </c>
      <c r="C28">
        <v>70657</v>
      </c>
      <c r="D28">
        <v>5.7800359483136846E-2</v>
      </c>
      <c r="E28">
        <v>5.7260466254547983E-2</v>
      </c>
      <c r="F28">
        <v>1</v>
      </c>
      <c r="I28" t="s">
        <v>5</v>
      </c>
      <c r="J28">
        <v>48051</v>
      </c>
      <c r="K28">
        <v>99377</v>
      </c>
      <c r="L28">
        <v>0.48352234420439338</v>
      </c>
      <c r="M28">
        <v>0.4754693920592275</v>
      </c>
      <c r="N28">
        <v>8.3036241784262934</v>
      </c>
    </row>
    <row r="29" spans="1:14" x14ac:dyDescent="0.2">
      <c r="A29" t="s">
        <v>81</v>
      </c>
      <c r="B29">
        <v>43332</v>
      </c>
      <c r="C29">
        <v>125396</v>
      </c>
      <c r="D29">
        <v>0.34556126192223036</v>
      </c>
      <c r="E29">
        <v>0.38914194737871727</v>
      </c>
      <c r="F29">
        <v>6.795996833990313</v>
      </c>
      <c r="I29" t="s">
        <v>6</v>
      </c>
      <c r="J29">
        <v>35248</v>
      </c>
      <c r="K29">
        <v>104634</v>
      </c>
      <c r="L29">
        <v>0.33686946881510788</v>
      </c>
      <c r="M29">
        <v>0.33186788284369023</v>
      </c>
      <c r="N29">
        <v>5.7957593528559714</v>
      </c>
    </row>
    <row r="30" spans="1:14" x14ac:dyDescent="0.2">
      <c r="A30" t="s">
        <v>82</v>
      </c>
      <c r="B30">
        <v>65723</v>
      </c>
      <c r="C30">
        <v>130200</v>
      </c>
      <c r="D30">
        <v>0.50478494623655912</v>
      </c>
      <c r="E30">
        <v>0.41354883083004407</v>
      </c>
      <c r="F30">
        <v>7.2222400179495123</v>
      </c>
      <c r="I30" t="s">
        <v>7</v>
      </c>
      <c r="J30">
        <v>29123</v>
      </c>
      <c r="K30">
        <v>72654</v>
      </c>
      <c r="L30">
        <v>0.40084510143970048</v>
      </c>
      <c r="M30">
        <v>0.36789047328022817</v>
      </c>
      <c r="N30">
        <v>6.424859896264083</v>
      </c>
    </row>
    <row r="31" spans="1:14" x14ac:dyDescent="0.2">
      <c r="A31" t="s">
        <v>5</v>
      </c>
      <c r="B31">
        <v>5020</v>
      </c>
      <c r="C31">
        <v>90383</v>
      </c>
      <c r="D31">
        <v>5.5541418187048448E-2</v>
      </c>
      <c r="I31" t="s">
        <v>5</v>
      </c>
      <c r="J31">
        <v>50233</v>
      </c>
      <c r="K31">
        <v>98567</v>
      </c>
      <c r="L31">
        <v>0.50963304148447253</v>
      </c>
    </row>
    <row r="32" spans="1:14" x14ac:dyDescent="0.2">
      <c r="A32" t="s">
        <v>81</v>
      </c>
      <c r="B32">
        <v>44250</v>
      </c>
      <c r="C32">
        <v>111019</v>
      </c>
      <c r="D32">
        <v>0.39858042317080861</v>
      </c>
      <c r="I32" t="s">
        <v>6</v>
      </c>
      <c r="J32">
        <v>34146</v>
      </c>
      <c r="K32">
        <v>109377</v>
      </c>
      <c r="L32">
        <v>0.31218629145067062</v>
      </c>
    </row>
    <row r="33" spans="1:14" x14ac:dyDescent="0.2">
      <c r="A33" t="s">
        <v>82</v>
      </c>
      <c r="B33">
        <v>45334</v>
      </c>
      <c r="C33">
        <v>123465</v>
      </c>
      <c r="D33">
        <v>0.36718098246466607</v>
      </c>
      <c r="I33" t="s">
        <v>7</v>
      </c>
      <c r="J33">
        <v>30598</v>
      </c>
      <c r="K33">
        <v>83034</v>
      </c>
      <c r="L33">
        <v>0.36849965074547775</v>
      </c>
    </row>
    <row r="34" spans="1:14" x14ac:dyDescent="0.2">
      <c r="A34" t="s">
        <v>5</v>
      </c>
      <c r="B34">
        <v>4701</v>
      </c>
      <c r="C34">
        <v>80442</v>
      </c>
      <c r="D34">
        <v>5.8439621093458641E-2</v>
      </c>
      <c r="I34" t="s">
        <v>5</v>
      </c>
      <c r="J34">
        <v>40523</v>
      </c>
      <c r="K34">
        <v>93532</v>
      </c>
      <c r="L34">
        <v>0.43325279048881665</v>
      </c>
    </row>
    <row r="35" spans="1:14" x14ac:dyDescent="0.2">
      <c r="A35" t="s">
        <v>81</v>
      </c>
      <c r="B35">
        <v>50985</v>
      </c>
      <c r="C35">
        <v>120451</v>
      </c>
      <c r="D35">
        <v>0.42328415704311295</v>
      </c>
      <c r="I35" t="s">
        <v>6</v>
      </c>
      <c r="J35">
        <v>37851</v>
      </c>
      <c r="K35">
        <v>109223</v>
      </c>
      <c r="L35">
        <v>0.34654788826529209</v>
      </c>
    </row>
    <row r="36" spans="1:14" x14ac:dyDescent="0.2">
      <c r="A36" t="s">
        <v>82</v>
      </c>
      <c r="B36">
        <v>52864</v>
      </c>
      <c r="C36">
        <v>143387</v>
      </c>
      <c r="D36">
        <v>0.36868056378890696</v>
      </c>
      <c r="I36" t="s">
        <v>7</v>
      </c>
      <c r="J36">
        <v>24794</v>
      </c>
      <c r="K36">
        <v>74161</v>
      </c>
      <c r="L36">
        <v>0.33432666765550628</v>
      </c>
    </row>
    <row r="38" spans="1:14" x14ac:dyDescent="0.2">
      <c r="B38" t="s">
        <v>74</v>
      </c>
      <c r="C38" t="s">
        <v>75</v>
      </c>
      <c r="D38" t="s">
        <v>76</v>
      </c>
      <c r="E38" t="s">
        <v>77</v>
      </c>
      <c r="F38" t="s">
        <v>78</v>
      </c>
      <c r="J38" t="s">
        <v>74</v>
      </c>
      <c r="K38" t="s">
        <v>75</v>
      </c>
      <c r="L38" t="s">
        <v>76</v>
      </c>
      <c r="M38" t="s">
        <v>77</v>
      </c>
      <c r="N38" t="s">
        <v>91</v>
      </c>
    </row>
    <row r="39" spans="1:14" x14ac:dyDescent="0.2">
      <c r="A39" t="s">
        <v>5</v>
      </c>
      <c r="B39">
        <v>6010</v>
      </c>
      <c r="C39">
        <v>166041</v>
      </c>
      <c r="D39">
        <v>3.619587933100861E-2</v>
      </c>
      <c r="E39">
        <v>4.5887305091113183E-2</v>
      </c>
      <c r="F39">
        <v>1</v>
      </c>
      <c r="I39" t="s">
        <v>5</v>
      </c>
      <c r="J39">
        <v>57788</v>
      </c>
      <c r="K39">
        <v>149963</v>
      </c>
      <c r="L39">
        <v>0.38534838593519732</v>
      </c>
      <c r="M39">
        <v>0.40690530581595247</v>
      </c>
      <c r="N39">
        <v>8.8674918914502996</v>
      </c>
    </row>
    <row r="40" spans="1:14" x14ac:dyDescent="0.2">
      <c r="A40" t="s">
        <v>81</v>
      </c>
      <c r="B40">
        <v>36514</v>
      </c>
      <c r="C40">
        <v>115108</v>
      </c>
      <c r="D40">
        <v>0.31721513708864718</v>
      </c>
      <c r="E40">
        <v>0.27944398992514835</v>
      </c>
      <c r="F40">
        <v>6.0897886544064495</v>
      </c>
      <c r="I40" t="s">
        <v>6</v>
      </c>
      <c r="J40">
        <v>43850</v>
      </c>
      <c r="K40">
        <v>169234</v>
      </c>
      <c r="L40">
        <v>0.25910868974319579</v>
      </c>
      <c r="M40">
        <v>0.27803468188384306</v>
      </c>
      <c r="N40">
        <v>6.0590762811584016</v>
      </c>
    </row>
    <row r="41" spans="1:14" x14ac:dyDescent="0.2">
      <c r="A41" t="s">
        <v>82</v>
      </c>
      <c r="B41">
        <v>48982</v>
      </c>
      <c r="C41">
        <v>150992</v>
      </c>
      <c r="D41">
        <v>0.32440129278372365</v>
      </c>
      <c r="E41">
        <v>0.30956376254779211</v>
      </c>
      <c r="F41">
        <v>6.7461743925281006</v>
      </c>
      <c r="I41" t="s">
        <v>7</v>
      </c>
      <c r="J41">
        <v>33146</v>
      </c>
      <c r="K41">
        <v>132953</v>
      </c>
      <c r="L41">
        <v>0.24930614578083984</v>
      </c>
      <c r="M41">
        <v>0.21741727764547814</v>
      </c>
      <c r="N41">
        <v>4.7380703053661026</v>
      </c>
    </row>
    <row r="42" spans="1:14" x14ac:dyDescent="0.2">
      <c r="A42" t="s">
        <v>5</v>
      </c>
      <c r="B42">
        <v>7341</v>
      </c>
      <c r="C42">
        <v>175201</v>
      </c>
      <c r="D42">
        <v>4.1900445773711339E-2</v>
      </c>
      <c r="I42" t="s">
        <v>5</v>
      </c>
      <c r="J42">
        <v>67777</v>
      </c>
      <c r="K42">
        <v>156229</v>
      </c>
      <c r="L42">
        <v>0.43383110690076748</v>
      </c>
    </row>
    <row r="43" spans="1:14" x14ac:dyDescent="0.2">
      <c r="A43" t="s">
        <v>81</v>
      </c>
      <c r="B43">
        <v>40175</v>
      </c>
      <c r="C43">
        <v>172945</v>
      </c>
      <c r="D43">
        <v>0.23229928590014165</v>
      </c>
      <c r="I43" t="s">
        <v>6</v>
      </c>
      <c r="J43">
        <v>45518</v>
      </c>
      <c r="K43">
        <v>150123</v>
      </c>
      <c r="L43">
        <v>0.30320470547484396</v>
      </c>
    </row>
    <row r="44" spans="1:14" x14ac:dyDescent="0.2">
      <c r="A44" t="s">
        <v>82</v>
      </c>
      <c r="B44">
        <v>44064</v>
      </c>
      <c r="C44">
        <v>145257</v>
      </c>
      <c r="D44">
        <v>0.3033519899213119</v>
      </c>
      <c r="I44" t="s">
        <v>7</v>
      </c>
      <c r="J44">
        <v>20721</v>
      </c>
      <c r="K44">
        <v>131850</v>
      </c>
      <c r="L44">
        <v>0.15715585893060297</v>
      </c>
    </row>
    <row r="45" spans="1:14" x14ac:dyDescent="0.2">
      <c r="A45" t="s">
        <v>5</v>
      </c>
      <c r="B45">
        <v>10421</v>
      </c>
      <c r="C45">
        <v>174950</v>
      </c>
      <c r="D45">
        <v>5.9565590168619606E-2</v>
      </c>
      <c r="I45" t="s">
        <v>5</v>
      </c>
      <c r="J45">
        <v>55196</v>
      </c>
      <c r="K45">
        <v>137462</v>
      </c>
      <c r="L45">
        <v>0.40153642461189276</v>
      </c>
    </row>
    <row r="46" spans="1:14" x14ac:dyDescent="0.2">
      <c r="A46" t="s">
        <v>81</v>
      </c>
      <c r="B46">
        <v>34276</v>
      </c>
      <c r="C46">
        <v>118677</v>
      </c>
      <c r="D46">
        <v>0.28881754678665622</v>
      </c>
      <c r="I46" t="s">
        <v>6</v>
      </c>
      <c r="J46">
        <v>40942</v>
      </c>
      <c r="K46">
        <v>150638</v>
      </c>
      <c r="L46">
        <v>0.27179065043348954</v>
      </c>
    </row>
    <row r="47" spans="1:14" x14ac:dyDescent="0.2">
      <c r="A47" t="s">
        <v>82</v>
      </c>
      <c r="B47">
        <v>43023</v>
      </c>
      <c r="C47">
        <v>142963</v>
      </c>
      <c r="D47">
        <v>0.30093800493834066</v>
      </c>
      <c r="I47" t="s">
        <v>7</v>
      </c>
      <c r="J47">
        <v>35028</v>
      </c>
      <c r="K47">
        <v>142512</v>
      </c>
      <c r="L47">
        <v>0.24578982822499157</v>
      </c>
    </row>
    <row r="49" spans="1:14" x14ac:dyDescent="0.2">
      <c r="B49" t="s">
        <v>74</v>
      </c>
      <c r="C49" t="s">
        <v>75</v>
      </c>
      <c r="D49" t="s">
        <v>76</v>
      </c>
      <c r="E49" t="s">
        <v>77</v>
      </c>
      <c r="F49" t="s">
        <v>78</v>
      </c>
      <c r="J49" t="s">
        <v>74</v>
      </c>
      <c r="K49" t="s">
        <v>75</v>
      </c>
      <c r="L49" t="s">
        <v>76</v>
      </c>
      <c r="M49" t="s">
        <v>77</v>
      </c>
      <c r="N49" t="s">
        <v>91</v>
      </c>
    </row>
    <row r="50" spans="1:14" x14ac:dyDescent="0.2">
      <c r="A50" t="s">
        <v>5</v>
      </c>
      <c r="B50">
        <v>124090</v>
      </c>
      <c r="C50">
        <v>4398011</v>
      </c>
      <c r="D50">
        <v>2.8215027202069299E-2</v>
      </c>
      <c r="E50">
        <v>2.9203004826100484E-2</v>
      </c>
      <c r="F50">
        <v>1</v>
      </c>
      <c r="I50" t="s">
        <v>5</v>
      </c>
      <c r="J50">
        <v>2164539</v>
      </c>
      <c r="K50">
        <v>4198223</v>
      </c>
      <c r="L50">
        <v>0.51558456994780888</v>
      </c>
      <c r="M50">
        <v>0.493049558608946</v>
      </c>
      <c r="N50">
        <v>16.883521457637055</v>
      </c>
    </row>
    <row r="51" spans="1:14" x14ac:dyDescent="0.2">
      <c r="A51" t="s">
        <v>81</v>
      </c>
      <c r="B51">
        <v>1410253</v>
      </c>
      <c r="C51">
        <v>4611705</v>
      </c>
      <c r="D51">
        <v>0.30579861461216623</v>
      </c>
      <c r="E51">
        <v>0.33458811438447905</v>
      </c>
      <c r="F51">
        <v>11.457318052607981</v>
      </c>
      <c r="I51" t="s">
        <v>6</v>
      </c>
      <c r="J51">
        <v>759790</v>
      </c>
      <c r="K51">
        <v>4015571</v>
      </c>
      <c r="L51">
        <v>0.1892109490779767</v>
      </c>
      <c r="M51">
        <v>0.16661876504787868</v>
      </c>
      <c r="N51">
        <v>5.7055349625858174</v>
      </c>
    </row>
    <row r="52" spans="1:14" x14ac:dyDescent="0.2">
      <c r="A52" t="s">
        <v>82</v>
      </c>
      <c r="B52">
        <v>1776686</v>
      </c>
      <c r="C52">
        <v>4338554</v>
      </c>
      <c r="D52">
        <v>0.40951109517134049</v>
      </c>
      <c r="E52">
        <v>0.38194074740853118</v>
      </c>
      <c r="F52">
        <v>13.078816706805723</v>
      </c>
      <c r="I52" t="s">
        <v>7</v>
      </c>
      <c r="J52">
        <v>520382</v>
      </c>
      <c r="K52">
        <v>4143286</v>
      </c>
      <c r="L52">
        <v>0.12559644687815419</v>
      </c>
      <c r="M52">
        <v>0.13409113506922485</v>
      </c>
      <c r="N52">
        <v>4.5916896520655133</v>
      </c>
    </row>
    <row r="53" spans="1:14" x14ac:dyDescent="0.2">
      <c r="A53" t="s">
        <v>5</v>
      </c>
      <c r="B53">
        <v>137439</v>
      </c>
      <c r="C53">
        <v>4477929</v>
      </c>
      <c r="D53">
        <v>3.0692536661478999E-2</v>
      </c>
      <c r="I53" t="s">
        <v>5</v>
      </c>
      <c r="J53">
        <v>2009532</v>
      </c>
      <c r="K53">
        <v>4013128</v>
      </c>
      <c r="L53">
        <v>0.50073957272232528</v>
      </c>
    </row>
    <row r="54" spans="1:14" x14ac:dyDescent="0.2">
      <c r="A54" t="s">
        <v>81</v>
      </c>
      <c r="B54">
        <v>1692436</v>
      </c>
      <c r="C54">
        <v>4548402</v>
      </c>
      <c r="D54">
        <v>0.37209463895231776</v>
      </c>
      <c r="I54" t="s">
        <v>6</v>
      </c>
      <c r="J54">
        <v>704408</v>
      </c>
      <c r="K54">
        <v>4219260</v>
      </c>
      <c r="L54">
        <v>0.16695060271232395</v>
      </c>
    </row>
    <row r="55" spans="1:14" x14ac:dyDescent="0.2">
      <c r="A55" t="s">
        <v>82</v>
      </c>
      <c r="B55">
        <v>1710393</v>
      </c>
      <c r="C55">
        <v>4541132</v>
      </c>
      <c r="D55">
        <v>0.37664463398113068</v>
      </c>
      <c r="I55" t="s">
        <v>7</v>
      </c>
      <c r="J55">
        <v>576292</v>
      </c>
      <c r="K55">
        <v>4074843</v>
      </c>
      <c r="L55">
        <v>0.14142679852941573</v>
      </c>
    </row>
    <row r="56" spans="1:14" x14ac:dyDescent="0.2">
      <c r="A56" t="s">
        <v>5</v>
      </c>
      <c r="B56">
        <v>130560</v>
      </c>
      <c r="C56">
        <v>4548899</v>
      </c>
      <c r="D56">
        <v>2.8701450614753151E-2</v>
      </c>
      <c r="I56" t="s">
        <v>5</v>
      </c>
      <c r="J56">
        <v>1878241</v>
      </c>
      <c r="K56">
        <v>4058214</v>
      </c>
      <c r="L56">
        <v>0.46282453315670391</v>
      </c>
    </row>
    <row r="57" spans="1:14" x14ac:dyDescent="0.2">
      <c r="A57" t="s">
        <v>81</v>
      </c>
      <c r="B57">
        <v>1480943</v>
      </c>
      <c r="C57">
        <v>4544567</v>
      </c>
      <c r="D57">
        <v>0.32587108958895317</v>
      </c>
      <c r="I57" t="s">
        <v>6</v>
      </c>
      <c r="J57">
        <v>588655</v>
      </c>
      <c r="K57">
        <v>4096566</v>
      </c>
      <c r="L57">
        <v>0.14369474335333546</v>
      </c>
    </row>
    <row r="58" spans="1:14" x14ac:dyDescent="0.2">
      <c r="A58" t="s">
        <v>82</v>
      </c>
      <c r="B58">
        <v>1618099</v>
      </c>
      <c r="C58">
        <v>4498887</v>
      </c>
      <c r="D58">
        <v>0.35966651307312231</v>
      </c>
      <c r="I58" t="s">
        <v>7</v>
      </c>
      <c r="J58">
        <v>523692</v>
      </c>
      <c r="K58">
        <v>3872025</v>
      </c>
      <c r="L58">
        <v>0.1352501598001046</v>
      </c>
    </row>
    <row r="61" spans="1:14" x14ac:dyDescent="0.2">
      <c r="B61" t="s">
        <v>74</v>
      </c>
      <c r="C61" t="s">
        <v>75</v>
      </c>
      <c r="D61" t="s">
        <v>76</v>
      </c>
      <c r="E61" t="s">
        <v>77</v>
      </c>
      <c r="F61" t="s">
        <v>78</v>
      </c>
      <c r="J61" t="s">
        <v>74</v>
      </c>
      <c r="K61" t="s">
        <v>75</v>
      </c>
      <c r="L61" t="s">
        <v>76</v>
      </c>
      <c r="M61" t="s">
        <v>77</v>
      </c>
      <c r="N61" t="s">
        <v>91</v>
      </c>
    </row>
    <row r="62" spans="1:14" x14ac:dyDescent="0.2">
      <c r="A62" t="s">
        <v>5</v>
      </c>
      <c r="B62">
        <v>55723</v>
      </c>
      <c r="C62">
        <v>853649</v>
      </c>
      <c r="D62">
        <v>6.5276243514606119E-2</v>
      </c>
      <c r="E62">
        <v>6.2943229931639769E-2</v>
      </c>
      <c r="F62">
        <v>1</v>
      </c>
      <c r="I62" t="s">
        <v>5</v>
      </c>
      <c r="J62">
        <v>227034</v>
      </c>
      <c r="K62">
        <v>244868</v>
      </c>
      <c r="L62">
        <v>0.92716892366499504</v>
      </c>
      <c r="M62">
        <v>0.91119756674365082</v>
      </c>
      <c r="N62">
        <v>14.476498389632493</v>
      </c>
    </row>
    <row r="63" spans="1:14" x14ac:dyDescent="0.2">
      <c r="A63" t="s">
        <v>79</v>
      </c>
      <c r="B63">
        <v>794922</v>
      </c>
      <c r="C63">
        <v>917470</v>
      </c>
      <c r="D63">
        <v>0.86642833008163755</v>
      </c>
      <c r="E63">
        <v>0.91458085144422707</v>
      </c>
      <c r="F63">
        <v>14.53024975740073</v>
      </c>
      <c r="I63" t="s">
        <v>9</v>
      </c>
      <c r="J63">
        <v>910597</v>
      </c>
      <c r="K63">
        <v>739796</v>
      </c>
      <c r="L63">
        <v>1.2308758090068073</v>
      </c>
      <c r="M63">
        <v>1.1284342360310042</v>
      </c>
      <c r="N63">
        <v>17.92780950797335</v>
      </c>
    </row>
    <row r="64" spans="1:14" x14ac:dyDescent="0.2">
      <c r="A64" t="s">
        <v>80</v>
      </c>
      <c r="B64">
        <v>524295</v>
      </c>
      <c r="C64">
        <v>862498</v>
      </c>
      <c r="D64">
        <v>0.60787967044561264</v>
      </c>
      <c r="E64">
        <v>0.56915804586915641</v>
      </c>
      <c r="F64">
        <v>9.0424029158862229</v>
      </c>
      <c r="I64" t="s">
        <v>10</v>
      </c>
      <c r="J64">
        <v>461242</v>
      </c>
      <c r="K64">
        <v>857626</v>
      </c>
      <c r="L64">
        <v>0.53781251967640908</v>
      </c>
      <c r="M64">
        <v>0.58495209000315518</v>
      </c>
      <c r="N64">
        <v>9.2933281409048991</v>
      </c>
    </row>
    <row r="65" spans="1:14" x14ac:dyDescent="0.2">
      <c r="A65" t="s">
        <v>5</v>
      </c>
      <c r="B65">
        <v>59236</v>
      </c>
      <c r="C65">
        <v>1012502</v>
      </c>
      <c r="D65">
        <v>5.8504575793430533E-2</v>
      </c>
      <c r="I65" t="s">
        <v>5</v>
      </c>
      <c r="J65">
        <v>233378</v>
      </c>
      <c r="K65">
        <v>252527</v>
      </c>
      <c r="L65">
        <v>0.92417048474024555</v>
      </c>
    </row>
    <row r="66" spans="1:14" x14ac:dyDescent="0.2">
      <c r="A66" t="s">
        <v>79</v>
      </c>
      <c r="B66">
        <v>804816</v>
      </c>
      <c r="C66">
        <v>837836</v>
      </c>
      <c r="D66">
        <v>0.96058894580801013</v>
      </c>
      <c r="I66" t="s">
        <v>9</v>
      </c>
      <c r="J66">
        <v>937450</v>
      </c>
      <c r="K66">
        <v>870512</v>
      </c>
      <c r="L66">
        <v>1.0768949767493154</v>
      </c>
    </row>
    <row r="67" spans="1:14" x14ac:dyDescent="0.2">
      <c r="A67" t="s">
        <v>80</v>
      </c>
      <c r="B67">
        <v>517393</v>
      </c>
      <c r="C67">
        <v>898872</v>
      </c>
      <c r="D67">
        <v>0.57560253295241148</v>
      </c>
      <c r="I67" t="s">
        <v>10</v>
      </c>
      <c r="J67">
        <v>513857</v>
      </c>
      <c r="K67">
        <v>859755</v>
      </c>
      <c r="L67">
        <v>0.59767840838378372</v>
      </c>
    </row>
    <row r="68" spans="1:14" x14ac:dyDescent="0.2">
      <c r="A68" t="s">
        <v>5</v>
      </c>
      <c r="B68">
        <v>51405</v>
      </c>
      <c r="C68">
        <v>790252</v>
      </c>
      <c r="D68">
        <v>6.5048870486882668E-2</v>
      </c>
      <c r="I68" t="s">
        <v>5</v>
      </c>
      <c r="J68">
        <v>240609</v>
      </c>
      <c r="K68">
        <v>272721</v>
      </c>
      <c r="L68">
        <v>0.88225329182571199</v>
      </c>
    </row>
    <row r="69" spans="1:14" x14ac:dyDescent="0.2">
      <c r="A69" t="s">
        <v>79</v>
      </c>
      <c r="B69">
        <v>823740</v>
      </c>
      <c r="C69">
        <v>898568</v>
      </c>
      <c r="D69">
        <v>0.91672527844303375</v>
      </c>
      <c r="I69" t="s">
        <v>9</v>
      </c>
      <c r="J69">
        <v>862435</v>
      </c>
      <c r="K69">
        <v>800380</v>
      </c>
      <c r="L69">
        <v>1.07753192233689</v>
      </c>
    </row>
    <row r="70" spans="1:14" x14ac:dyDescent="0.2">
      <c r="A70" t="s">
        <v>80</v>
      </c>
      <c r="B70">
        <v>414475</v>
      </c>
      <c r="C70">
        <v>790995</v>
      </c>
      <c r="D70">
        <v>0.52399193420944512</v>
      </c>
      <c r="I70" t="s">
        <v>10</v>
      </c>
      <c r="J70">
        <v>494959</v>
      </c>
      <c r="K70">
        <v>799139</v>
      </c>
      <c r="L70">
        <v>0.61936534194927295</v>
      </c>
    </row>
    <row r="72" spans="1:14" x14ac:dyDescent="0.2">
      <c r="B72" t="s">
        <v>74</v>
      </c>
      <c r="C72" t="s">
        <v>75</v>
      </c>
      <c r="D72" t="s">
        <v>76</v>
      </c>
      <c r="E72" t="s">
        <v>77</v>
      </c>
      <c r="F72" t="s">
        <v>78</v>
      </c>
      <c r="J72" t="s">
        <v>74</v>
      </c>
      <c r="K72" t="s">
        <v>75</v>
      </c>
      <c r="L72" t="s">
        <v>76</v>
      </c>
      <c r="M72" t="s">
        <v>77</v>
      </c>
      <c r="N72" t="s">
        <v>91</v>
      </c>
    </row>
    <row r="73" spans="1:14" x14ac:dyDescent="0.2">
      <c r="A73" t="s">
        <v>5</v>
      </c>
      <c r="B73">
        <v>5622</v>
      </c>
      <c r="C73">
        <v>39088</v>
      </c>
      <c r="D73">
        <v>0.14382930822758902</v>
      </c>
      <c r="E73">
        <v>0.10227815475459179</v>
      </c>
      <c r="F73">
        <v>1</v>
      </c>
      <c r="I73" t="s">
        <v>5</v>
      </c>
      <c r="J73">
        <v>124774</v>
      </c>
      <c r="K73">
        <v>115566</v>
      </c>
      <c r="L73">
        <v>1.0796774137722167</v>
      </c>
      <c r="M73">
        <v>1.0751970145954426</v>
      </c>
      <c r="N73">
        <v>10.512479592297019</v>
      </c>
    </row>
    <row r="74" spans="1:14" x14ac:dyDescent="0.2">
      <c r="A74" t="s">
        <v>79</v>
      </c>
      <c r="B74">
        <v>102591</v>
      </c>
      <c r="C74">
        <v>141543</v>
      </c>
      <c r="D74">
        <v>0.72480447637820311</v>
      </c>
      <c r="E74">
        <v>0.77229284784518404</v>
      </c>
      <c r="F74">
        <v>7.5509071286848961</v>
      </c>
      <c r="I74" t="s">
        <v>9</v>
      </c>
      <c r="J74">
        <v>204482</v>
      </c>
      <c r="K74">
        <v>158880</v>
      </c>
      <c r="L74">
        <v>1.2870216515609265</v>
      </c>
      <c r="M74">
        <v>1.3378236510411823</v>
      </c>
      <c r="N74">
        <v>13.080248213816358</v>
      </c>
    </row>
    <row r="75" spans="1:14" x14ac:dyDescent="0.2">
      <c r="A75" t="s">
        <v>80</v>
      </c>
      <c r="B75">
        <v>41657</v>
      </c>
      <c r="C75">
        <v>59879</v>
      </c>
      <c r="D75">
        <v>0.69568630070642468</v>
      </c>
      <c r="E75">
        <v>0.76028892333472309</v>
      </c>
      <c r="F75">
        <v>7.4335416507950818</v>
      </c>
      <c r="I75" t="s">
        <v>10</v>
      </c>
      <c r="J75">
        <v>118549</v>
      </c>
      <c r="K75">
        <v>93252</v>
      </c>
      <c r="L75">
        <v>1.2712756830952687</v>
      </c>
      <c r="M75">
        <v>1.1985560739380769</v>
      </c>
      <c r="N75">
        <v>11.718593054537559</v>
      </c>
    </row>
    <row r="76" spans="1:14" x14ac:dyDescent="0.2">
      <c r="A76" t="s">
        <v>5</v>
      </c>
      <c r="B76">
        <v>4243</v>
      </c>
      <c r="C76">
        <v>44882</v>
      </c>
      <c r="D76">
        <v>9.4536785348246513E-2</v>
      </c>
      <c r="I76" t="s">
        <v>5</v>
      </c>
      <c r="J76">
        <v>85356</v>
      </c>
      <c r="K76">
        <v>92518</v>
      </c>
      <c r="L76">
        <v>0.92258803692254476</v>
      </c>
    </row>
    <row r="77" spans="1:14" x14ac:dyDescent="0.2">
      <c r="A77" t="s">
        <v>79</v>
      </c>
      <c r="B77">
        <v>51801</v>
      </c>
      <c r="C77">
        <v>68936</v>
      </c>
      <c r="D77">
        <v>0.75143611465707327</v>
      </c>
      <c r="I77" t="s">
        <v>9</v>
      </c>
      <c r="J77">
        <v>186496</v>
      </c>
      <c r="K77">
        <v>140529</v>
      </c>
      <c r="L77">
        <v>1.3270997445367148</v>
      </c>
    </row>
    <row r="78" spans="1:14" x14ac:dyDescent="0.2">
      <c r="A78" t="s">
        <v>80</v>
      </c>
      <c r="B78">
        <v>42639</v>
      </c>
      <c r="C78">
        <v>54766</v>
      </c>
      <c r="D78">
        <v>0.77856699412043973</v>
      </c>
      <c r="I78" t="s">
        <v>10</v>
      </c>
      <c r="J78">
        <v>120687</v>
      </c>
      <c r="K78">
        <v>103376</v>
      </c>
      <c r="L78">
        <v>1.1674566630552545</v>
      </c>
    </row>
    <row r="79" spans="1:14" x14ac:dyDescent="0.2">
      <c r="A79" t="s">
        <v>5</v>
      </c>
      <c r="B79">
        <v>3785</v>
      </c>
      <c r="C79">
        <v>55281</v>
      </c>
      <c r="D79">
        <v>6.8468370687939803E-2</v>
      </c>
      <c r="I79" t="s">
        <v>5</v>
      </c>
      <c r="J79">
        <v>114321</v>
      </c>
      <c r="K79">
        <v>93451</v>
      </c>
      <c r="L79">
        <v>1.2233255930915667</v>
      </c>
    </row>
    <row r="80" spans="1:14" x14ac:dyDescent="0.2">
      <c r="A80" t="s">
        <v>79</v>
      </c>
      <c r="B80">
        <v>53341</v>
      </c>
      <c r="C80">
        <v>63453</v>
      </c>
      <c r="D80">
        <v>0.84063795250027584</v>
      </c>
      <c r="I80" t="s">
        <v>9</v>
      </c>
      <c r="J80">
        <v>199648</v>
      </c>
      <c r="K80">
        <v>142672</v>
      </c>
      <c r="L80">
        <v>1.3993495570259056</v>
      </c>
    </row>
    <row r="81" spans="1:14" x14ac:dyDescent="0.2">
      <c r="A81" t="s">
        <v>80</v>
      </c>
      <c r="B81">
        <v>45493</v>
      </c>
      <c r="C81">
        <v>56400</v>
      </c>
      <c r="D81">
        <v>0.80661347517730497</v>
      </c>
      <c r="I81" t="s">
        <v>10</v>
      </c>
      <c r="J81">
        <v>107639</v>
      </c>
      <c r="K81">
        <v>93038</v>
      </c>
      <c r="L81">
        <v>1.1569358756637074</v>
      </c>
    </row>
    <row r="83" spans="1:14" x14ac:dyDescent="0.2">
      <c r="B83" t="s">
        <v>74</v>
      </c>
      <c r="C83" t="s">
        <v>75</v>
      </c>
      <c r="D83" t="s">
        <v>76</v>
      </c>
      <c r="E83" t="s">
        <v>77</v>
      </c>
      <c r="F83" t="s">
        <v>78</v>
      </c>
      <c r="J83" t="s">
        <v>74</v>
      </c>
      <c r="K83" t="s">
        <v>75</v>
      </c>
      <c r="L83" t="s">
        <v>76</v>
      </c>
      <c r="M83" t="s">
        <v>77</v>
      </c>
      <c r="N83" t="s">
        <v>91</v>
      </c>
    </row>
    <row r="84" spans="1:14" x14ac:dyDescent="0.2">
      <c r="A84" t="s">
        <v>5</v>
      </c>
      <c r="B84">
        <v>50185</v>
      </c>
      <c r="C84">
        <v>1422641</v>
      </c>
      <c r="D84">
        <v>3.5275941013931132E-2</v>
      </c>
      <c r="E84">
        <v>3.5570723239219774E-2</v>
      </c>
      <c r="F84">
        <v>1</v>
      </c>
      <c r="I84" t="s">
        <v>5</v>
      </c>
      <c r="J84">
        <v>235458</v>
      </c>
      <c r="K84">
        <v>1539186</v>
      </c>
      <c r="L84">
        <v>0.15297566375993546</v>
      </c>
      <c r="M84">
        <v>0.16885513386956352</v>
      </c>
      <c r="N84">
        <v>4.7470256011940251</v>
      </c>
    </row>
    <row r="85" spans="1:14" x14ac:dyDescent="0.2">
      <c r="A85" t="s">
        <v>79</v>
      </c>
      <c r="B85">
        <v>386232</v>
      </c>
      <c r="C85">
        <v>1445714</v>
      </c>
      <c r="D85">
        <v>0.26715657453687242</v>
      </c>
      <c r="E85">
        <v>0.28216185897126927</v>
      </c>
      <c r="F85">
        <v>7.9324183844584191</v>
      </c>
      <c r="I85" t="s">
        <v>9</v>
      </c>
      <c r="J85">
        <v>611033</v>
      </c>
      <c r="K85">
        <v>1530475</v>
      </c>
      <c r="L85">
        <v>0.39924402554762412</v>
      </c>
      <c r="M85">
        <v>0.38254566447082489</v>
      </c>
      <c r="N85">
        <v>10.754509035369724</v>
      </c>
    </row>
    <row r="86" spans="1:14" x14ac:dyDescent="0.2">
      <c r="A86" t="s">
        <v>80</v>
      </c>
      <c r="B86">
        <v>223039</v>
      </c>
      <c r="C86">
        <v>1726613</v>
      </c>
      <c r="D86">
        <v>0.12917718098960218</v>
      </c>
      <c r="E86">
        <v>0.15198076301814487</v>
      </c>
      <c r="F86">
        <v>4.2726362912568794</v>
      </c>
      <c r="I86" t="s">
        <v>10</v>
      </c>
      <c r="J86">
        <v>252262</v>
      </c>
      <c r="K86">
        <v>1483680</v>
      </c>
      <c r="L86">
        <v>0.17002453359214925</v>
      </c>
      <c r="M86">
        <v>0.16311304275371741</v>
      </c>
      <c r="N86">
        <v>4.5855981520744367</v>
      </c>
    </row>
    <row r="87" spans="1:14" x14ac:dyDescent="0.2">
      <c r="A87" t="s">
        <v>5</v>
      </c>
      <c r="B87">
        <v>50781</v>
      </c>
      <c r="C87">
        <v>1385650</v>
      </c>
      <c r="D87">
        <v>3.664778262909104E-2</v>
      </c>
      <c r="I87" t="s">
        <v>5</v>
      </c>
      <c r="J87">
        <v>242291</v>
      </c>
      <c r="K87">
        <v>1363508</v>
      </c>
      <c r="L87">
        <v>0.17769679385819517</v>
      </c>
    </row>
    <row r="88" spans="1:14" x14ac:dyDescent="0.2">
      <c r="A88" t="s">
        <v>79</v>
      </c>
      <c r="B88">
        <v>421392</v>
      </c>
      <c r="C88">
        <v>1518867</v>
      </c>
      <c r="D88">
        <v>0.27743838005565991</v>
      </c>
      <c r="I88" t="s">
        <v>9</v>
      </c>
      <c r="J88">
        <v>563686</v>
      </c>
      <c r="K88">
        <v>1502413</v>
      </c>
      <c r="L88">
        <v>0.37518711565994173</v>
      </c>
    </row>
    <row r="89" spans="1:14" x14ac:dyDescent="0.2">
      <c r="A89" t="s">
        <v>80</v>
      </c>
      <c r="B89">
        <v>225193</v>
      </c>
      <c r="C89">
        <v>1342391</v>
      </c>
      <c r="D89">
        <v>0.16775514734529656</v>
      </c>
      <c r="I89" t="s">
        <v>10</v>
      </c>
      <c r="J89">
        <v>239004</v>
      </c>
      <c r="K89">
        <v>1478389</v>
      </c>
      <c r="L89">
        <v>0.1616651639047639</v>
      </c>
    </row>
    <row r="90" spans="1:14" x14ac:dyDescent="0.2">
      <c r="A90" t="s">
        <v>5</v>
      </c>
      <c r="B90">
        <v>53170</v>
      </c>
      <c r="C90">
        <v>1528381</v>
      </c>
      <c r="D90">
        <v>3.4788446074637151E-2</v>
      </c>
      <c r="I90" t="s">
        <v>5</v>
      </c>
      <c r="J90">
        <v>247738</v>
      </c>
      <c r="K90">
        <v>1408459</v>
      </c>
      <c r="L90">
        <v>0.17589294399055991</v>
      </c>
    </row>
    <row r="91" spans="1:14" x14ac:dyDescent="0.2">
      <c r="A91" t="s">
        <v>79</v>
      </c>
      <c r="B91">
        <v>440232</v>
      </c>
      <c r="C91">
        <v>1458250</v>
      </c>
      <c r="D91">
        <v>0.3018906223212755</v>
      </c>
      <c r="I91" t="s">
        <v>9</v>
      </c>
      <c r="J91">
        <v>549050</v>
      </c>
      <c r="K91">
        <v>1471172</v>
      </c>
      <c r="L91">
        <v>0.37320585220490876</v>
      </c>
    </row>
    <row r="92" spans="1:14" x14ac:dyDescent="0.2">
      <c r="A92" t="s">
        <v>80</v>
      </c>
      <c r="B92">
        <v>233533</v>
      </c>
      <c r="C92">
        <v>1468669</v>
      </c>
      <c r="D92">
        <v>0.15900996071953585</v>
      </c>
      <c r="I92" t="s">
        <v>10</v>
      </c>
      <c r="J92">
        <v>231765</v>
      </c>
      <c r="K92">
        <v>1470129</v>
      </c>
      <c r="L92">
        <v>0.15764943076423907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1F64-ED49-9841-AC80-CE77E9018AA9}">
  <dimension ref="A1:AE16"/>
  <sheetViews>
    <sheetView topLeftCell="G5" zoomScale="75" workbookViewId="0">
      <selection activeCell="L33" sqref="L33"/>
    </sheetView>
  </sheetViews>
  <sheetFormatPr baseColWidth="10" defaultRowHeight="16" x14ac:dyDescent="0.2"/>
  <cols>
    <col min="1" max="31" width="10.83203125" style="15"/>
    <col min="32" max="32" width="13.6640625" style="15" bestFit="1" customWidth="1"/>
    <col min="33" max="16384" width="10.83203125" style="15"/>
  </cols>
  <sheetData>
    <row r="1" spans="1:31" x14ac:dyDescent="0.2">
      <c r="A1" s="15" t="s">
        <v>11</v>
      </c>
    </row>
    <row r="6" spans="1:31" x14ac:dyDescent="0.2">
      <c r="A6" s="15" t="s">
        <v>102</v>
      </c>
      <c r="H6" s="15" t="s">
        <v>99</v>
      </c>
      <c r="P6" s="15" t="s">
        <v>101</v>
      </c>
      <c r="Y6" s="15" t="s">
        <v>1</v>
      </c>
      <c r="AD6" s="15" t="s">
        <v>2</v>
      </c>
    </row>
    <row r="8" spans="1:31" x14ac:dyDescent="0.2">
      <c r="A8" s="15" t="s">
        <v>4</v>
      </c>
      <c r="H8" s="15" t="s">
        <v>4</v>
      </c>
      <c r="O8" s="15" t="s">
        <v>4</v>
      </c>
      <c r="W8" s="15" t="s">
        <v>4</v>
      </c>
    </row>
    <row r="9" spans="1:31" x14ac:dyDescent="0.2">
      <c r="A9" s="15" t="s">
        <v>5</v>
      </c>
      <c r="B9" s="36">
        <v>5.0274163077292382</v>
      </c>
      <c r="C9" s="37">
        <v>4.0836746459843933</v>
      </c>
      <c r="D9" s="38">
        <v>8.3036241784262934</v>
      </c>
      <c r="E9" s="39">
        <v>8.3813060729103093</v>
      </c>
      <c r="F9" s="40">
        <v>16.883521457637055</v>
      </c>
      <c r="H9" s="15" t="s">
        <v>5</v>
      </c>
      <c r="I9" s="15">
        <v>1</v>
      </c>
      <c r="J9" s="15">
        <v>1</v>
      </c>
      <c r="K9" s="15">
        <v>1</v>
      </c>
      <c r="L9" s="15">
        <v>1</v>
      </c>
      <c r="M9" s="15">
        <v>1</v>
      </c>
      <c r="O9" s="15" t="s">
        <v>5</v>
      </c>
      <c r="P9" s="36">
        <v>5.0274163077292382</v>
      </c>
      <c r="Q9" s="37">
        <v>4.0836746459843933</v>
      </c>
      <c r="R9" s="38">
        <v>8.3036241784262934</v>
      </c>
      <c r="S9" s="39">
        <v>8.8674920000000004</v>
      </c>
      <c r="T9" s="40">
        <v>16.883521457637055</v>
      </c>
      <c r="W9" s="15" t="s">
        <v>5</v>
      </c>
      <c r="X9" s="15">
        <v>100</v>
      </c>
      <c r="Y9" s="15">
        <v>100</v>
      </c>
      <c r="Z9" s="15">
        <v>100</v>
      </c>
      <c r="AA9" s="15">
        <v>100</v>
      </c>
      <c r="AB9" s="15">
        <v>100</v>
      </c>
      <c r="AD9" s="15">
        <v>100</v>
      </c>
    </row>
    <row r="10" spans="1:31" x14ac:dyDescent="0.2">
      <c r="A10" s="15" t="s">
        <v>6</v>
      </c>
      <c r="B10" s="36">
        <v>1.7510916401789738</v>
      </c>
      <c r="C10" s="37">
        <v>1.9654073057881869</v>
      </c>
      <c r="D10" s="38">
        <v>5.7957593528559714</v>
      </c>
      <c r="E10" s="39">
        <v>6.0590762811584016</v>
      </c>
      <c r="F10" s="40">
        <v>5.7055349625858174</v>
      </c>
      <c r="H10" s="15" t="s">
        <v>6</v>
      </c>
      <c r="I10" s="36">
        <v>2.8434710344303098</v>
      </c>
      <c r="J10" s="37">
        <v>2.3926613111471129</v>
      </c>
      <c r="K10" s="38">
        <v>6.795996833990313</v>
      </c>
      <c r="L10" s="39">
        <v>6.0897886544064495</v>
      </c>
      <c r="M10" s="40">
        <v>11.457318052607981</v>
      </c>
      <c r="O10" s="15" t="s">
        <v>6</v>
      </c>
      <c r="P10" s="15">
        <f>B10/I10</f>
        <v>0.61582890030381665</v>
      </c>
      <c r="Q10" s="15">
        <f t="shared" ref="P10:T11" si="0">C10/J10</f>
        <v>0.82143147324345389</v>
      </c>
      <c r="R10" s="15">
        <f t="shared" si="0"/>
        <v>0.85281960754724984</v>
      </c>
      <c r="S10" s="15">
        <f t="shared" si="0"/>
        <v>0.99495674234510179</v>
      </c>
      <c r="T10" s="15">
        <f t="shared" si="0"/>
        <v>0.49798172106142158</v>
      </c>
      <c r="W10" s="15" t="s">
        <v>6</v>
      </c>
      <c r="X10" s="15">
        <f>(P10-1)*100/(P9-1)</f>
        <v>-9.5388971574381145</v>
      </c>
      <c r="Y10" s="15">
        <f>(Q10-1)*100/(Q9-1)</f>
        <v>-5.7907706634706315</v>
      </c>
      <c r="Z10" s="15">
        <f>(R10-1)*100/(R9-1)</f>
        <v>-2.0151693030358389</v>
      </c>
      <c r="AA10" s="15">
        <f>(S10-1)*100/(S9-1)</f>
        <v>-6.4102482149307735E-2</v>
      </c>
      <c r="AB10" s="15">
        <f>(T10-1)*100/(T9-1)</f>
        <v>-3.1606232929990461</v>
      </c>
      <c r="AD10" s="15">
        <f>AVERAGE(X10:AC10)</f>
        <v>-4.1139125798185878</v>
      </c>
      <c r="AE10" s="41"/>
    </row>
    <row r="11" spans="1:31" x14ac:dyDescent="0.2">
      <c r="A11" s="15" t="s">
        <v>7</v>
      </c>
      <c r="B11" s="36">
        <v>1.4040707077463082</v>
      </c>
      <c r="C11" s="37">
        <v>1.4620301310051769</v>
      </c>
      <c r="D11" s="38">
        <v>6.424859896264083</v>
      </c>
      <c r="E11" s="39">
        <v>4.7380703053661026</v>
      </c>
      <c r="F11" s="40">
        <v>4.5916896520655133</v>
      </c>
      <c r="H11" s="15" t="s">
        <v>7</v>
      </c>
      <c r="I11" s="36">
        <v>2.3125985613275835</v>
      </c>
      <c r="J11" s="37">
        <v>2.2883884333942679</v>
      </c>
      <c r="K11" s="38">
        <v>7.2222400179495123</v>
      </c>
      <c r="L11" s="39">
        <v>6.7461743925281006</v>
      </c>
      <c r="M11" s="40">
        <v>13.078816706805723</v>
      </c>
      <c r="O11" s="15" t="s">
        <v>7</v>
      </c>
      <c r="P11" s="15">
        <f t="shared" si="0"/>
        <v>0.60713983448138065</v>
      </c>
      <c r="Q11" s="15">
        <f t="shared" si="0"/>
        <v>0.63889071875643533</v>
      </c>
      <c r="R11" s="15">
        <f t="shared" si="0"/>
        <v>0.88959379365630442</v>
      </c>
      <c r="S11" s="15">
        <f t="shared" si="0"/>
        <v>0.70233439423295585</v>
      </c>
      <c r="T11" s="15">
        <f t="shared" si="0"/>
        <v>0.3510783700849765</v>
      </c>
      <c r="W11" s="15" t="s">
        <v>7</v>
      </c>
      <c r="X11" s="15">
        <f>(P11-1)*100/(P9-1)</f>
        <v>-9.7546450503430595</v>
      </c>
      <c r="Y11" s="15">
        <f>(Q11-1)*100/(Q9-1)</f>
        <v>-11.710356075139332</v>
      </c>
      <c r="Z11" s="15">
        <f>(R11-1)*100/(R9-1)</f>
        <v>-1.5116633009378739</v>
      </c>
      <c r="AA11" s="15">
        <f>(S11-1)*100/(S9-1)</f>
        <v>-3.7834878734804449</v>
      </c>
      <c r="AB11" s="15">
        <f>(T11-1)*100/(T9-1)</f>
        <v>-4.0855022713052813</v>
      </c>
      <c r="AD11" s="15">
        <f>AVERAGE(X11:AC11)</f>
        <v>-6.1691309142411983</v>
      </c>
    </row>
    <row r="13" spans="1:31" x14ac:dyDescent="0.2">
      <c r="A13" s="15" t="s">
        <v>8</v>
      </c>
      <c r="H13" s="15" t="s">
        <v>8</v>
      </c>
      <c r="O13" s="15" t="s">
        <v>8</v>
      </c>
      <c r="W13" s="15" t="s">
        <v>8</v>
      </c>
    </row>
    <row r="14" spans="1:31" x14ac:dyDescent="0.2">
      <c r="A14" s="15" t="s">
        <v>5</v>
      </c>
      <c r="B14" s="42">
        <v>14.476498389632493</v>
      </c>
      <c r="C14" s="43">
        <v>10.512479592297019</v>
      </c>
      <c r="D14" s="44">
        <v>4.7470256011940251</v>
      </c>
      <c r="H14" s="15" t="s">
        <v>5</v>
      </c>
      <c r="I14" s="15">
        <v>1</v>
      </c>
      <c r="J14" s="15">
        <v>1</v>
      </c>
      <c r="K14" s="15">
        <v>1</v>
      </c>
      <c r="O14" s="15" t="s">
        <v>5</v>
      </c>
      <c r="P14" s="42">
        <v>14.476498389632493</v>
      </c>
      <c r="Q14" s="43">
        <v>10.512479592297019</v>
      </c>
      <c r="R14" s="44">
        <v>4.7470256011940251</v>
      </c>
      <c r="W14" s="15" t="s">
        <v>5</v>
      </c>
      <c r="X14" s="15">
        <v>100</v>
      </c>
      <c r="Y14" s="15">
        <v>100</v>
      </c>
      <c r="Z14" s="15">
        <v>100</v>
      </c>
      <c r="AD14" s="15">
        <f>AVERAGE(X14:AC14)</f>
        <v>100</v>
      </c>
    </row>
    <row r="15" spans="1:31" x14ac:dyDescent="0.2">
      <c r="A15" s="15" t="s">
        <v>10</v>
      </c>
      <c r="B15" s="42">
        <v>9.2933281409048956</v>
      </c>
      <c r="C15" s="43">
        <v>11.718593054537559</v>
      </c>
      <c r="D15" s="44">
        <v>4.5855981520744367</v>
      </c>
      <c r="G15" s="16"/>
      <c r="H15" s="15" t="s">
        <v>10</v>
      </c>
      <c r="I15" s="42">
        <v>9.0424029158862229</v>
      </c>
      <c r="J15" s="43">
        <v>7.4335416507950818</v>
      </c>
      <c r="K15" s="44">
        <v>4.2726362912568794</v>
      </c>
      <c r="O15" s="15" t="s">
        <v>10</v>
      </c>
      <c r="P15" s="15">
        <f t="shared" ref="P15:R16" si="1">B15/I15</f>
        <v>1.0277498389922255</v>
      </c>
      <c r="Q15" s="15">
        <f t="shared" si="1"/>
        <v>1.5764481595773603</v>
      </c>
      <c r="R15" s="15">
        <f t="shared" si="1"/>
        <v>1.0732479526651901</v>
      </c>
      <c r="W15" s="15" t="s">
        <v>10</v>
      </c>
      <c r="X15" s="15">
        <f>(P15-1)*100/(P14-1)</f>
        <v>0.20591282831728397</v>
      </c>
      <c r="Y15" s="15">
        <f>(Q15-1)*100/(Q14-1)</f>
        <v>6.0599148096375872</v>
      </c>
      <c r="Z15" s="15">
        <f>(R15-1)*100/(R14-1)</f>
        <v>1.9548292555526969</v>
      </c>
      <c r="AD15" s="15">
        <f>AVERAGE(X15:AC15)</f>
        <v>2.7402189645025228</v>
      </c>
    </row>
    <row r="16" spans="1:31" x14ac:dyDescent="0.2">
      <c r="A16" s="15" t="s">
        <v>9</v>
      </c>
      <c r="B16" s="42">
        <v>17.92780950797335</v>
      </c>
      <c r="C16" s="43">
        <v>13.080248213816358</v>
      </c>
      <c r="D16" s="44">
        <v>10.754509035369724</v>
      </c>
      <c r="G16" s="16"/>
      <c r="H16" s="15" t="s">
        <v>9</v>
      </c>
      <c r="I16" s="42">
        <v>14.53024975740073</v>
      </c>
      <c r="J16" s="43">
        <v>7.5509071286848961</v>
      </c>
      <c r="K16" s="44">
        <v>7.9324183844584191</v>
      </c>
      <c r="O16" s="15" t="s">
        <v>9</v>
      </c>
      <c r="P16" s="15">
        <f t="shared" si="1"/>
        <v>1.2338266586809448</v>
      </c>
      <c r="Q16" s="15">
        <f t="shared" si="1"/>
        <v>1.7322750751530538</v>
      </c>
      <c r="R16" s="15">
        <f t="shared" si="1"/>
        <v>1.355766742767941</v>
      </c>
      <c r="W16" s="15" t="s">
        <v>9</v>
      </c>
      <c r="X16" s="15">
        <f>(P16-1)*100/(P14-1)</f>
        <v>1.7350698372867261</v>
      </c>
      <c r="Y16" s="15">
        <f>(Q16-1)*100/(Q14-1)</f>
        <v>7.6980462144279684</v>
      </c>
      <c r="Z16" s="15">
        <f>(R16-1)*100/(R14-1)</f>
        <v>9.494644035914046</v>
      </c>
      <c r="AD16" s="15">
        <f>AVERAGE(X16:AC16)</f>
        <v>6.3092533625429139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850E-BD5A-B045-9EF3-9EA33AC5C5C2}">
  <dimension ref="A2:C11"/>
  <sheetViews>
    <sheetView workbookViewId="0">
      <selection activeCell="B17" sqref="B17"/>
    </sheetView>
  </sheetViews>
  <sheetFormatPr baseColWidth="10" defaultRowHeight="16" x14ac:dyDescent="0.2"/>
  <sheetData>
    <row r="2" spans="1:3" x14ac:dyDescent="0.2">
      <c r="A2" t="s">
        <v>16</v>
      </c>
    </row>
    <row r="3" spans="1:3" x14ac:dyDescent="0.2">
      <c r="B3" t="s">
        <v>15</v>
      </c>
      <c r="C3" t="s">
        <v>14</v>
      </c>
    </row>
    <row r="4" spans="1:3" x14ac:dyDescent="0.2">
      <c r="B4">
        <v>1</v>
      </c>
      <c r="C4">
        <v>0.60713983448138065</v>
      </c>
    </row>
    <row r="5" spans="1:3" x14ac:dyDescent="0.2">
      <c r="B5">
        <v>1</v>
      </c>
      <c r="C5">
        <v>0.63889071875643533</v>
      </c>
    </row>
    <row r="6" spans="1:3" x14ac:dyDescent="0.2">
      <c r="B6">
        <v>1</v>
      </c>
      <c r="C6">
        <v>0.88959379365630442</v>
      </c>
    </row>
    <row r="7" spans="1:3" x14ac:dyDescent="0.2">
      <c r="B7">
        <v>1</v>
      </c>
      <c r="C7">
        <v>0.70233439423295585</v>
      </c>
    </row>
    <row r="8" spans="1:3" x14ac:dyDescent="0.2">
      <c r="B8">
        <v>1</v>
      </c>
      <c r="C8">
        <v>0.3510783700849765</v>
      </c>
    </row>
    <row r="9" spans="1:3" x14ac:dyDescent="0.2">
      <c r="A9" t="s">
        <v>13</v>
      </c>
      <c r="B9">
        <v>1</v>
      </c>
      <c r="C9">
        <f>AVERAGE(C4:C8)</f>
        <v>0.6378074222424106</v>
      </c>
    </row>
    <row r="10" spans="1:3" x14ac:dyDescent="0.2">
      <c r="A10" t="s">
        <v>3</v>
      </c>
      <c r="B10">
        <v>0</v>
      </c>
      <c r="C10">
        <v>7.7644144857306877E-2</v>
      </c>
    </row>
    <row r="11" spans="1:3" x14ac:dyDescent="0.2">
      <c r="A11" t="s">
        <v>12</v>
      </c>
      <c r="C11">
        <f>_xlfn.T.TEST(C4:C8,B4:B8,2,3)</f>
        <v>1.4005096309436336E-2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8F57-F90C-B142-A579-7C15031640E6}">
  <dimension ref="A1:M288"/>
  <sheetViews>
    <sheetView zoomScale="75" workbookViewId="0">
      <selection activeCell="H282" sqref="H282"/>
    </sheetView>
  </sheetViews>
  <sheetFormatPr baseColWidth="10" defaultRowHeight="16" x14ac:dyDescent="0.2"/>
  <sheetData>
    <row r="1" spans="1:13" x14ac:dyDescent="0.2">
      <c r="A1" s="15" t="s">
        <v>86</v>
      </c>
      <c r="H1" s="15" t="s">
        <v>88</v>
      </c>
    </row>
    <row r="2" spans="1:13" x14ac:dyDescent="0.2">
      <c r="B2" t="s">
        <v>74</v>
      </c>
      <c r="C2" t="s">
        <v>75</v>
      </c>
      <c r="D2" t="s">
        <v>76</v>
      </c>
      <c r="E2" t="s">
        <v>77</v>
      </c>
      <c r="F2" t="s">
        <v>78</v>
      </c>
      <c r="I2" t="s">
        <v>74</v>
      </c>
      <c r="J2" t="s">
        <v>75</v>
      </c>
      <c r="K2" t="s">
        <v>76</v>
      </c>
      <c r="L2" t="s">
        <v>77</v>
      </c>
      <c r="M2" t="s">
        <v>93</v>
      </c>
    </row>
    <row r="3" spans="1:13" x14ac:dyDescent="0.2">
      <c r="A3" t="s">
        <v>5</v>
      </c>
      <c r="B3">
        <v>3059</v>
      </c>
      <c r="C3">
        <v>55497</v>
      </c>
      <c r="D3">
        <v>5.5120096581797215E-2</v>
      </c>
      <c r="E3">
        <v>5.8144315141947372E-2</v>
      </c>
      <c r="F3">
        <v>1</v>
      </c>
      <c r="H3" t="s">
        <v>5</v>
      </c>
      <c r="I3">
        <v>115546</v>
      </c>
      <c r="J3">
        <v>103909</v>
      </c>
      <c r="K3">
        <v>1.1119922239652003</v>
      </c>
      <c r="L3">
        <v>1.057540898780873</v>
      </c>
      <c r="M3">
        <v>18.188208016537896</v>
      </c>
    </row>
    <row r="4" spans="1:13" x14ac:dyDescent="0.2">
      <c r="A4" t="s">
        <v>18</v>
      </c>
      <c r="B4">
        <v>11881</v>
      </c>
      <c r="C4">
        <v>75743</v>
      </c>
      <c r="D4">
        <v>0.15685937974466288</v>
      </c>
      <c r="E4">
        <v>0.15571518166434026</v>
      </c>
      <c r="F4">
        <v>2.6780809316300949</v>
      </c>
      <c r="H4" t="s">
        <v>18</v>
      </c>
      <c r="I4">
        <v>83017</v>
      </c>
      <c r="J4">
        <v>68368</v>
      </c>
      <c r="K4">
        <v>1.2142669084952025</v>
      </c>
      <c r="L4">
        <v>1.0790487373729734</v>
      </c>
      <c r="M4">
        <v>6.9296309187049703</v>
      </c>
    </row>
    <row r="5" spans="1:13" x14ac:dyDescent="0.2">
      <c r="A5" t="s">
        <v>19</v>
      </c>
      <c r="B5">
        <v>6607</v>
      </c>
      <c r="C5">
        <v>70464</v>
      </c>
      <c r="D5">
        <v>9.3764191643960035E-2</v>
      </c>
      <c r="E5">
        <v>9.3850428139328937E-2</v>
      </c>
      <c r="F5">
        <v>1.6140946524215212</v>
      </c>
      <c r="H5" t="s">
        <v>19</v>
      </c>
      <c r="I5">
        <v>15960</v>
      </c>
      <c r="J5">
        <v>109093</v>
      </c>
      <c r="K5">
        <v>0.14629719597041058</v>
      </c>
      <c r="L5">
        <v>0.17223628537890634</v>
      </c>
      <c r="M5">
        <v>1.8352210937515057</v>
      </c>
    </row>
    <row r="6" spans="1:13" x14ac:dyDescent="0.2">
      <c r="A6" t="s">
        <v>20</v>
      </c>
      <c r="B6">
        <v>3049</v>
      </c>
      <c r="C6">
        <v>69754</v>
      </c>
      <c r="D6">
        <v>4.3710754938784874E-2</v>
      </c>
      <c r="E6">
        <v>4.3255419101346455E-2</v>
      </c>
      <c r="F6">
        <v>0.74393204212221364</v>
      </c>
      <c r="H6" t="s">
        <v>20</v>
      </c>
      <c r="I6">
        <v>102010</v>
      </c>
      <c r="J6">
        <v>88490</v>
      </c>
      <c r="K6">
        <v>1.1527856254944062</v>
      </c>
      <c r="L6">
        <v>1.087666981599954</v>
      </c>
      <c r="M6">
        <v>25.145218892725907</v>
      </c>
    </row>
    <row r="7" spans="1:13" x14ac:dyDescent="0.2">
      <c r="A7" t="s">
        <v>21</v>
      </c>
      <c r="B7">
        <v>21465</v>
      </c>
      <c r="C7">
        <v>78658</v>
      </c>
      <c r="D7">
        <v>0.27289023366981108</v>
      </c>
      <c r="E7">
        <v>0.31346912088169138</v>
      </c>
      <c r="F7">
        <v>5.3912256102152218</v>
      </c>
      <c r="H7" t="s">
        <v>21</v>
      </c>
      <c r="I7">
        <v>46306</v>
      </c>
      <c r="J7">
        <v>78633</v>
      </c>
      <c r="K7">
        <v>0.5888876171581906</v>
      </c>
      <c r="L7">
        <v>0.71157231352725603</v>
      </c>
      <c r="M7">
        <v>12.2380375758163</v>
      </c>
    </row>
    <row r="8" spans="1:13" x14ac:dyDescent="0.2">
      <c r="A8" t="s">
        <v>22</v>
      </c>
      <c r="B8">
        <v>3773</v>
      </c>
      <c r="C8">
        <v>71244</v>
      </c>
      <c r="D8">
        <v>5.295884565717815E-2</v>
      </c>
      <c r="E8">
        <v>4.783251111735598E-2</v>
      </c>
      <c r="F8">
        <v>0.82265155244468446</v>
      </c>
      <c r="H8" t="s">
        <v>22</v>
      </c>
      <c r="I8">
        <v>3678</v>
      </c>
      <c r="J8">
        <v>66292</v>
      </c>
      <c r="K8">
        <v>5.5481807759609002E-2</v>
      </c>
      <c r="L8">
        <v>5.3866010342391302E-2</v>
      </c>
      <c r="M8">
        <v>0.92641920729289751</v>
      </c>
    </row>
    <row r="9" spans="1:13" x14ac:dyDescent="0.2">
      <c r="A9" t="s">
        <v>5</v>
      </c>
      <c r="B9">
        <v>3121</v>
      </c>
      <c r="C9">
        <v>45714</v>
      </c>
      <c r="D9">
        <v>6.827230170188564E-2</v>
      </c>
      <c r="H9" t="s">
        <v>5</v>
      </c>
      <c r="I9">
        <v>87615</v>
      </c>
      <c r="J9">
        <v>81754</v>
      </c>
      <c r="K9">
        <v>1.0716906818015022</v>
      </c>
    </row>
    <row r="10" spans="1:13" x14ac:dyDescent="0.2">
      <c r="A10" t="s">
        <v>18</v>
      </c>
      <c r="B10">
        <v>9508</v>
      </c>
      <c r="C10">
        <v>59089</v>
      </c>
      <c r="D10">
        <v>0.16090981400937568</v>
      </c>
      <c r="H10" t="s">
        <v>18</v>
      </c>
      <c r="I10">
        <v>92851</v>
      </c>
      <c r="J10">
        <v>88859</v>
      </c>
      <c r="K10">
        <v>1.0449251060669149</v>
      </c>
    </row>
    <row r="11" spans="1:13" x14ac:dyDescent="0.2">
      <c r="A11" t="s">
        <v>19</v>
      </c>
      <c r="B11">
        <v>5350</v>
      </c>
      <c r="C11">
        <v>52871</v>
      </c>
      <c r="D11">
        <v>0.1011896881087931</v>
      </c>
      <c r="H11" t="s">
        <v>19</v>
      </c>
      <c r="I11">
        <v>16091</v>
      </c>
      <c r="J11">
        <v>108144</v>
      </c>
      <c r="K11">
        <v>0.14879235093948809</v>
      </c>
    </row>
    <row r="12" spans="1:13" x14ac:dyDescent="0.2">
      <c r="A12" t="s">
        <v>20</v>
      </c>
      <c r="B12">
        <v>3838</v>
      </c>
      <c r="C12">
        <v>89609</v>
      </c>
      <c r="D12">
        <v>4.2830519255878316E-2</v>
      </c>
      <c r="H12" t="s">
        <v>20</v>
      </c>
      <c r="I12">
        <v>145826</v>
      </c>
      <c r="J12">
        <v>135529</v>
      </c>
      <c r="K12">
        <v>1.075976359303175</v>
      </c>
    </row>
    <row r="13" spans="1:13" x14ac:dyDescent="0.2">
      <c r="A13" t="s">
        <v>21</v>
      </c>
      <c r="B13">
        <v>31055</v>
      </c>
      <c r="C13">
        <v>92333</v>
      </c>
      <c r="D13">
        <v>0.33633695428503352</v>
      </c>
      <c r="H13" t="s">
        <v>21</v>
      </c>
      <c r="I13">
        <v>60643</v>
      </c>
      <c r="J13">
        <v>76044</v>
      </c>
      <c r="K13">
        <v>0.79747251591184054</v>
      </c>
    </row>
    <row r="14" spans="1:13" x14ac:dyDescent="0.2">
      <c r="A14" t="s">
        <v>22</v>
      </c>
      <c r="B14">
        <v>3273</v>
      </c>
      <c r="C14">
        <v>78157</v>
      </c>
      <c r="D14">
        <v>4.1877247079596197E-2</v>
      </c>
      <c r="H14" t="s">
        <v>22</v>
      </c>
      <c r="I14">
        <v>5636</v>
      </c>
      <c r="J14">
        <v>101038</v>
      </c>
      <c r="K14">
        <v>5.5780993289653399E-2</v>
      </c>
    </row>
    <row r="15" spans="1:13" x14ac:dyDescent="0.2">
      <c r="A15" t="s">
        <v>5</v>
      </c>
      <c r="B15">
        <v>2612</v>
      </c>
      <c r="C15">
        <v>51175</v>
      </c>
      <c r="D15">
        <v>5.1040547142159255E-2</v>
      </c>
      <c r="H15" t="s">
        <v>5</v>
      </c>
      <c r="I15">
        <v>75555</v>
      </c>
      <c r="J15">
        <v>76400</v>
      </c>
      <c r="K15">
        <v>0.98893979057591619</v>
      </c>
    </row>
    <row r="16" spans="1:13" x14ac:dyDescent="0.2">
      <c r="A16" t="s">
        <v>18</v>
      </c>
      <c r="B16">
        <v>8982</v>
      </c>
      <c r="C16">
        <v>60130</v>
      </c>
      <c r="D16">
        <v>0.14937635123898221</v>
      </c>
      <c r="H16" t="s">
        <v>18</v>
      </c>
      <c r="I16">
        <v>65165</v>
      </c>
      <c r="J16">
        <v>66634</v>
      </c>
      <c r="K16">
        <v>0.9779541975568028</v>
      </c>
    </row>
    <row r="17" spans="1:13" x14ac:dyDescent="0.2">
      <c r="A17" t="s">
        <v>19</v>
      </c>
      <c r="B17">
        <v>4351</v>
      </c>
      <c r="C17">
        <v>50244</v>
      </c>
      <c r="D17">
        <v>8.6597404665233663E-2</v>
      </c>
      <c r="H17" t="s">
        <v>19</v>
      </c>
      <c r="I17">
        <v>19686</v>
      </c>
      <c r="J17">
        <v>88828</v>
      </c>
      <c r="K17">
        <v>0.22161930922682038</v>
      </c>
    </row>
    <row r="18" spans="1:13" x14ac:dyDescent="0.2">
      <c r="A18" t="s">
        <v>20</v>
      </c>
      <c r="B18">
        <v>2879</v>
      </c>
      <c r="C18">
        <v>66605</v>
      </c>
      <c r="D18">
        <v>4.3224983109376176E-2</v>
      </c>
      <c r="H18" t="s">
        <v>20</v>
      </c>
      <c r="I18">
        <v>145112</v>
      </c>
      <c r="J18">
        <v>140308</v>
      </c>
      <c r="K18">
        <v>1.0342389600022808</v>
      </c>
    </row>
    <row r="19" spans="1:13" x14ac:dyDescent="0.2">
      <c r="A19" t="s">
        <v>21</v>
      </c>
      <c r="B19">
        <v>24456</v>
      </c>
      <c r="C19">
        <v>73845</v>
      </c>
      <c r="D19">
        <v>0.33118017469022953</v>
      </c>
      <c r="H19" t="s">
        <v>21</v>
      </c>
      <c r="I19">
        <v>96437</v>
      </c>
      <c r="J19">
        <v>128865</v>
      </c>
      <c r="K19">
        <v>0.74835680751173705</v>
      </c>
    </row>
    <row r="20" spans="1:13" x14ac:dyDescent="0.2">
      <c r="A20" t="s">
        <v>22</v>
      </c>
      <c r="B20">
        <v>3290</v>
      </c>
      <c r="C20">
        <v>67610</v>
      </c>
      <c r="D20">
        <v>4.8661440615293594E-2</v>
      </c>
      <c r="H20" t="s">
        <v>22</v>
      </c>
      <c r="I20">
        <v>6449</v>
      </c>
      <c r="J20">
        <v>128121</v>
      </c>
      <c r="K20">
        <v>5.0335229977911504E-2</v>
      </c>
    </row>
    <row r="24" spans="1:13" x14ac:dyDescent="0.2">
      <c r="B24" t="s">
        <v>74</v>
      </c>
      <c r="C24" t="s">
        <v>75</v>
      </c>
      <c r="D24" t="s">
        <v>76</v>
      </c>
      <c r="E24" t="s">
        <v>77</v>
      </c>
      <c r="F24" t="s">
        <v>78</v>
      </c>
      <c r="I24" t="s">
        <v>74</v>
      </c>
      <c r="J24" t="s">
        <v>75</v>
      </c>
      <c r="K24" t="s">
        <v>76</v>
      </c>
      <c r="L24" t="s">
        <v>77</v>
      </c>
      <c r="M24" t="s">
        <v>93</v>
      </c>
    </row>
    <row r="25" spans="1:13" x14ac:dyDescent="0.2">
      <c r="A25" t="s">
        <v>5</v>
      </c>
      <c r="B25">
        <v>2748</v>
      </c>
      <c r="C25">
        <v>59563</v>
      </c>
      <c r="D25">
        <v>4.6136024041770897E-2</v>
      </c>
      <c r="E25">
        <v>6.228417943839093E-2</v>
      </c>
      <c r="F25">
        <v>1</v>
      </c>
      <c r="H25" t="s">
        <v>5</v>
      </c>
      <c r="I25">
        <v>124882</v>
      </c>
      <c r="J25">
        <v>117253</v>
      </c>
      <c r="K25">
        <v>1.0650644333194033</v>
      </c>
      <c r="L25">
        <v>1.1192928272581517</v>
      </c>
      <c r="M25">
        <v>17.970740521119208</v>
      </c>
    </row>
    <row r="26" spans="1:13" x14ac:dyDescent="0.2">
      <c r="A26" t="s">
        <v>18</v>
      </c>
      <c r="B26">
        <v>14893</v>
      </c>
      <c r="C26">
        <v>98352</v>
      </c>
      <c r="D26">
        <v>0.15142549210997233</v>
      </c>
      <c r="E26">
        <v>0.17015396321546139</v>
      </c>
      <c r="F26">
        <v>2.7318970041785815</v>
      </c>
      <c r="H26" t="s">
        <v>18</v>
      </c>
      <c r="I26">
        <v>81161</v>
      </c>
      <c r="J26">
        <v>69130</v>
      </c>
      <c r="K26">
        <v>1.1740344278894836</v>
      </c>
      <c r="L26">
        <v>1.1620259729768672</v>
      </c>
      <c r="M26">
        <v>6.8292618697657073</v>
      </c>
    </row>
    <row r="27" spans="1:13" x14ac:dyDescent="0.2">
      <c r="A27" t="s">
        <v>19</v>
      </c>
      <c r="B27">
        <v>8220</v>
      </c>
      <c r="C27">
        <v>73347</v>
      </c>
      <c r="D27">
        <v>0.11207002331383696</v>
      </c>
      <c r="E27">
        <v>0.11512463573501634</v>
      </c>
      <c r="F27">
        <v>1.8483768554564184</v>
      </c>
      <c r="H27" t="s">
        <v>19</v>
      </c>
      <c r="I27">
        <v>31564</v>
      </c>
      <c r="J27">
        <v>161199</v>
      </c>
      <c r="K27">
        <v>0.19580766630065943</v>
      </c>
      <c r="L27">
        <v>0.20998532374369225</v>
      </c>
      <c r="M27">
        <v>1.8239825247049453</v>
      </c>
    </row>
    <row r="28" spans="1:13" x14ac:dyDescent="0.2">
      <c r="A28" t="s">
        <v>20</v>
      </c>
      <c r="B28">
        <v>7780</v>
      </c>
      <c r="C28">
        <v>160143</v>
      </c>
      <c r="D28">
        <v>4.8581580212684911E-2</v>
      </c>
      <c r="E28">
        <v>4.9524595754762042E-2</v>
      </c>
      <c r="F28">
        <v>0.79513925046969325</v>
      </c>
      <c r="H28" t="s">
        <v>20</v>
      </c>
      <c r="I28">
        <v>208015</v>
      </c>
      <c r="J28">
        <v>202682</v>
      </c>
      <c r="K28">
        <v>1.0263121540146634</v>
      </c>
      <c r="L28">
        <v>1.0032214333424296</v>
      </c>
      <c r="M28">
        <v>20.257034268592989</v>
      </c>
    </row>
    <row r="29" spans="1:13" x14ac:dyDescent="0.2">
      <c r="A29" t="s">
        <v>21</v>
      </c>
      <c r="B29">
        <v>36832</v>
      </c>
      <c r="C29">
        <v>106674</v>
      </c>
      <c r="D29">
        <v>0.34527626225696983</v>
      </c>
      <c r="E29">
        <v>0.32550688149186008</v>
      </c>
      <c r="F29">
        <v>5.2261566970443711</v>
      </c>
      <c r="H29" t="s">
        <v>21</v>
      </c>
      <c r="I29">
        <v>38207</v>
      </c>
      <c r="J29">
        <v>72874</v>
      </c>
      <c r="K29">
        <v>0.52428849795537502</v>
      </c>
      <c r="L29">
        <v>0.63648928168286178</v>
      </c>
      <c r="M29">
        <v>10.21911643409306</v>
      </c>
    </row>
    <row r="30" spans="1:13" x14ac:dyDescent="0.2">
      <c r="A30" t="s">
        <v>22</v>
      </c>
      <c r="B30">
        <v>4973</v>
      </c>
      <c r="C30">
        <v>105393</v>
      </c>
      <c r="D30">
        <v>4.7185296936229158E-2</v>
      </c>
      <c r="E30">
        <v>5.396722276199694E-2</v>
      </c>
      <c r="F30">
        <v>0.86646758853713735</v>
      </c>
      <c r="H30" t="s">
        <v>22</v>
      </c>
      <c r="I30">
        <v>2763</v>
      </c>
      <c r="J30">
        <v>48137</v>
      </c>
      <c r="K30">
        <v>5.7398674616199595E-2</v>
      </c>
      <c r="L30">
        <v>6.6005078565526107E-2</v>
      </c>
      <c r="M30">
        <v>1.0597406783020358</v>
      </c>
    </row>
    <row r="31" spans="1:13" x14ac:dyDescent="0.2">
      <c r="A31" t="s">
        <v>5</v>
      </c>
      <c r="B31">
        <v>3159</v>
      </c>
      <c r="C31">
        <v>47494</v>
      </c>
      <c r="D31">
        <v>6.6513664883985343E-2</v>
      </c>
      <c r="H31" t="s">
        <v>5</v>
      </c>
      <c r="I31">
        <v>110699</v>
      </c>
      <c r="J31">
        <v>95146</v>
      </c>
      <c r="K31">
        <v>1.1634645702394215</v>
      </c>
    </row>
    <row r="32" spans="1:13" x14ac:dyDescent="0.2">
      <c r="A32" t="s">
        <v>18</v>
      </c>
      <c r="B32">
        <v>9003</v>
      </c>
      <c r="C32">
        <v>52168</v>
      </c>
      <c r="D32">
        <v>0.1725770587333231</v>
      </c>
      <c r="H32" t="s">
        <v>18</v>
      </c>
      <c r="I32">
        <v>121416</v>
      </c>
      <c r="J32">
        <v>113107</v>
      </c>
      <c r="K32">
        <v>1.073461412644664</v>
      </c>
    </row>
    <row r="33" spans="1:13" x14ac:dyDescent="0.2">
      <c r="A33" t="s">
        <v>19</v>
      </c>
      <c r="B33">
        <v>7182</v>
      </c>
      <c r="C33">
        <v>65949</v>
      </c>
      <c r="D33">
        <v>0.10890233362143474</v>
      </c>
      <c r="H33" t="s">
        <v>19</v>
      </c>
      <c r="I33">
        <v>40218</v>
      </c>
      <c r="J33">
        <v>174811</v>
      </c>
      <c r="K33">
        <v>0.23006561371996043</v>
      </c>
    </row>
    <row r="34" spans="1:13" x14ac:dyDescent="0.2">
      <c r="A34" t="s">
        <v>20</v>
      </c>
      <c r="B34">
        <v>6633</v>
      </c>
      <c r="C34">
        <v>130660</v>
      </c>
      <c r="D34">
        <v>5.0765345170671973E-2</v>
      </c>
      <c r="H34" t="s">
        <v>20</v>
      </c>
      <c r="I34">
        <v>205225</v>
      </c>
      <c r="J34">
        <v>206211</v>
      </c>
      <c r="K34">
        <v>0.99521848979928329</v>
      </c>
    </row>
    <row r="35" spans="1:13" x14ac:dyDescent="0.2">
      <c r="A35" t="s">
        <v>21</v>
      </c>
      <c r="B35">
        <v>26009</v>
      </c>
      <c r="C35">
        <v>78414</v>
      </c>
      <c r="D35">
        <v>0.33168821894049533</v>
      </c>
      <c r="H35" t="s">
        <v>21</v>
      </c>
      <c r="I35">
        <v>66088</v>
      </c>
      <c r="J35">
        <v>98828</v>
      </c>
      <c r="K35">
        <v>0.66871736754765854</v>
      </c>
    </row>
    <row r="36" spans="1:13" x14ac:dyDescent="0.2">
      <c r="A36" t="s">
        <v>22</v>
      </c>
      <c r="B36">
        <v>3780</v>
      </c>
      <c r="C36">
        <v>58160</v>
      </c>
      <c r="D36">
        <v>6.4993122420907837E-2</v>
      </c>
      <c r="H36" t="s">
        <v>22</v>
      </c>
      <c r="I36">
        <v>6172</v>
      </c>
      <c r="J36">
        <v>82369</v>
      </c>
      <c r="K36">
        <v>7.4931102720683748E-2</v>
      </c>
    </row>
    <row r="37" spans="1:13" x14ac:dyDescent="0.2">
      <c r="A37" t="s">
        <v>5</v>
      </c>
      <c r="B37">
        <v>5250</v>
      </c>
      <c r="C37">
        <v>70752</v>
      </c>
      <c r="D37">
        <v>7.4202849389416556E-2</v>
      </c>
      <c r="H37" t="s">
        <v>5</v>
      </c>
      <c r="I37">
        <v>110709</v>
      </c>
      <c r="J37">
        <v>98029</v>
      </c>
      <c r="K37">
        <v>1.1293494782156301</v>
      </c>
    </row>
    <row r="38" spans="1:13" x14ac:dyDescent="0.2">
      <c r="A38" t="s">
        <v>18</v>
      </c>
      <c r="B38">
        <v>12363</v>
      </c>
      <c r="C38">
        <v>66304</v>
      </c>
      <c r="D38">
        <v>0.18645933880308879</v>
      </c>
      <c r="H38" t="s">
        <v>18</v>
      </c>
      <c r="I38">
        <v>190567</v>
      </c>
      <c r="J38">
        <v>153859</v>
      </c>
      <c r="K38">
        <v>1.2385820783964538</v>
      </c>
    </row>
    <row r="39" spans="1:13" x14ac:dyDescent="0.2">
      <c r="A39" t="s">
        <v>19</v>
      </c>
      <c r="B39">
        <v>8185</v>
      </c>
      <c r="C39">
        <v>65795</v>
      </c>
      <c r="D39">
        <v>0.12440155026977734</v>
      </c>
      <c r="H39" t="s">
        <v>19</v>
      </c>
      <c r="I39">
        <v>35411</v>
      </c>
      <c r="J39">
        <v>173513</v>
      </c>
      <c r="K39">
        <v>0.20408269121045686</v>
      </c>
    </row>
    <row r="40" spans="1:13" x14ac:dyDescent="0.2">
      <c r="A40" t="s">
        <v>20</v>
      </c>
      <c r="B40">
        <v>5931</v>
      </c>
      <c r="C40">
        <v>120483</v>
      </c>
      <c r="D40">
        <v>4.9226861880929257E-2</v>
      </c>
      <c r="H40" t="s">
        <v>20</v>
      </c>
      <c r="I40">
        <v>196272</v>
      </c>
      <c r="J40">
        <v>198629</v>
      </c>
      <c r="K40">
        <v>0.98813365621334248</v>
      </c>
    </row>
    <row r="41" spans="1:13" x14ac:dyDescent="0.2">
      <c r="A41" t="s">
        <v>21</v>
      </c>
      <c r="B41">
        <v>26727</v>
      </c>
      <c r="C41">
        <v>89222</v>
      </c>
      <c r="D41">
        <v>0.29955616327811524</v>
      </c>
      <c r="H41" t="s">
        <v>21</v>
      </c>
      <c r="I41">
        <v>100458</v>
      </c>
      <c r="J41">
        <v>140214</v>
      </c>
      <c r="K41">
        <v>0.7164619795455518</v>
      </c>
    </row>
    <row r="42" spans="1:13" x14ac:dyDescent="0.2">
      <c r="A42" t="s">
        <v>22</v>
      </c>
      <c r="B42">
        <v>2704</v>
      </c>
      <c r="C42">
        <v>54381</v>
      </c>
      <c r="D42">
        <v>4.9723248928853825E-2</v>
      </c>
      <c r="H42" t="s">
        <v>22</v>
      </c>
      <c r="I42">
        <v>9863</v>
      </c>
      <c r="J42">
        <v>150155</v>
      </c>
      <c r="K42">
        <v>6.5685458359694984E-2</v>
      </c>
    </row>
    <row r="46" spans="1:13" x14ac:dyDescent="0.2">
      <c r="B46" t="s">
        <v>74</v>
      </c>
      <c r="C46" t="s">
        <v>75</v>
      </c>
      <c r="D46" t="s">
        <v>76</v>
      </c>
      <c r="E46" t="s">
        <v>77</v>
      </c>
      <c r="F46" t="s">
        <v>78</v>
      </c>
      <c r="I46" t="s">
        <v>74</v>
      </c>
      <c r="J46" t="s">
        <v>75</v>
      </c>
      <c r="K46" t="s">
        <v>76</v>
      </c>
      <c r="L46" t="s">
        <v>77</v>
      </c>
      <c r="M46" t="s">
        <v>93</v>
      </c>
    </row>
    <row r="47" spans="1:13" x14ac:dyDescent="0.2">
      <c r="A47" t="s">
        <v>5</v>
      </c>
      <c r="B47">
        <v>6314</v>
      </c>
      <c r="C47">
        <v>134296</v>
      </c>
      <c r="D47">
        <v>4.7015547745279086E-2</v>
      </c>
      <c r="E47">
        <v>5.1163793455266726E-2</v>
      </c>
      <c r="F47">
        <v>1</v>
      </c>
      <c r="H47" t="s">
        <v>5</v>
      </c>
      <c r="I47">
        <v>250228</v>
      </c>
      <c r="J47">
        <v>217203</v>
      </c>
      <c r="K47">
        <v>1.1520467028540122</v>
      </c>
      <c r="L47">
        <v>1.0553038778448345</v>
      </c>
      <c r="M47">
        <v>20.625989720005858</v>
      </c>
    </row>
    <row r="48" spans="1:13" x14ac:dyDescent="0.2">
      <c r="A48" t="s">
        <v>18</v>
      </c>
      <c r="B48">
        <v>29093</v>
      </c>
      <c r="C48">
        <v>147399</v>
      </c>
      <c r="D48">
        <v>0.19737583022951308</v>
      </c>
      <c r="E48">
        <v>0.21358839307803079</v>
      </c>
      <c r="F48">
        <v>4.1746004088765298</v>
      </c>
      <c r="H48" t="s">
        <v>18</v>
      </c>
      <c r="I48">
        <v>272379</v>
      </c>
      <c r="J48">
        <v>236856</v>
      </c>
      <c r="K48">
        <v>1.1499772013375216</v>
      </c>
      <c r="L48">
        <v>1.0647818373637159</v>
      </c>
      <c r="M48">
        <v>4.9852045891590953</v>
      </c>
    </row>
    <row r="49" spans="1:13" x14ac:dyDescent="0.2">
      <c r="A49" t="s">
        <v>19</v>
      </c>
      <c r="B49">
        <v>25542</v>
      </c>
      <c r="C49">
        <v>179895</v>
      </c>
      <c r="D49">
        <v>0.1419828233135996</v>
      </c>
      <c r="E49">
        <v>0.14086190189321887</v>
      </c>
      <c r="F49">
        <v>2.7531559405652075</v>
      </c>
      <c r="H49" t="s">
        <v>19</v>
      </c>
      <c r="I49">
        <v>48233</v>
      </c>
      <c r="J49">
        <v>199336</v>
      </c>
      <c r="K49">
        <v>0.2419683348717743</v>
      </c>
      <c r="L49">
        <v>0.22676267369059125</v>
      </c>
      <c r="M49">
        <v>1.6098226038612622</v>
      </c>
    </row>
    <row r="50" spans="1:13" x14ac:dyDescent="0.2">
      <c r="A50" t="s">
        <v>20</v>
      </c>
      <c r="B50">
        <v>9815</v>
      </c>
      <c r="C50">
        <v>179155</v>
      </c>
      <c r="D50">
        <v>5.4784962741759931E-2</v>
      </c>
      <c r="E50">
        <v>5.1657800760592558E-2</v>
      </c>
      <c r="F50">
        <v>1.0096554080916176</v>
      </c>
      <c r="H50" t="s">
        <v>20</v>
      </c>
      <c r="I50">
        <v>214560</v>
      </c>
      <c r="J50">
        <v>222271</v>
      </c>
      <c r="K50">
        <v>0.96530811486878632</v>
      </c>
      <c r="L50">
        <v>0.96841093731814842</v>
      </c>
      <c r="M50">
        <v>18.746654388293393</v>
      </c>
    </row>
    <row r="51" spans="1:13" x14ac:dyDescent="0.2">
      <c r="A51" t="s">
        <v>21</v>
      </c>
      <c r="B51">
        <v>90261</v>
      </c>
      <c r="C51">
        <v>215903</v>
      </c>
      <c r="D51">
        <v>0.4180627411383816</v>
      </c>
      <c r="E51">
        <v>0.41521584763466063</v>
      </c>
      <c r="F51">
        <v>8.1154234194477795</v>
      </c>
      <c r="H51" t="s">
        <v>21</v>
      </c>
      <c r="I51">
        <v>120916</v>
      </c>
      <c r="J51">
        <v>131161</v>
      </c>
      <c r="K51">
        <v>0.92188989104993102</v>
      </c>
      <c r="L51">
        <v>0.87993206086981779</v>
      </c>
      <c r="M51">
        <v>17.19833502258107</v>
      </c>
    </row>
    <row r="52" spans="1:13" x14ac:dyDescent="0.2">
      <c r="A52" t="s">
        <v>22</v>
      </c>
      <c r="B52">
        <v>8143</v>
      </c>
      <c r="C52">
        <v>167608</v>
      </c>
      <c r="D52">
        <v>4.8583599828170496E-2</v>
      </c>
      <c r="E52">
        <v>5.1284543146259021E-2</v>
      </c>
      <c r="F52">
        <v>1.0023600613409924</v>
      </c>
      <c r="H52" t="s">
        <v>22</v>
      </c>
      <c r="I52">
        <v>8702</v>
      </c>
      <c r="J52">
        <v>144999</v>
      </c>
      <c r="K52">
        <v>6.0014206994531E-2</v>
      </c>
      <c r="L52">
        <v>6.3592531058369525E-2</v>
      </c>
      <c r="M52">
        <v>1.2429205647929416</v>
      </c>
    </row>
    <row r="53" spans="1:13" x14ac:dyDescent="0.2">
      <c r="A53" t="s">
        <v>5</v>
      </c>
      <c r="B53">
        <v>6406</v>
      </c>
      <c r="C53">
        <v>138039</v>
      </c>
      <c r="D53">
        <v>4.6407174783937875E-2</v>
      </c>
      <c r="H53" t="s">
        <v>5</v>
      </c>
      <c r="I53">
        <v>251210</v>
      </c>
      <c r="J53">
        <v>245587</v>
      </c>
      <c r="K53">
        <v>1.0228961630705209</v>
      </c>
    </row>
    <row r="54" spans="1:13" x14ac:dyDescent="0.2">
      <c r="A54" t="s">
        <v>18</v>
      </c>
      <c r="B54">
        <v>40386</v>
      </c>
      <c r="C54">
        <v>187224</v>
      </c>
      <c r="D54">
        <v>0.21570952441994615</v>
      </c>
      <c r="H54" t="s">
        <v>18</v>
      </c>
      <c r="I54">
        <v>248436</v>
      </c>
      <c r="J54">
        <v>242789</v>
      </c>
      <c r="K54">
        <v>1.0232588791090207</v>
      </c>
    </row>
    <row r="55" spans="1:13" x14ac:dyDescent="0.2">
      <c r="A55" t="s">
        <v>19</v>
      </c>
      <c r="B55">
        <v>26787</v>
      </c>
      <c r="C55">
        <v>197136</v>
      </c>
      <c r="D55">
        <v>0.13588081324567811</v>
      </c>
      <c r="H55" t="s">
        <v>19</v>
      </c>
      <c r="I55">
        <v>42420</v>
      </c>
      <c r="J55">
        <v>190697</v>
      </c>
      <c r="K55">
        <v>0.22244712816667278</v>
      </c>
    </row>
    <row r="56" spans="1:13" x14ac:dyDescent="0.2">
      <c r="A56" t="s">
        <v>20</v>
      </c>
      <c r="B56">
        <v>9812</v>
      </c>
      <c r="C56">
        <v>193435</v>
      </c>
      <c r="D56">
        <v>5.0725049758316744E-2</v>
      </c>
      <c r="H56" t="s">
        <v>20</v>
      </c>
      <c r="I56">
        <v>241737</v>
      </c>
      <c r="J56">
        <v>244668</v>
      </c>
      <c r="K56">
        <v>0.98802050125067442</v>
      </c>
    </row>
    <row r="57" spans="1:13" x14ac:dyDescent="0.2">
      <c r="A57" t="s">
        <v>21</v>
      </c>
      <c r="B57">
        <v>73497</v>
      </c>
      <c r="C57">
        <v>179040</v>
      </c>
      <c r="D57">
        <v>0.41050603217158177</v>
      </c>
      <c r="H57" t="s">
        <v>21</v>
      </c>
      <c r="I57">
        <v>141087</v>
      </c>
      <c r="J57">
        <v>158892</v>
      </c>
      <c r="K57">
        <v>0.88794275356846164</v>
      </c>
    </row>
    <row r="58" spans="1:13" x14ac:dyDescent="0.2">
      <c r="A58" t="s">
        <v>22</v>
      </c>
      <c r="B58">
        <v>10600</v>
      </c>
      <c r="C58">
        <v>202401</v>
      </c>
      <c r="D58">
        <v>5.2371282750579298E-2</v>
      </c>
      <c r="H58" t="s">
        <v>22</v>
      </c>
      <c r="I58">
        <v>9175</v>
      </c>
      <c r="J58">
        <v>130664</v>
      </c>
      <c r="K58">
        <v>7.0218269760607355E-2</v>
      </c>
    </row>
    <row r="59" spans="1:13" x14ac:dyDescent="0.2">
      <c r="A59" t="s">
        <v>5</v>
      </c>
      <c r="B59">
        <v>8644</v>
      </c>
      <c r="C59">
        <v>143902</v>
      </c>
      <c r="D59">
        <v>6.0068657836583231E-2</v>
      </c>
      <c r="H59" t="s">
        <v>5</v>
      </c>
      <c r="I59">
        <v>265539</v>
      </c>
      <c r="J59">
        <v>267959</v>
      </c>
      <c r="K59">
        <v>0.99096876760997021</v>
      </c>
    </row>
    <row r="60" spans="1:13" x14ac:dyDescent="0.2">
      <c r="A60" t="s">
        <v>18</v>
      </c>
      <c r="B60">
        <v>42988</v>
      </c>
      <c r="C60">
        <v>188809</v>
      </c>
      <c r="D60">
        <v>0.22767982458463315</v>
      </c>
      <c r="H60" t="s">
        <v>18</v>
      </c>
      <c r="I60">
        <v>256034</v>
      </c>
      <c r="J60">
        <v>250741</v>
      </c>
      <c r="K60">
        <v>1.0211094316446054</v>
      </c>
    </row>
    <row r="61" spans="1:13" x14ac:dyDescent="0.2">
      <c r="A61" t="s">
        <v>19</v>
      </c>
      <c r="B61">
        <v>28358</v>
      </c>
      <c r="C61">
        <v>195948</v>
      </c>
      <c r="D61">
        <v>0.14472206912037888</v>
      </c>
      <c r="H61" t="s">
        <v>19</v>
      </c>
      <c r="I61">
        <v>35924</v>
      </c>
      <c r="J61">
        <v>166413</v>
      </c>
      <c r="K61">
        <v>0.21587255803332672</v>
      </c>
    </row>
    <row r="62" spans="1:13" x14ac:dyDescent="0.2">
      <c r="A62" t="s">
        <v>20</v>
      </c>
      <c r="B62">
        <v>8932</v>
      </c>
      <c r="C62">
        <v>180578</v>
      </c>
      <c r="D62">
        <v>4.9463389781700985E-2</v>
      </c>
      <c r="H62" t="s">
        <v>20</v>
      </c>
      <c r="I62">
        <v>216206</v>
      </c>
      <c r="J62">
        <v>227130</v>
      </c>
      <c r="K62">
        <v>0.95190419583498442</v>
      </c>
    </row>
    <row r="63" spans="1:13" x14ac:dyDescent="0.2">
      <c r="A63" t="s">
        <v>21</v>
      </c>
      <c r="B63">
        <v>95388</v>
      </c>
      <c r="C63">
        <v>228705</v>
      </c>
      <c r="D63">
        <v>0.41707876959401852</v>
      </c>
      <c r="H63" t="s">
        <v>21</v>
      </c>
      <c r="I63">
        <v>141127</v>
      </c>
      <c r="J63">
        <v>170040</v>
      </c>
      <c r="K63">
        <v>0.82996353799106093</v>
      </c>
    </row>
    <row r="64" spans="1:13" x14ac:dyDescent="0.2">
      <c r="A64" t="s">
        <v>22</v>
      </c>
      <c r="B64">
        <v>11140</v>
      </c>
      <c r="C64">
        <v>210591</v>
      </c>
      <c r="D64">
        <v>5.2898746860027254E-2</v>
      </c>
      <c r="H64" t="s">
        <v>22</v>
      </c>
      <c r="I64">
        <v>7195</v>
      </c>
      <c r="J64">
        <v>118837</v>
      </c>
      <c r="K64">
        <v>6.0545116419970214E-2</v>
      </c>
    </row>
    <row r="68" spans="1:13" x14ac:dyDescent="0.2">
      <c r="B68" t="s">
        <v>74</v>
      </c>
      <c r="C68" t="s">
        <v>75</v>
      </c>
      <c r="D68" t="s">
        <v>76</v>
      </c>
      <c r="E68" t="s">
        <v>77</v>
      </c>
      <c r="F68" t="s">
        <v>78</v>
      </c>
      <c r="I68" t="s">
        <v>74</v>
      </c>
      <c r="J68" t="s">
        <v>75</v>
      </c>
      <c r="K68" t="s">
        <v>76</v>
      </c>
      <c r="L68" t="s">
        <v>77</v>
      </c>
      <c r="M68" t="s">
        <v>93</v>
      </c>
    </row>
    <row r="69" spans="1:13" x14ac:dyDescent="0.2">
      <c r="A69" t="s">
        <v>5</v>
      </c>
      <c r="B69">
        <v>1602</v>
      </c>
      <c r="C69">
        <v>79279</v>
      </c>
      <c r="D69">
        <v>2.0207116638706342E-2</v>
      </c>
      <c r="E69">
        <v>2.5967462349257463E-2</v>
      </c>
      <c r="F69">
        <v>1</v>
      </c>
      <c r="H69" t="s">
        <v>5</v>
      </c>
      <c r="I69">
        <v>94630</v>
      </c>
      <c r="J69">
        <v>105503</v>
      </c>
      <c r="K69">
        <v>0.89694131920419329</v>
      </c>
      <c r="L69">
        <v>0.80435301691687</v>
      </c>
      <c r="M69">
        <v>30.975418625758415</v>
      </c>
    </row>
    <row r="70" spans="1:13" x14ac:dyDescent="0.2">
      <c r="A70" t="s">
        <v>67</v>
      </c>
      <c r="B70">
        <v>4984</v>
      </c>
      <c r="C70">
        <v>159190</v>
      </c>
      <c r="D70">
        <v>3.1308499277592813E-2</v>
      </c>
      <c r="E70">
        <v>3.5750766198810048E-2</v>
      </c>
      <c r="F70">
        <v>1.3767524033719196</v>
      </c>
      <c r="H70" t="s">
        <v>67</v>
      </c>
      <c r="I70">
        <v>161143</v>
      </c>
      <c r="J70">
        <v>139431</v>
      </c>
      <c r="K70">
        <v>1.155718599163744</v>
      </c>
      <c r="L70">
        <v>1.1199225571265614</v>
      </c>
      <c r="M70">
        <v>43.127916854708964</v>
      </c>
    </row>
    <row r="71" spans="1:13" x14ac:dyDescent="0.2">
      <c r="A71" t="s">
        <v>26</v>
      </c>
      <c r="B71">
        <v>34201</v>
      </c>
      <c r="C71">
        <v>135010</v>
      </c>
      <c r="D71">
        <v>0.25332197614991481</v>
      </c>
      <c r="E71">
        <v>0.2773536258960963</v>
      </c>
      <c r="F71">
        <v>10.680813633836932</v>
      </c>
      <c r="H71" t="s">
        <v>26</v>
      </c>
      <c r="I71">
        <v>53069</v>
      </c>
      <c r="J71">
        <v>88349</v>
      </c>
      <c r="K71">
        <v>0.60067459733556694</v>
      </c>
      <c r="L71">
        <v>0.70334744592327958</v>
      </c>
      <c r="M71">
        <v>27.085721217706578</v>
      </c>
    </row>
    <row r="72" spans="1:13" x14ac:dyDescent="0.2">
      <c r="A72" t="s">
        <v>27</v>
      </c>
      <c r="B72">
        <v>6069</v>
      </c>
      <c r="C72">
        <v>145936</v>
      </c>
      <c r="D72">
        <v>4.1586722947045282E-2</v>
      </c>
      <c r="E72">
        <v>5.0159514603803357E-2</v>
      </c>
      <c r="F72">
        <v>1.9316294341421338</v>
      </c>
      <c r="H72" t="s">
        <v>27</v>
      </c>
      <c r="I72">
        <v>11848</v>
      </c>
      <c r="J72">
        <v>118946</v>
      </c>
      <c r="K72">
        <v>9.9608225581356249E-2</v>
      </c>
      <c r="L72">
        <v>0.10063621087825629</v>
      </c>
      <c r="M72">
        <v>3.8754734492234268</v>
      </c>
    </row>
    <row r="73" spans="1:13" x14ac:dyDescent="0.2">
      <c r="A73" t="s">
        <v>28</v>
      </c>
      <c r="B73">
        <v>3950</v>
      </c>
      <c r="C73">
        <v>146374</v>
      </c>
      <c r="D73">
        <v>2.6985666853402927E-2</v>
      </c>
      <c r="E73">
        <v>2.6858550506200844E-2</v>
      </c>
      <c r="F73">
        <v>1.0343155655704208</v>
      </c>
      <c r="H73" t="s">
        <v>28</v>
      </c>
      <c r="I73">
        <v>8274</v>
      </c>
      <c r="J73">
        <v>105165</v>
      </c>
      <c r="K73">
        <v>7.8676365711025528E-2</v>
      </c>
      <c r="L73">
        <v>7.0327003136634855E-2</v>
      </c>
      <c r="M73">
        <v>2.7082740003913339</v>
      </c>
    </row>
    <row r="74" spans="1:13" x14ac:dyDescent="0.2">
      <c r="A74" t="s">
        <v>29</v>
      </c>
      <c r="B74">
        <v>3968</v>
      </c>
      <c r="C74">
        <v>130999</v>
      </c>
      <c r="D74">
        <v>3.0290307559599692E-2</v>
      </c>
      <c r="E74">
        <v>2.4030735187646843E-2</v>
      </c>
      <c r="F74">
        <v>0.92541715722691709</v>
      </c>
      <c r="H74" t="s">
        <v>29</v>
      </c>
      <c r="I74">
        <v>2453</v>
      </c>
      <c r="J74">
        <v>72230</v>
      </c>
      <c r="K74">
        <v>3.3960958050671466E-2</v>
      </c>
      <c r="L74">
        <v>3.3617508020979459E-2</v>
      </c>
      <c r="M74">
        <v>1.2946012039540225</v>
      </c>
    </row>
    <row r="75" spans="1:13" x14ac:dyDescent="0.2">
      <c r="A75" t="s">
        <v>5</v>
      </c>
      <c r="B75">
        <v>2243</v>
      </c>
      <c r="C75">
        <v>96781</v>
      </c>
      <c r="D75">
        <v>2.3176036618757813E-2</v>
      </c>
      <c r="H75" t="s">
        <v>5</v>
      </c>
      <c r="I75">
        <v>71053</v>
      </c>
      <c r="J75">
        <v>92002</v>
      </c>
      <c r="K75">
        <v>0.77229842829503703</v>
      </c>
    </row>
    <row r="76" spans="1:13" x14ac:dyDescent="0.2">
      <c r="A76" t="s">
        <v>67</v>
      </c>
      <c r="B76">
        <v>6963</v>
      </c>
      <c r="C76">
        <v>198029</v>
      </c>
      <c r="D76">
        <v>3.5161516747547077E-2</v>
      </c>
      <c r="H76" t="s">
        <v>67</v>
      </c>
      <c r="I76">
        <v>154479</v>
      </c>
      <c r="J76">
        <v>145667</v>
      </c>
      <c r="K76">
        <v>1.0604941407456734</v>
      </c>
    </row>
    <row r="77" spans="1:13" x14ac:dyDescent="0.2">
      <c r="A77" t="s">
        <v>26</v>
      </c>
      <c r="B77">
        <v>37456</v>
      </c>
      <c r="C77">
        <v>114927</v>
      </c>
      <c r="D77">
        <v>0.32591123060725502</v>
      </c>
      <c r="H77" t="s">
        <v>26</v>
      </c>
      <c r="I77">
        <v>88680</v>
      </c>
      <c r="J77">
        <v>130546</v>
      </c>
      <c r="K77">
        <v>0.67930078286580975</v>
      </c>
    </row>
    <row r="78" spans="1:13" x14ac:dyDescent="0.2">
      <c r="A78" t="s">
        <v>27</v>
      </c>
      <c r="B78">
        <v>6517</v>
      </c>
      <c r="C78">
        <v>126302</v>
      </c>
      <c r="D78">
        <v>5.1598549508321323E-2</v>
      </c>
      <c r="H78" t="s">
        <v>27</v>
      </c>
      <c r="I78">
        <v>9435</v>
      </c>
      <c r="J78">
        <v>97623</v>
      </c>
      <c r="K78">
        <v>9.6647306474908573E-2</v>
      </c>
    </row>
    <row r="79" spans="1:13" x14ac:dyDescent="0.2">
      <c r="A79" t="s">
        <v>28</v>
      </c>
      <c r="B79">
        <v>4313</v>
      </c>
      <c r="C79">
        <v>140596</v>
      </c>
      <c r="D79">
        <v>3.0676548408205068E-2</v>
      </c>
      <c r="H79" t="s">
        <v>28</v>
      </c>
      <c r="I79">
        <v>5103</v>
      </c>
      <c r="J79">
        <v>91791</v>
      </c>
      <c r="K79">
        <v>5.5593685655456415E-2</v>
      </c>
    </row>
    <row r="80" spans="1:13" x14ac:dyDescent="0.2">
      <c r="A80" t="s">
        <v>29</v>
      </c>
      <c r="B80">
        <v>2682</v>
      </c>
      <c r="C80">
        <v>129744</v>
      </c>
      <c r="D80">
        <v>2.0671476137624861E-2</v>
      </c>
      <c r="H80" t="s">
        <v>29</v>
      </c>
      <c r="I80">
        <v>1705</v>
      </c>
      <c r="J80">
        <v>56921</v>
      </c>
      <c r="K80">
        <v>2.9953795611461498E-2</v>
      </c>
    </row>
    <row r="81" spans="1:13" x14ac:dyDescent="0.2">
      <c r="A81" t="s">
        <v>5</v>
      </c>
      <c r="B81">
        <v>3296</v>
      </c>
      <c r="C81">
        <v>95483</v>
      </c>
      <c r="D81">
        <v>3.4519233790308225E-2</v>
      </c>
      <c r="H81" t="s">
        <v>5</v>
      </c>
      <c r="I81">
        <v>87070</v>
      </c>
      <c r="J81">
        <v>117058</v>
      </c>
      <c r="K81">
        <v>0.74381930325137968</v>
      </c>
    </row>
    <row r="82" spans="1:13" x14ac:dyDescent="0.2">
      <c r="A82" t="s">
        <v>67</v>
      </c>
      <c r="B82">
        <v>6992</v>
      </c>
      <c r="C82">
        <v>171447</v>
      </c>
      <c r="D82">
        <v>4.0782282571290254E-2</v>
      </c>
      <c r="H82" t="s">
        <v>67</v>
      </c>
      <c r="I82">
        <v>132745</v>
      </c>
      <c r="J82">
        <v>116081</v>
      </c>
      <c r="K82">
        <v>1.1435549314702664</v>
      </c>
    </row>
    <row r="83" spans="1:13" x14ac:dyDescent="0.2">
      <c r="A83" t="s">
        <v>26</v>
      </c>
      <c r="B83">
        <v>23873</v>
      </c>
      <c r="C83">
        <v>94424</v>
      </c>
      <c r="D83">
        <v>0.25282767093111919</v>
      </c>
      <c r="H83" t="s">
        <v>26</v>
      </c>
      <c r="I83">
        <v>88266</v>
      </c>
      <c r="J83">
        <v>106336</v>
      </c>
      <c r="K83">
        <v>0.83006695756846227</v>
      </c>
    </row>
    <row r="84" spans="1:13" x14ac:dyDescent="0.2">
      <c r="A84" t="s">
        <v>27</v>
      </c>
      <c r="B84">
        <v>8554</v>
      </c>
      <c r="C84">
        <v>149302</v>
      </c>
      <c r="D84">
        <v>5.7293271356043458E-2</v>
      </c>
      <c r="H84" t="s">
        <v>27</v>
      </c>
      <c r="I84">
        <v>7287</v>
      </c>
      <c r="J84">
        <v>68971</v>
      </c>
      <c r="K84">
        <v>0.10565310057850401</v>
      </c>
    </row>
    <row r="85" spans="1:13" x14ac:dyDescent="0.2">
      <c r="A85" t="s">
        <v>28</v>
      </c>
      <c r="B85">
        <v>2719</v>
      </c>
      <c r="C85">
        <v>118664</v>
      </c>
      <c r="D85">
        <v>2.2913436256994539E-2</v>
      </c>
      <c r="H85" t="s">
        <v>28</v>
      </c>
      <c r="I85">
        <v>6593</v>
      </c>
      <c r="J85">
        <v>85946</v>
      </c>
      <c r="K85">
        <v>7.6710958043422608E-2</v>
      </c>
    </row>
    <row r="86" spans="1:13" x14ac:dyDescent="0.2">
      <c r="A86" t="s">
        <v>29</v>
      </c>
      <c r="B86">
        <v>2845</v>
      </c>
      <c r="C86">
        <v>134640</v>
      </c>
      <c r="D86">
        <v>2.1130421865715985E-2</v>
      </c>
      <c r="H86" t="s">
        <v>29</v>
      </c>
      <c r="I86">
        <v>2715</v>
      </c>
      <c r="J86">
        <v>73502</v>
      </c>
      <c r="K86">
        <v>3.6937770400805418E-2</v>
      </c>
    </row>
    <row r="89" spans="1:13" x14ac:dyDescent="0.2">
      <c r="B89" t="s">
        <v>74</v>
      </c>
      <c r="C89" t="s">
        <v>75</v>
      </c>
      <c r="D89" t="s">
        <v>76</v>
      </c>
      <c r="E89" t="s">
        <v>77</v>
      </c>
      <c r="F89" t="s">
        <v>78</v>
      </c>
      <c r="I89" t="s">
        <v>74</v>
      </c>
      <c r="J89" t="s">
        <v>75</v>
      </c>
      <c r="K89" t="s">
        <v>76</v>
      </c>
      <c r="L89" t="s">
        <v>77</v>
      </c>
      <c r="M89" t="s">
        <v>93</v>
      </c>
    </row>
    <row r="90" spans="1:13" x14ac:dyDescent="0.2">
      <c r="A90" t="s">
        <v>5</v>
      </c>
      <c r="B90">
        <v>1877</v>
      </c>
      <c r="C90">
        <v>28332</v>
      </c>
      <c r="D90">
        <v>6.6250176478893127E-2</v>
      </c>
      <c r="E90">
        <v>6.7438474834856502E-2</v>
      </c>
      <c r="F90">
        <v>1</v>
      </c>
      <c r="H90" t="s">
        <v>5</v>
      </c>
      <c r="I90">
        <v>113971</v>
      </c>
      <c r="J90">
        <v>110344</v>
      </c>
      <c r="K90">
        <v>1.0328699340245051</v>
      </c>
      <c r="L90">
        <v>1.034285041260677</v>
      </c>
      <c r="M90">
        <v>15.336720526278755</v>
      </c>
    </row>
    <row r="91" spans="1:13" x14ac:dyDescent="0.2">
      <c r="A91" t="s">
        <v>67</v>
      </c>
      <c r="B91">
        <v>4680</v>
      </c>
      <c r="C91">
        <v>67748</v>
      </c>
      <c r="D91">
        <v>6.9079530023026511E-2</v>
      </c>
      <c r="E91">
        <v>6.7247833641400301E-2</v>
      </c>
      <c r="F91">
        <v>0.99717310935748404</v>
      </c>
      <c r="H91" t="s">
        <v>67</v>
      </c>
      <c r="I91">
        <v>122797</v>
      </c>
      <c r="J91">
        <v>83627</v>
      </c>
      <c r="K91">
        <v>1.468389395769309</v>
      </c>
      <c r="L91">
        <v>1.3941664935120581</v>
      </c>
      <c r="M91">
        <v>20.673161677011475</v>
      </c>
    </row>
    <row r="92" spans="1:13" x14ac:dyDescent="0.2">
      <c r="A92" t="s">
        <v>26</v>
      </c>
      <c r="B92">
        <v>71649</v>
      </c>
      <c r="C92">
        <v>72943</v>
      </c>
      <c r="D92">
        <v>0.98226012091633197</v>
      </c>
      <c r="E92">
        <v>0.9584917790684232</v>
      </c>
      <c r="F92">
        <v>14.212832977251935</v>
      </c>
      <c r="H92" t="s">
        <v>26</v>
      </c>
      <c r="I92">
        <v>277784</v>
      </c>
      <c r="J92">
        <v>150967</v>
      </c>
      <c r="K92">
        <v>1.8400312651109183</v>
      </c>
      <c r="L92">
        <v>1.7473876236097114</v>
      </c>
      <c r="M92">
        <v>25.910841368947302</v>
      </c>
    </row>
    <row r="93" spans="1:13" x14ac:dyDescent="0.2">
      <c r="A93" t="s">
        <v>27</v>
      </c>
      <c r="B93">
        <v>10274</v>
      </c>
      <c r="C93">
        <v>91395</v>
      </c>
      <c r="D93">
        <v>0.11241315170414136</v>
      </c>
      <c r="E93">
        <v>0.12344004683515176</v>
      </c>
      <c r="F93">
        <v>1.8304098237309199</v>
      </c>
      <c r="H93" t="s">
        <v>27</v>
      </c>
      <c r="I93">
        <v>18683</v>
      </c>
      <c r="J93">
        <v>125459</v>
      </c>
      <c r="K93">
        <v>0.14891717612925337</v>
      </c>
      <c r="L93">
        <v>0.16618973881991647</v>
      </c>
      <c r="M93">
        <v>2.4643163895221876</v>
      </c>
    </row>
    <row r="94" spans="1:13" x14ac:dyDescent="0.2">
      <c r="A94" t="s">
        <v>28</v>
      </c>
      <c r="B94">
        <v>6560</v>
      </c>
      <c r="C94">
        <v>90777</v>
      </c>
      <c r="D94">
        <v>7.2265001046520588E-2</v>
      </c>
      <c r="E94">
        <v>7.2062116675876406E-2</v>
      </c>
      <c r="F94">
        <v>1.0685608897938794</v>
      </c>
      <c r="H94" t="s">
        <v>28</v>
      </c>
      <c r="I94">
        <v>13075</v>
      </c>
      <c r="J94">
        <v>92168</v>
      </c>
      <c r="K94">
        <v>0.14186051558024476</v>
      </c>
      <c r="L94">
        <v>0.12726937672671382</v>
      </c>
      <c r="M94">
        <v>1.8871923933388377</v>
      </c>
    </row>
    <row r="95" spans="1:13" x14ac:dyDescent="0.2">
      <c r="A95" t="s">
        <v>29</v>
      </c>
      <c r="B95">
        <v>5338</v>
      </c>
      <c r="C95">
        <v>91183</v>
      </c>
      <c r="D95">
        <v>5.8541614116666481E-2</v>
      </c>
      <c r="E95">
        <v>6.5217546111214067E-2</v>
      </c>
      <c r="F95">
        <v>0.96706733464715733</v>
      </c>
      <c r="H95" t="s">
        <v>29</v>
      </c>
      <c r="I95">
        <v>9362</v>
      </c>
      <c r="J95">
        <v>115668</v>
      </c>
      <c r="K95">
        <v>8.0938548258809695E-2</v>
      </c>
      <c r="L95">
        <v>7.6677178234327015E-2</v>
      </c>
      <c r="M95">
        <v>1.1369945483211812</v>
      </c>
    </row>
    <row r="96" spans="1:13" x14ac:dyDescent="0.2">
      <c r="A96" t="s">
        <v>5</v>
      </c>
      <c r="B96">
        <v>1940</v>
      </c>
      <c r="C96">
        <v>28405</v>
      </c>
      <c r="D96">
        <v>6.8297834888223899E-2</v>
      </c>
      <c r="H96" t="s">
        <v>5</v>
      </c>
      <c r="I96">
        <v>113052</v>
      </c>
      <c r="J96">
        <v>104558</v>
      </c>
      <c r="K96">
        <v>1.0812372080567723</v>
      </c>
    </row>
    <row r="97" spans="1:13" x14ac:dyDescent="0.2">
      <c r="A97" t="s">
        <v>67</v>
      </c>
      <c r="B97">
        <v>3697</v>
      </c>
      <c r="C97">
        <v>57140</v>
      </c>
      <c r="D97">
        <v>6.4700735036751833E-2</v>
      </c>
      <c r="H97" t="s">
        <v>67</v>
      </c>
      <c r="I97">
        <v>106814</v>
      </c>
      <c r="J97">
        <v>74361</v>
      </c>
      <c r="K97">
        <v>1.436425007732548</v>
      </c>
    </row>
    <row r="98" spans="1:13" x14ac:dyDescent="0.2">
      <c r="A98" t="s">
        <v>26</v>
      </c>
      <c r="B98">
        <v>43291</v>
      </c>
      <c r="C98">
        <v>48107</v>
      </c>
      <c r="D98">
        <v>0.89988982892302571</v>
      </c>
      <c r="H98" t="s">
        <v>26</v>
      </c>
      <c r="I98">
        <v>79624</v>
      </c>
      <c r="J98">
        <v>50453</v>
      </c>
      <c r="K98">
        <v>1.5781816740332586</v>
      </c>
    </row>
    <row r="99" spans="1:13" x14ac:dyDescent="0.2">
      <c r="A99" t="s">
        <v>27</v>
      </c>
      <c r="B99">
        <v>12891</v>
      </c>
      <c r="C99">
        <v>89441</v>
      </c>
      <c r="D99">
        <v>0.14412853165774087</v>
      </c>
      <c r="H99" t="s">
        <v>27</v>
      </c>
      <c r="I99">
        <v>20569</v>
      </c>
      <c r="J99">
        <v>136475</v>
      </c>
      <c r="K99">
        <v>0.15071624839714234</v>
      </c>
    </row>
    <row r="100" spans="1:13" x14ac:dyDescent="0.2">
      <c r="A100" t="s">
        <v>28</v>
      </c>
      <c r="B100">
        <v>8463</v>
      </c>
      <c r="C100">
        <v>111484</v>
      </c>
      <c r="D100">
        <v>7.5912238527501702E-2</v>
      </c>
      <c r="H100" t="s">
        <v>28</v>
      </c>
      <c r="I100">
        <v>16320</v>
      </c>
      <c r="J100">
        <v>123596</v>
      </c>
      <c r="K100">
        <v>0.1320431081912036</v>
      </c>
    </row>
    <row r="101" spans="1:13" x14ac:dyDescent="0.2">
      <c r="A101" t="s">
        <v>29</v>
      </c>
      <c r="B101">
        <v>5877</v>
      </c>
      <c r="C101">
        <v>84964</v>
      </c>
      <c r="D101">
        <v>6.917047219999059E-2</v>
      </c>
      <c r="H101" t="s">
        <v>29</v>
      </c>
      <c r="I101">
        <v>8202</v>
      </c>
      <c r="J101">
        <v>92267</v>
      </c>
      <c r="K101">
        <v>8.8894187520998841E-2</v>
      </c>
    </row>
    <row r="102" spans="1:13" x14ac:dyDescent="0.2">
      <c r="A102" t="s">
        <v>5</v>
      </c>
      <c r="B102">
        <v>2085</v>
      </c>
      <c r="C102">
        <v>30767</v>
      </c>
      <c r="D102">
        <v>6.7767413137452465E-2</v>
      </c>
      <c r="H102" t="s">
        <v>5</v>
      </c>
      <c r="I102">
        <v>58787</v>
      </c>
      <c r="J102">
        <v>59456</v>
      </c>
      <c r="K102">
        <v>0.98874798170075351</v>
      </c>
    </row>
    <row r="103" spans="1:13" x14ac:dyDescent="0.2">
      <c r="A103" t="s">
        <v>67</v>
      </c>
      <c r="B103">
        <v>3505</v>
      </c>
      <c r="C103">
        <v>51572</v>
      </c>
      <c r="D103">
        <v>6.7963235864422558E-2</v>
      </c>
      <c r="H103" t="s">
        <v>67</v>
      </c>
      <c r="I103">
        <v>91886</v>
      </c>
      <c r="J103">
        <v>71916</v>
      </c>
      <c r="K103">
        <v>1.2776850770343178</v>
      </c>
    </row>
    <row r="104" spans="1:13" x14ac:dyDescent="0.2">
      <c r="A104" t="s">
        <v>26</v>
      </c>
      <c r="B104">
        <v>50004</v>
      </c>
      <c r="C104">
        <v>50340</v>
      </c>
      <c r="D104">
        <v>0.9933253873659118</v>
      </c>
      <c r="H104" t="s">
        <v>26</v>
      </c>
      <c r="I104">
        <v>206918</v>
      </c>
      <c r="J104">
        <v>113445</v>
      </c>
      <c r="K104">
        <v>1.8239499316849574</v>
      </c>
    </row>
    <row r="105" spans="1:13" x14ac:dyDescent="0.2">
      <c r="A105" t="s">
        <v>27</v>
      </c>
      <c r="B105">
        <v>9081</v>
      </c>
      <c r="C105">
        <v>79813</v>
      </c>
      <c r="D105">
        <v>0.1137784571435731</v>
      </c>
      <c r="H105" t="s">
        <v>27</v>
      </c>
      <c r="I105">
        <v>31330</v>
      </c>
      <c r="J105">
        <v>157488</v>
      </c>
      <c r="K105">
        <v>0.19893579193335365</v>
      </c>
    </row>
    <row r="106" spans="1:13" x14ac:dyDescent="0.2">
      <c r="A106" t="s">
        <v>28</v>
      </c>
      <c r="B106">
        <v>6390</v>
      </c>
      <c r="C106">
        <v>93958</v>
      </c>
      <c r="D106">
        <v>6.8009110453606927E-2</v>
      </c>
      <c r="H106" t="s">
        <v>28</v>
      </c>
      <c r="I106">
        <v>7964</v>
      </c>
      <c r="J106">
        <v>73806</v>
      </c>
      <c r="K106">
        <v>0.10790450640869306</v>
      </c>
    </row>
    <row r="107" spans="1:13" x14ac:dyDescent="0.2">
      <c r="A107" t="s">
        <v>29</v>
      </c>
      <c r="B107">
        <v>4480</v>
      </c>
      <c r="C107">
        <v>65940</v>
      </c>
      <c r="D107">
        <v>6.7940552016985137E-2</v>
      </c>
      <c r="H107" t="s">
        <v>29</v>
      </c>
      <c r="I107">
        <v>2907</v>
      </c>
      <c r="J107">
        <v>48290</v>
      </c>
      <c r="K107">
        <v>6.0198798923172502E-2</v>
      </c>
    </row>
    <row r="110" spans="1:13" x14ac:dyDescent="0.2">
      <c r="B110" t="s">
        <v>74</v>
      </c>
      <c r="C110" t="s">
        <v>75</v>
      </c>
      <c r="D110" t="s">
        <v>76</v>
      </c>
      <c r="E110" t="s">
        <v>77</v>
      </c>
      <c r="F110" t="s">
        <v>78</v>
      </c>
      <c r="I110" t="s">
        <v>74</v>
      </c>
      <c r="J110" t="s">
        <v>75</v>
      </c>
      <c r="K110" t="s">
        <v>76</v>
      </c>
      <c r="L110" t="s">
        <v>77</v>
      </c>
      <c r="M110" t="s">
        <v>93</v>
      </c>
    </row>
    <row r="111" spans="1:13" x14ac:dyDescent="0.2">
      <c r="A111" t="s">
        <v>5</v>
      </c>
      <c r="B111">
        <v>2552</v>
      </c>
      <c r="C111">
        <v>64608</v>
      </c>
      <c r="D111">
        <v>3.9499752352649825E-2</v>
      </c>
      <c r="E111">
        <v>4.1919919838630006E-2</v>
      </c>
      <c r="F111">
        <v>1</v>
      </c>
      <c r="H111" t="s">
        <v>5</v>
      </c>
      <c r="I111">
        <v>88412</v>
      </c>
      <c r="J111">
        <v>194204</v>
      </c>
      <c r="K111">
        <v>0.45525323886222735</v>
      </c>
      <c r="L111">
        <v>0.61593720104288996</v>
      </c>
      <c r="M111">
        <v>14.693186518818008</v>
      </c>
    </row>
    <row r="112" spans="1:13" x14ac:dyDescent="0.2">
      <c r="A112" t="s">
        <v>67</v>
      </c>
      <c r="B112">
        <v>4321</v>
      </c>
      <c r="C112">
        <v>63159</v>
      </c>
      <c r="D112">
        <v>6.8414636077201982E-2</v>
      </c>
      <c r="E112">
        <v>5.9978134166593942E-2</v>
      </c>
      <c r="F112">
        <v>1.4307788373040482</v>
      </c>
      <c r="H112" t="s">
        <v>67</v>
      </c>
      <c r="I112">
        <v>83264</v>
      </c>
      <c r="J112">
        <v>88031</v>
      </c>
      <c r="K112">
        <v>0.94584862150833227</v>
      </c>
      <c r="L112">
        <v>0.98583521988583112</v>
      </c>
      <c r="M112">
        <v>23.51710651358081</v>
      </c>
    </row>
    <row r="113" spans="1:13" x14ac:dyDescent="0.2">
      <c r="A113" t="s">
        <v>26</v>
      </c>
      <c r="B113">
        <v>26974</v>
      </c>
      <c r="C113">
        <v>47705</v>
      </c>
      <c r="D113">
        <v>0.56543339272612936</v>
      </c>
      <c r="E113">
        <v>0.64427509897791302</v>
      </c>
      <c r="F113">
        <v>15.369187285138871</v>
      </c>
      <c r="H113" t="s">
        <v>26</v>
      </c>
      <c r="I113">
        <v>203325</v>
      </c>
      <c r="J113">
        <v>170844</v>
      </c>
      <c r="K113">
        <v>1.1901208119688136</v>
      </c>
      <c r="L113">
        <v>1.2504295419064502</v>
      </c>
      <c r="M113">
        <v>29.82900603627003</v>
      </c>
    </row>
    <row r="114" spans="1:13" x14ac:dyDescent="0.2">
      <c r="A114" t="s">
        <v>27</v>
      </c>
      <c r="B114">
        <v>6932</v>
      </c>
      <c r="C114">
        <v>70404</v>
      </c>
      <c r="D114">
        <v>9.8460314754843473E-2</v>
      </c>
      <c r="E114">
        <v>9.2739022528408641E-2</v>
      </c>
      <c r="F114">
        <v>2.2122900732016157</v>
      </c>
      <c r="H114" t="s">
        <v>27</v>
      </c>
      <c r="I114">
        <v>16242</v>
      </c>
      <c r="J114">
        <v>175340</v>
      </c>
      <c r="K114">
        <v>9.2631458879890494E-2</v>
      </c>
      <c r="L114">
        <v>0.10334718798683258</v>
      </c>
      <c r="M114">
        <v>2.4653479392295061</v>
      </c>
    </row>
    <row r="115" spans="1:13" x14ac:dyDescent="0.2">
      <c r="A115" t="s">
        <v>28</v>
      </c>
      <c r="B115">
        <v>5802</v>
      </c>
      <c r="C115">
        <v>130013</v>
      </c>
      <c r="D115">
        <v>4.4626306600109217E-2</v>
      </c>
      <c r="E115">
        <v>4.9758231512033929E-2</v>
      </c>
      <c r="F115">
        <v>1.1869829833543901</v>
      </c>
      <c r="H115" t="s">
        <v>28</v>
      </c>
      <c r="I115">
        <v>4369</v>
      </c>
      <c r="J115">
        <v>53507</v>
      </c>
      <c r="K115">
        <v>8.1652867849066474E-2</v>
      </c>
      <c r="L115">
        <v>8.0980794403312809E-2</v>
      </c>
      <c r="M115">
        <v>1.9317974536937799</v>
      </c>
    </row>
    <row r="116" spans="1:13" x14ac:dyDescent="0.2">
      <c r="A116" t="s">
        <v>29</v>
      </c>
      <c r="B116">
        <v>4832</v>
      </c>
      <c r="C116">
        <v>92712</v>
      </c>
      <c r="D116">
        <v>5.2118388126671841E-2</v>
      </c>
      <c r="E116">
        <v>4.8257441693334215E-2</v>
      </c>
      <c r="F116">
        <v>1.1511816310503549</v>
      </c>
      <c r="H116" t="s">
        <v>29</v>
      </c>
      <c r="I116">
        <v>2304</v>
      </c>
      <c r="J116">
        <v>61279</v>
      </c>
      <c r="K116">
        <v>3.7598524780104114E-2</v>
      </c>
      <c r="L116">
        <v>4.3545746625692799E-2</v>
      </c>
      <c r="M116">
        <v>1.0387841101157012</v>
      </c>
    </row>
    <row r="117" spans="1:13" x14ac:dyDescent="0.2">
      <c r="A117" t="s">
        <v>5</v>
      </c>
      <c r="B117">
        <v>3233</v>
      </c>
      <c r="C117">
        <v>63558</v>
      </c>
      <c r="D117">
        <v>5.0866924698700397E-2</v>
      </c>
      <c r="H117" t="s">
        <v>5</v>
      </c>
      <c r="I117">
        <v>92494</v>
      </c>
      <c r="J117">
        <v>148514</v>
      </c>
      <c r="K117">
        <v>0.62279650403328979</v>
      </c>
    </row>
    <row r="118" spans="1:13" x14ac:dyDescent="0.2">
      <c r="A118" t="s">
        <v>67</v>
      </c>
      <c r="B118">
        <v>3581</v>
      </c>
      <c r="C118">
        <v>65067</v>
      </c>
      <c r="D118">
        <v>5.5035578711174635E-2</v>
      </c>
      <c r="H118" t="s">
        <v>67</v>
      </c>
      <c r="I118">
        <v>94565</v>
      </c>
      <c r="J118">
        <v>108390</v>
      </c>
      <c r="K118">
        <v>0.87245133314881451</v>
      </c>
    </row>
    <row r="119" spans="1:13" x14ac:dyDescent="0.2">
      <c r="A119" t="s">
        <v>26</v>
      </c>
      <c r="B119">
        <v>19197</v>
      </c>
      <c r="C119">
        <v>32507</v>
      </c>
      <c r="D119">
        <v>0.59054972775094594</v>
      </c>
      <c r="H119" t="s">
        <v>26</v>
      </c>
      <c r="I119">
        <v>176623</v>
      </c>
      <c r="J119">
        <v>145540</v>
      </c>
      <c r="K119">
        <v>1.2135701525353855</v>
      </c>
    </row>
    <row r="120" spans="1:13" x14ac:dyDescent="0.2">
      <c r="A120" t="s">
        <v>27</v>
      </c>
      <c r="B120">
        <v>6624</v>
      </c>
      <c r="C120">
        <v>69846</v>
      </c>
      <c r="D120">
        <v>9.4837213297826642E-2</v>
      </c>
      <c r="H120" t="s">
        <v>27</v>
      </c>
      <c r="I120">
        <v>7868</v>
      </c>
      <c r="J120">
        <v>82983</v>
      </c>
      <c r="K120">
        <v>9.481460058084186E-2</v>
      </c>
    </row>
    <row r="121" spans="1:13" x14ac:dyDescent="0.2">
      <c r="A121" t="s">
        <v>28</v>
      </c>
      <c r="B121">
        <v>2448</v>
      </c>
      <c r="C121">
        <v>56380</v>
      </c>
      <c r="D121">
        <v>4.3419652358992554E-2</v>
      </c>
      <c r="H121" t="s">
        <v>28</v>
      </c>
      <c r="I121">
        <v>9045</v>
      </c>
      <c r="J121">
        <v>102527</v>
      </c>
      <c r="K121">
        <v>8.822066382513874E-2</v>
      </c>
    </row>
    <row r="122" spans="1:13" x14ac:dyDescent="0.2">
      <c r="A122" t="s">
        <v>29</v>
      </c>
      <c r="B122">
        <v>5054</v>
      </c>
      <c r="C122">
        <v>109447</v>
      </c>
      <c r="D122">
        <v>4.6177601944320079E-2</v>
      </c>
      <c r="H122" t="s">
        <v>29</v>
      </c>
      <c r="I122">
        <v>3013</v>
      </c>
      <c r="J122">
        <v>73197</v>
      </c>
      <c r="K122">
        <v>4.1162889189447653E-2</v>
      </c>
    </row>
    <row r="123" spans="1:13" x14ac:dyDescent="0.2">
      <c r="A123" t="s">
        <v>5</v>
      </c>
      <c r="B123">
        <v>1582</v>
      </c>
      <c r="C123">
        <v>44698</v>
      </c>
      <c r="D123">
        <v>3.5393082464539802E-2</v>
      </c>
      <c r="H123" t="s">
        <v>5</v>
      </c>
      <c r="I123">
        <v>98782</v>
      </c>
      <c r="J123">
        <v>128328</v>
      </c>
      <c r="K123">
        <v>0.76976186023315252</v>
      </c>
    </row>
    <row r="124" spans="1:13" x14ac:dyDescent="0.2">
      <c r="A124" t="s">
        <v>67</v>
      </c>
      <c r="B124">
        <v>1720</v>
      </c>
      <c r="C124">
        <v>30451</v>
      </c>
      <c r="D124">
        <v>5.6484187711405211E-2</v>
      </c>
      <c r="H124" t="s">
        <v>67</v>
      </c>
      <c r="I124">
        <v>147927</v>
      </c>
      <c r="J124">
        <v>129851</v>
      </c>
      <c r="K124">
        <v>1.1392057050003466</v>
      </c>
    </row>
    <row r="125" spans="1:13" x14ac:dyDescent="0.2">
      <c r="A125" t="s">
        <v>26</v>
      </c>
      <c r="B125">
        <v>22972</v>
      </c>
      <c r="C125">
        <v>29571</v>
      </c>
      <c r="D125">
        <v>0.77684217645666365</v>
      </c>
      <c r="H125" t="s">
        <v>26</v>
      </c>
      <c r="I125">
        <v>190836</v>
      </c>
      <c r="J125">
        <v>141612</v>
      </c>
      <c r="K125">
        <v>1.3475976612151512</v>
      </c>
    </row>
    <row r="126" spans="1:13" x14ac:dyDescent="0.2">
      <c r="A126" t="s">
        <v>27</v>
      </c>
      <c r="B126">
        <v>5599</v>
      </c>
      <c r="C126">
        <v>65933</v>
      </c>
      <c r="D126">
        <v>8.4919539532555779E-2</v>
      </c>
      <c r="H126" t="s">
        <v>27</v>
      </c>
      <c r="I126">
        <v>8623</v>
      </c>
      <c r="J126">
        <v>70337</v>
      </c>
      <c r="K126">
        <v>0.12259550449976542</v>
      </c>
    </row>
    <row r="127" spans="1:13" x14ac:dyDescent="0.2">
      <c r="A127" t="s">
        <v>28</v>
      </c>
      <c r="B127">
        <v>3826</v>
      </c>
      <c r="C127">
        <v>62487</v>
      </c>
      <c r="D127">
        <v>6.1228735577000017E-2</v>
      </c>
      <c r="H127" t="s">
        <v>28</v>
      </c>
      <c r="I127">
        <v>10898</v>
      </c>
      <c r="J127">
        <v>149147</v>
      </c>
      <c r="K127">
        <v>7.3068851535733198E-2</v>
      </c>
    </row>
    <row r="128" spans="1:13" x14ac:dyDescent="0.2">
      <c r="A128" t="s">
        <v>29</v>
      </c>
      <c r="B128">
        <v>4900</v>
      </c>
      <c r="C128">
        <v>105430</v>
      </c>
      <c r="D128">
        <v>4.6476335009010716E-2</v>
      </c>
      <c r="H128" t="s">
        <v>29</v>
      </c>
      <c r="I128">
        <v>7341</v>
      </c>
      <c r="J128">
        <v>141511</v>
      </c>
      <c r="K128">
        <v>5.1875825907526624E-2</v>
      </c>
    </row>
    <row r="131" spans="1:13" x14ac:dyDescent="0.2">
      <c r="B131" t="s">
        <v>74</v>
      </c>
      <c r="C131" t="s">
        <v>75</v>
      </c>
      <c r="D131" t="s">
        <v>76</v>
      </c>
      <c r="E131" t="s">
        <v>77</v>
      </c>
      <c r="F131" t="s">
        <v>78</v>
      </c>
      <c r="I131" t="s">
        <v>74</v>
      </c>
      <c r="J131" t="s">
        <v>75</v>
      </c>
      <c r="K131" t="s">
        <v>76</v>
      </c>
      <c r="L131" t="s">
        <v>77</v>
      </c>
      <c r="M131" t="s">
        <v>93</v>
      </c>
    </row>
    <row r="132" spans="1:13" x14ac:dyDescent="0.2">
      <c r="A132" t="s">
        <v>5</v>
      </c>
      <c r="B132">
        <v>26938</v>
      </c>
      <c r="C132">
        <v>116100</v>
      </c>
      <c r="D132">
        <v>0.2320241171403962</v>
      </c>
      <c r="E132">
        <v>0.21408412983161251</v>
      </c>
      <c r="F132">
        <v>1</v>
      </c>
      <c r="H132" t="s">
        <v>5</v>
      </c>
      <c r="I132">
        <v>126016</v>
      </c>
      <c r="J132">
        <v>155222</v>
      </c>
      <c r="K132">
        <v>0.81184368195230061</v>
      </c>
      <c r="L132">
        <v>0.87758901535555267</v>
      </c>
      <c r="M132">
        <v>4.0992717024181973</v>
      </c>
    </row>
    <row r="133" spans="1:13" x14ac:dyDescent="0.2">
      <c r="A133" t="s">
        <v>5</v>
      </c>
      <c r="B133">
        <v>29585</v>
      </c>
      <c r="C133">
        <v>143974</v>
      </c>
      <c r="D133">
        <v>0.2054884909775376</v>
      </c>
      <c r="H133" t="s">
        <v>5</v>
      </c>
      <c r="I133">
        <v>136308</v>
      </c>
      <c r="J133">
        <v>150173</v>
      </c>
      <c r="K133">
        <v>0.9076731502999873</v>
      </c>
    </row>
    <row r="134" spans="1:13" x14ac:dyDescent="0.2">
      <c r="A134" t="s">
        <v>5</v>
      </c>
      <c r="B134">
        <v>30099</v>
      </c>
      <c r="C134">
        <v>147011</v>
      </c>
      <c r="D134">
        <v>0.20473978137690377</v>
      </c>
      <c r="H134" t="s">
        <v>5</v>
      </c>
      <c r="I134">
        <v>116391</v>
      </c>
      <c r="J134">
        <v>127447</v>
      </c>
      <c r="K134">
        <v>0.91325021381436988</v>
      </c>
    </row>
    <row r="135" spans="1:13" x14ac:dyDescent="0.2">
      <c r="A135" t="s">
        <v>34</v>
      </c>
      <c r="B135">
        <v>69523</v>
      </c>
      <c r="C135">
        <v>172861</v>
      </c>
      <c r="D135">
        <v>0.4021901990616738</v>
      </c>
      <c r="E135">
        <v>0.41715262136907011</v>
      </c>
      <c r="F135">
        <v>1.9485452830958594</v>
      </c>
      <c r="H135" t="s">
        <v>34</v>
      </c>
      <c r="I135">
        <v>338892</v>
      </c>
      <c r="J135">
        <v>364077</v>
      </c>
      <c r="K135">
        <v>0.93082507271813375</v>
      </c>
      <c r="L135">
        <v>1.0951664346979439</v>
      </c>
      <c r="M135">
        <v>2.6253375349858112</v>
      </c>
    </row>
    <row r="136" spans="1:13" x14ac:dyDescent="0.2">
      <c r="A136" t="s">
        <v>34</v>
      </c>
      <c r="B136">
        <v>49168</v>
      </c>
      <c r="C136">
        <v>124148</v>
      </c>
      <c r="D136">
        <v>0.39604343203273512</v>
      </c>
      <c r="H136" t="s">
        <v>34</v>
      </c>
      <c r="I136">
        <v>239271</v>
      </c>
      <c r="J136">
        <v>192592</v>
      </c>
      <c r="K136">
        <v>1.2423724765306969</v>
      </c>
    </row>
    <row r="137" spans="1:13" x14ac:dyDescent="0.2">
      <c r="A137" t="s">
        <v>34</v>
      </c>
      <c r="B137">
        <v>68295</v>
      </c>
      <c r="C137">
        <v>150687</v>
      </c>
      <c r="D137">
        <v>0.45322423301280135</v>
      </c>
      <c r="H137" t="s">
        <v>34</v>
      </c>
      <c r="I137">
        <v>187048</v>
      </c>
      <c r="J137">
        <v>168163</v>
      </c>
      <c r="K137">
        <v>1.1123017548450016</v>
      </c>
    </row>
    <row r="138" spans="1:13" x14ac:dyDescent="0.2">
      <c r="A138" t="s">
        <v>35</v>
      </c>
      <c r="B138">
        <v>13783</v>
      </c>
      <c r="C138">
        <v>166397</v>
      </c>
      <c r="D138">
        <v>8.2832022211938916E-2</v>
      </c>
      <c r="E138">
        <v>7.7263485401715418E-2</v>
      </c>
      <c r="F138">
        <v>0.36090244271019467</v>
      </c>
      <c r="H138" t="s">
        <v>35</v>
      </c>
      <c r="I138">
        <v>81500</v>
      </c>
      <c r="J138">
        <v>158507</v>
      </c>
      <c r="K138">
        <v>0.51417287564587055</v>
      </c>
      <c r="L138">
        <v>0.54150881697582165</v>
      </c>
      <c r="M138">
        <v>7.0085993941427729</v>
      </c>
    </row>
    <row r="139" spans="1:13" x14ac:dyDescent="0.2">
      <c r="A139" t="s">
        <v>35</v>
      </c>
      <c r="B139">
        <v>11737</v>
      </c>
      <c r="C139">
        <v>161006</v>
      </c>
      <c r="D139">
        <v>7.2897904425922019E-2</v>
      </c>
      <c r="H139" t="s">
        <v>35</v>
      </c>
      <c r="I139">
        <v>67820</v>
      </c>
      <c r="J139">
        <v>135263</v>
      </c>
      <c r="K139">
        <v>0.50139358139328571</v>
      </c>
    </row>
    <row r="140" spans="1:13" x14ac:dyDescent="0.2">
      <c r="A140" t="s">
        <v>35</v>
      </c>
      <c r="B140">
        <v>11450</v>
      </c>
      <c r="C140">
        <v>150538</v>
      </c>
      <c r="D140">
        <v>7.6060529567285332E-2</v>
      </c>
      <c r="H140" t="s">
        <v>35</v>
      </c>
      <c r="I140">
        <v>95653</v>
      </c>
      <c r="J140">
        <v>157076</v>
      </c>
      <c r="K140">
        <v>0.60895999388830879</v>
      </c>
    </row>
    <row r="141" spans="1:13" x14ac:dyDescent="0.2">
      <c r="A141" t="s">
        <v>36</v>
      </c>
      <c r="B141">
        <v>24996</v>
      </c>
      <c r="C141">
        <v>124465</v>
      </c>
      <c r="D141">
        <v>0.20082754187924315</v>
      </c>
      <c r="E141">
        <v>0.22179730283851704</v>
      </c>
      <c r="F141">
        <v>1.0360287005532418</v>
      </c>
      <c r="H141" t="s">
        <v>36</v>
      </c>
      <c r="I141">
        <v>153108</v>
      </c>
      <c r="J141">
        <v>170096</v>
      </c>
      <c r="K141">
        <v>0.90012698711315964</v>
      </c>
      <c r="L141">
        <v>1.1374131247458041</v>
      </c>
      <c r="M141">
        <v>5.1281648162057021</v>
      </c>
    </row>
    <row r="142" spans="1:13" x14ac:dyDescent="0.2">
      <c r="A142" t="s">
        <v>36</v>
      </c>
      <c r="B142">
        <v>30686</v>
      </c>
      <c r="C142">
        <v>141711</v>
      </c>
      <c r="D142">
        <v>0.21653929476187453</v>
      </c>
      <c r="H142" t="s">
        <v>36</v>
      </c>
      <c r="I142">
        <v>137522</v>
      </c>
      <c r="J142">
        <v>129154</v>
      </c>
      <c r="K142">
        <v>1.0647908698143302</v>
      </c>
    </row>
    <row r="143" spans="1:13" x14ac:dyDescent="0.2">
      <c r="A143" t="s">
        <v>36</v>
      </c>
      <c r="B143">
        <v>38304</v>
      </c>
      <c r="C143">
        <v>154436</v>
      </c>
      <c r="D143">
        <v>0.24802507187443343</v>
      </c>
      <c r="H143" t="s">
        <v>36</v>
      </c>
      <c r="I143">
        <v>218437</v>
      </c>
      <c r="J143">
        <v>150925</v>
      </c>
      <c r="K143">
        <v>1.4473215173099221</v>
      </c>
    </row>
    <row r="144" spans="1:13" x14ac:dyDescent="0.2">
      <c r="A144" t="s">
        <v>37</v>
      </c>
      <c r="B144">
        <v>2968</v>
      </c>
      <c r="C144">
        <v>57596</v>
      </c>
      <c r="D144">
        <v>5.1531356344190565E-2</v>
      </c>
      <c r="E144">
        <v>4.9195843589691389E-2</v>
      </c>
      <c r="F144">
        <v>0.22979677955757996</v>
      </c>
      <c r="H144" t="s">
        <v>37</v>
      </c>
      <c r="I144">
        <v>10958</v>
      </c>
      <c r="J144">
        <v>134600</v>
      </c>
      <c r="K144">
        <v>8.141158989598811E-2</v>
      </c>
      <c r="L144">
        <v>6.6483127742192893E-2</v>
      </c>
      <c r="M144">
        <v>1.351397250074271</v>
      </c>
    </row>
    <row r="145" spans="1:13" x14ac:dyDescent="0.2">
      <c r="A145" t="s">
        <v>37</v>
      </c>
      <c r="B145">
        <v>4062</v>
      </c>
      <c r="C145">
        <v>81510</v>
      </c>
      <c r="D145">
        <v>4.9834376150165623E-2</v>
      </c>
      <c r="H145" t="s">
        <v>37</v>
      </c>
      <c r="I145">
        <v>7916</v>
      </c>
      <c r="J145">
        <v>125809</v>
      </c>
      <c r="K145">
        <v>6.2920776732984129E-2</v>
      </c>
    </row>
    <row r="146" spans="1:13" x14ac:dyDescent="0.2">
      <c r="A146" t="s">
        <v>37</v>
      </c>
      <c r="B146">
        <v>6687</v>
      </c>
      <c r="C146">
        <v>144672</v>
      </c>
      <c r="D146">
        <v>4.6221798274717986E-2</v>
      </c>
      <c r="H146" t="s">
        <v>37</v>
      </c>
      <c r="I146">
        <v>7143</v>
      </c>
      <c r="J146">
        <v>129597</v>
      </c>
      <c r="K146">
        <v>5.5117016597606427E-2</v>
      </c>
    </row>
    <row r="147" spans="1:13" x14ac:dyDescent="0.2">
      <c r="A147" t="s">
        <v>38</v>
      </c>
      <c r="B147">
        <v>6879</v>
      </c>
      <c r="C147">
        <v>55421</v>
      </c>
      <c r="D147">
        <v>0.12412262499774454</v>
      </c>
      <c r="E147">
        <v>0.13655838006574669</v>
      </c>
      <c r="F147">
        <v>0.63787250448296395</v>
      </c>
      <c r="H147" t="s">
        <v>38</v>
      </c>
      <c r="I147">
        <v>15595</v>
      </c>
      <c r="J147">
        <v>135516</v>
      </c>
      <c r="K147">
        <v>0.11507866229817881</v>
      </c>
      <c r="L147">
        <v>0.13316714426965379</v>
      </c>
      <c r="M147">
        <v>0.97516640286403389</v>
      </c>
    </row>
    <row r="148" spans="1:13" x14ac:dyDescent="0.2">
      <c r="A148" t="s">
        <v>38</v>
      </c>
      <c r="B148">
        <v>16186</v>
      </c>
      <c r="C148">
        <v>120483</v>
      </c>
      <c r="D148">
        <v>0.13434260435082127</v>
      </c>
      <c r="H148" t="s">
        <v>38</v>
      </c>
      <c r="I148">
        <v>16090</v>
      </c>
      <c r="J148">
        <v>124217</v>
      </c>
      <c r="K148">
        <v>0.12953138459309113</v>
      </c>
    </row>
    <row r="149" spans="1:13" x14ac:dyDescent="0.2">
      <c r="A149" t="s">
        <v>38</v>
      </c>
      <c r="B149">
        <v>22202</v>
      </c>
      <c r="C149">
        <v>146829</v>
      </c>
      <c r="D149">
        <v>0.1512099108486743</v>
      </c>
      <c r="H149" t="s">
        <v>38</v>
      </c>
      <c r="I149">
        <v>15480</v>
      </c>
      <c r="J149">
        <v>99941</v>
      </c>
      <c r="K149">
        <v>0.15489138591769144</v>
      </c>
    </row>
    <row r="150" spans="1:13" x14ac:dyDescent="0.2">
      <c r="A150" t="s">
        <v>39</v>
      </c>
      <c r="B150">
        <v>338839</v>
      </c>
      <c r="C150">
        <v>133641</v>
      </c>
      <c r="D150">
        <v>2.5354419676596254</v>
      </c>
      <c r="E150" s="31">
        <v>2.534727131810524</v>
      </c>
      <c r="F150" s="31">
        <v>11.839864700873479</v>
      </c>
      <c r="H150" t="s">
        <v>39</v>
      </c>
      <c r="I150">
        <v>356813</v>
      </c>
      <c r="J150">
        <v>120409</v>
      </c>
      <c r="K150">
        <v>2.9633416106769426</v>
      </c>
      <c r="L150">
        <v>3.1038383822163986</v>
      </c>
      <c r="M150">
        <v>1.2245256474606638</v>
      </c>
    </row>
    <row r="151" spans="1:13" x14ac:dyDescent="0.2">
      <c r="A151" t="s">
        <v>39</v>
      </c>
      <c r="B151">
        <v>308415</v>
      </c>
      <c r="C151">
        <v>111951</v>
      </c>
      <c r="D151">
        <v>2.7549106305437201</v>
      </c>
      <c r="H151" t="s">
        <v>39</v>
      </c>
      <c r="I151">
        <v>393999</v>
      </c>
      <c r="J151">
        <v>119349</v>
      </c>
      <c r="K151">
        <v>3.3012341955106455</v>
      </c>
    </row>
    <row r="152" spans="1:13" x14ac:dyDescent="0.2">
      <c r="A152" t="s">
        <v>39</v>
      </c>
      <c r="B152">
        <v>323228</v>
      </c>
      <c r="C152">
        <v>139694</v>
      </c>
      <c r="D152">
        <v>2.3138287972282274</v>
      </c>
      <c r="H152" t="s">
        <v>39</v>
      </c>
      <c r="I152">
        <v>352214</v>
      </c>
      <c r="J152">
        <v>115596</v>
      </c>
      <c r="K152">
        <v>3.0469393404616079</v>
      </c>
    </row>
    <row r="155" spans="1:13" x14ac:dyDescent="0.2">
      <c r="B155" t="s">
        <v>74</v>
      </c>
      <c r="C155" t="s">
        <v>75</v>
      </c>
      <c r="D155" t="s">
        <v>76</v>
      </c>
      <c r="E155" t="s">
        <v>77</v>
      </c>
      <c r="F155" t="s">
        <v>78</v>
      </c>
      <c r="I155" t="s">
        <v>74</v>
      </c>
      <c r="J155" t="s">
        <v>75</v>
      </c>
      <c r="K155" t="s">
        <v>76</v>
      </c>
      <c r="L155" t="s">
        <v>77</v>
      </c>
      <c r="M155" t="s">
        <v>93</v>
      </c>
    </row>
    <row r="156" spans="1:13" x14ac:dyDescent="0.2">
      <c r="A156" t="s">
        <v>5</v>
      </c>
      <c r="B156">
        <v>4668</v>
      </c>
      <c r="C156">
        <v>37291</v>
      </c>
      <c r="D156">
        <v>0.12517765680727252</v>
      </c>
      <c r="E156">
        <v>0.12718963830804605</v>
      </c>
      <c r="F156">
        <v>1</v>
      </c>
      <c r="H156" t="s">
        <v>5</v>
      </c>
      <c r="I156">
        <v>44993</v>
      </c>
      <c r="J156">
        <v>62625</v>
      </c>
      <c r="K156">
        <v>0.7184510978043912</v>
      </c>
      <c r="L156">
        <v>0.72246528432455248</v>
      </c>
      <c r="M156">
        <v>5.6802212344906806</v>
      </c>
    </row>
    <row r="157" spans="1:13" x14ac:dyDescent="0.2">
      <c r="A157" t="s">
        <v>5</v>
      </c>
      <c r="B157">
        <v>7087</v>
      </c>
      <c r="C157">
        <v>48252</v>
      </c>
      <c r="D157">
        <v>0.14687474094338057</v>
      </c>
      <c r="H157" t="s">
        <v>5</v>
      </c>
      <c r="I157">
        <v>46837</v>
      </c>
      <c r="J157">
        <v>69003</v>
      </c>
      <c r="K157">
        <v>0.67876758981493557</v>
      </c>
    </row>
    <row r="158" spans="1:13" x14ac:dyDescent="0.2">
      <c r="A158" t="s">
        <v>5</v>
      </c>
      <c r="B158">
        <v>5006</v>
      </c>
      <c r="C158">
        <v>45710</v>
      </c>
      <c r="D158">
        <v>0.10951651717348501</v>
      </c>
      <c r="H158" t="s">
        <v>5</v>
      </c>
      <c r="I158">
        <v>51645</v>
      </c>
      <c r="J158">
        <v>67056</v>
      </c>
      <c r="K158">
        <v>0.77017716535433067</v>
      </c>
    </row>
    <row r="159" spans="1:13" x14ac:dyDescent="0.2">
      <c r="A159" t="s">
        <v>34</v>
      </c>
      <c r="B159">
        <v>6595</v>
      </c>
      <c r="C159">
        <v>26891</v>
      </c>
      <c r="D159">
        <v>0.24524933992785691</v>
      </c>
      <c r="E159">
        <v>0.23056541231518526</v>
      </c>
      <c r="F159">
        <v>1.8127688338634078</v>
      </c>
      <c r="H159" t="s">
        <v>34</v>
      </c>
      <c r="I159">
        <v>36652</v>
      </c>
      <c r="J159">
        <v>55025</v>
      </c>
      <c r="K159">
        <v>0.66609722853248521</v>
      </c>
      <c r="L159">
        <v>0.81900175602569025</v>
      </c>
      <c r="M159">
        <v>3.5521449110767165</v>
      </c>
    </row>
    <row r="160" spans="1:13" x14ac:dyDescent="0.2">
      <c r="A160" t="s">
        <v>34</v>
      </c>
      <c r="B160">
        <v>11273</v>
      </c>
      <c r="C160">
        <v>49642</v>
      </c>
      <c r="D160">
        <v>0.22708593529672455</v>
      </c>
      <c r="H160" t="s">
        <v>34</v>
      </c>
      <c r="I160">
        <v>47727</v>
      </c>
      <c r="J160">
        <v>53582</v>
      </c>
      <c r="K160">
        <v>0.89072822962935316</v>
      </c>
    </row>
    <row r="161" spans="1:13" x14ac:dyDescent="0.2">
      <c r="A161" t="s">
        <v>34</v>
      </c>
      <c r="B161">
        <v>10401</v>
      </c>
      <c r="C161">
        <v>47415</v>
      </c>
      <c r="D161">
        <v>0.21936096172097438</v>
      </c>
      <c r="H161" t="s">
        <v>34</v>
      </c>
      <c r="I161">
        <v>52566</v>
      </c>
      <c r="J161">
        <v>58395</v>
      </c>
      <c r="K161">
        <v>0.9001798099152325</v>
      </c>
    </row>
    <row r="162" spans="1:13" x14ac:dyDescent="0.2">
      <c r="A162" t="s">
        <v>35</v>
      </c>
      <c r="B162">
        <v>6030</v>
      </c>
      <c r="C162">
        <v>30376</v>
      </c>
      <c r="D162">
        <v>0.19851198314458784</v>
      </c>
      <c r="E162">
        <v>0.18016111541635474</v>
      </c>
      <c r="F162">
        <v>1.4164763561951075</v>
      </c>
      <c r="H162" t="s">
        <v>35</v>
      </c>
      <c r="I162">
        <v>55775</v>
      </c>
      <c r="J162">
        <v>61823</v>
      </c>
      <c r="K162">
        <v>0.90217233068599068</v>
      </c>
      <c r="L162">
        <v>0.91453336408638519</v>
      </c>
      <c r="M162">
        <v>5.0761972802670901</v>
      </c>
    </row>
    <row r="163" spans="1:13" x14ac:dyDescent="0.2">
      <c r="A163" t="s">
        <v>35</v>
      </c>
      <c r="B163">
        <v>8768</v>
      </c>
      <c r="C163">
        <v>44544</v>
      </c>
      <c r="D163">
        <v>0.19683908045977011</v>
      </c>
      <c r="H163" t="s">
        <v>35</v>
      </c>
      <c r="I163">
        <v>46297</v>
      </c>
      <c r="J163">
        <v>62094</v>
      </c>
      <c r="K163">
        <v>0.74559538763809707</v>
      </c>
    </row>
    <row r="164" spans="1:13" x14ac:dyDescent="0.2">
      <c r="A164" t="s">
        <v>35</v>
      </c>
      <c r="B164">
        <v>6133</v>
      </c>
      <c r="C164">
        <v>42258</v>
      </c>
      <c r="D164">
        <v>0.14513228264470632</v>
      </c>
      <c r="H164" t="s">
        <v>35</v>
      </c>
      <c r="I164">
        <v>71388</v>
      </c>
      <c r="J164">
        <v>65145</v>
      </c>
      <c r="K164">
        <v>1.0958323739350679</v>
      </c>
    </row>
    <row r="165" spans="1:13" x14ac:dyDescent="0.2">
      <c r="A165" t="s">
        <v>36</v>
      </c>
      <c r="B165">
        <v>3491</v>
      </c>
      <c r="C165">
        <v>42686</v>
      </c>
      <c r="D165">
        <v>8.1783254462821531E-2</v>
      </c>
      <c r="E165">
        <v>8.2825370418592767E-2</v>
      </c>
      <c r="F165">
        <v>0.65119589551779711</v>
      </c>
      <c r="H165" t="s">
        <v>36</v>
      </c>
      <c r="I165">
        <v>33087</v>
      </c>
      <c r="J165">
        <v>51696</v>
      </c>
      <c r="K165">
        <v>0.64003017641597026</v>
      </c>
      <c r="L165">
        <v>0.56276293376312081</v>
      </c>
      <c r="M165">
        <v>6.7945718916675188</v>
      </c>
    </row>
    <row r="166" spans="1:13" x14ac:dyDescent="0.2">
      <c r="A166" t="s">
        <v>36</v>
      </c>
      <c r="B166">
        <v>3979</v>
      </c>
      <c r="C166">
        <v>46725</v>
      </c>
      <c r="D166">
        <v>8.5157838416265383E-2</v>
      </c>
      <c r="H166" t="s">
        <v>36</v>
      </c>
      <c r="I166">
        <v>33061</v>
      </c>
      <c r="J166">
        <v>58376</v>
      </c>
      <c r="K166">
        <v>0.56634575853090308</v>
      </c>
    </row>
    <row r="167" spans="1:13" x14ac:dyDescent="0.2">
      <c r="A167" t="s">
        <v>36</v>
      </c>
      <c r="B167">
        <v>3971</v>
      </c>
      <c r="C167">
        <v>48703</v>
      </c>
      <c r="D167">
        <v>8.1535018376691373E-2</v>
      </c>
      <c r="H167" t="s">
        <v>36</v>
      </c>
      <c r="I167">
        <v>29335</v>
      </c>
      <c r="J167">
        <v>60872</v>
      </c>
      <c r="K167">
        <v>0.48191286634248914</v>
      </c>
    </row>
    <row r="168" spans="1:13" x14ac:dyDescent="0.2">
      <c r="A168" t="s">
        <v>37</v>
      </c>
      <c r="B168">
        <v>3106</v>
      </c>
      <c r="C168">
        <v>51813</v>
      </c>
      <c r="D168">
        <v>5.9946345511744159E-2</v>
      </c>
      <c r="E168">
        <v>6.6978029682690843E-2</v>
      </c>
      <c r="F168">
        <v>0.52659973385940351</v>
      </c>
      <c r="H168" t="s">
        <v>37</v>
      </c>
      <c r="I168">
        <v>4555</v>
      </c>
      <c r="J168">
        <v>56500</v>
      </c>
      <c r="K168">
        <v>8.0619469026548679E-2</v>
      </c>
      <c r="L168">
        <v>7.2701948436584382E-2</v>
      </c>
      <c r="M168">
        <v>1.0854596467081916</v>
      </c>
    </row>
    <row r="169" spans="1:13" x14ac:dyDescent="0.2">
      <c r="A169" t="s">
        <v>37</v>
      </c>
      <c r="B169">
        <v>3416</v>
      </c>
      <c r="C169">
        <v>47642</v>
      </c>
      <c r="D169">
        <v>7.1701439905965322E-2</v>
      </c>
      <c r="H169" t="s">
        <v>37</v>
      </c>
      <c r="I169">
        <v>4728</v>
      </c>
      <c r="J169">
        <v>60895</v>
      </c>
      <c r="K169">
        <v>7.7641842515805901E-2</v>
      </c>
    </row>
    <row r="170" spans="1:13" x14ac:dyDescent="0.2">
      <c r="A170" t="s">
        <v>37</v>
      </c>
      <c r="B170">
        <v>3359</v>
      </c>
      <c r="C170">
        <v>48480</v>
      </c>
      <c r="D170">
        <v>6.9286303630363033E-2</v>
      </c>
      <c r="H170" t="s">
        <v>37</v>
      </c>
      <c r="I170">
        <v>3603</v>
      </c>
      <c r="J170">
        <v>60206</v>
      </c>
      <c r="K170">
        <v>5.9844533767398601E-2</v>
      </c>
    </row>
    <row r="171" spans="1:13" x14ac:dyDescent="0.2">
      <c r="A171" t="s">
        <v>38</v>
      </c>
      <c r="B171">
        <v>10244</v>
      </c>
      <c r="C171">
        <v>45882</v>
      </c>
      <c r="D171">
        <v>0.22326838411577524</v>
      </c>
      <c r="E171">
        <v>0.20756786526015969</v>
      </c>
      <c r="F171">
        <v>1.6319557789561612</v>
      </c>
      <c r="H171" t="s">
        <v>38</v>
      </c>
      <c r="I171">
        <v>12498</v>
      </c>
      <c r="J171">
        <v>51833</v>
      </c>
      <c r="K171">
        <v>0.24112052167538056</v>
      </c>
      <c r="L171">
        <v>0.21151903101576011</v>
      </c>
      <c r="M171">
        <v>1.019035536886445</v>
      </c>
    </row>
    <row r="172" spans="1:13" x14ac:dyDescent="0.2">
      <c r="A172" t="s">
        <v>38</v>
      </c>
      <c r="B172">
        <v>8153</v>
      </c>
      <c r="C172">
        <v>46451</v>
      </c>
      <c r="D172">
        <v>0.17551828808852338</v>
      </c>
      <c r="H172" t="s">
        <v>38</v>
      </c>
      <c r="I172">
        <v>10619</v>
      </c>
      <c r="J172">
        <v>62374</v>
      </c>
      <c r="K172">
        <v>0.17024721839227883</v>
      </c>
    </row>
    <row r="173" spans="1:13" x14ac:dyDescent="0.2">
      <c r="A173" t="s">
        <v>38</v>
      </c>
      <c r="B173">
        <v>11040</v>
      </c>
      <c r="C173">
        <v>49304</v>
      </c>
      <c r="D173">
        <v>0.22391692357618043</v>
      </c>
      <c r="H173" t="s">
        <v>38</v>
      </c>
      <c r="I173">
        <v>15026</v>
      </c>
      <c r="J173">
        <v>67324</v>
      </c>
      <c r="K173">
        <v>0.22318935297962095</v>
      </c>
    </row>
    <row r="174" spans="1:13" x14ac:dyDescent="0.2">
      <c r="A174" t="s">
        <v>39</v>
      </c>
      <c r="B174">
        <v>146191</v>
      </c>
      <c r="C174">
        <v>61366</v>
      </c>
      <c r="D174">
        <v>2.3822800899520908</v>
      </c>
      <c r="E174">
        <v>2.415613535343843</v>
      </c>
      <c r="F174">
        <v>18.992219550883263</v>
      </c>
      <c r="H174" t="s">
        <v>39</v>
      </c>
      <c r="I174">
        <v>163406</v>
      </c>
      <c r="J174">
        <v>48142</v>
      </c>
      <c r="K174">
        <v>3.3942503427360724</v>
      </c>
      <c r="L174">
        <v>3.1671593203739739</v>
      </c>
      <c r="M174">
        <v>1.3111200421896769</v>
      </c>
    </row>
    <row r="175" spans="1:13" x14ac:dyDescent="0.2">
      <c r="A175" t="s">
        <v>39</v>
      </c>
      <c r="B175">
        <v>89482</v>
      </c>
      <c r="C175">
        <v>40761</v>
      </c>
      <c r="D175">
        <v>2.1952847084222662</v>
      </c>
      <c r="H175" t="s">
        <v>39</v>
      </c>
      <c r="I175">
        <v>173329</v>
      </c>
      <c r="J175">
        <v>55118</v>
      </c>
      <c r="K175">
        <v>3.1446895750934361</v>
      </c>
    </row>
    <row r="176" spans="1:13" x14ac:dyDescent="0.2">
      <c r="A176" t="s">
        <v>39</v>
      </c>
      <c r="B176">
        <v>128563</v>
      </c>
      <c r="C176">
        <v>48164</v>
      </c>
      <c r="D176">
        <v>2.6692758076571712</v>
      </c>
      <c r="H176" t="s">
        <v>39</v>
      </c>
      <c r="I176">
        <v>173267</v>
      </c>
      <c r="J176">
        <v>58486</v>
      </c>
      <c r="K176">
        <v>2.9625380432924118</v>
      </c>
    </row>
    <row r="179" spans="1:13" x14ac:dyDescent="0.2">
      <c r="B179" t="s">
        <v>74</v>
      </c>
      <c r="C179" t="s">
        <v>75</v>
      </c>
      <c r="D179" t="s">
        <v>76</v>
      </c>
      <c r="E179" t="s">
        <v>77</v>
      </c>
      <c r="F179" t="s">
        <v>78</v>
      </c>
      <c r="I179" t="s">
        <v>74</v>
      </c>
      <c r="J179" t="s">
        <v>75</v>
      </c>
      <c r="K179" t="s">
        <v>76</v>
      </c>
      <c r="L179" t="s">
        <v>77</v>
      </c>
      <c r="M179" t="s">
        <v>93</v>
      </c>
    </row>
    <row r="180" spans="1:13" x14ac:dyDescent="0.2">
      <c r="A180" t="s">
        <v>5</v>
      </c>
      <c r="B180">
        <v>14624</v>
      </c>
      <c r="C180">
        <v>147353</v>
      </c>
      <c r="D180">
        <v>9.9244670960211195E-2</v>
      </c>
      <c r="E180">
        <v>8.9735805124283516E-2</v>
      </c>
      <c r="F180">
        <v>1</v>
      </c>
      <c r="H180" t="s">
        <v>5</v>
      </c>
      <c r="I180">
        <v>275638</v>
      </c>
      <c r="J180">
        <v>265071</v>
      </c>
      <c r="K180">
        <v>1.039864790942804</v>
      </c>
      <c r="L180">
        <v>1.0299482199409111</v>
      </c>
      <c r="M180">
        <v>11.4775614763186</v>
      </c>
    </row>
    <row r="181" spans="1:13" x14ac:dyDescent="0.2">
      <c r="A181" t="s">
        <v>5</v>
      </c>
      <c r="B181">
        <v>12818</v>
      </c>
      <c r="C181">
        <v>153594</v>
      </c>
      <c r="D181">
        <v>8.3453780746643752E-2</v>
      </c>
      <c r="H181" t="s">
        <v>5</v>
      </c>
      <c r="I181">
        <v>275440</v>
      </c>
      <c r="J181">
        <v>274305</v>
      </c>
      <c r="K181">
        <v>1.0041377298991998</v>
      </c>
    </row>
    <row r="182" spans="1:13" x14ac:dyDescent="0.2">
      <c r="A182" t="s">
        <v>5</v>
      </c>
      <c r="B182">
        <v>14438</v>
      </c>
      <c r="C182">
        <v>166896</v>
      </c>
      <c r="D182">
        <v>8.6508963665995586E-2</v>
      </c>
      <c r="H182" t="s">
        <v>5</v>
      </c>
      <c r="I182">
        <v>284057</v>
      </c>
      <c r="J182">
        <v>271606</v>
      </c>
      <c r="K182">
        <v>1.0458421389807295</v>
      </c>
    </row>
    <row r="183" spans="1:13" x14ac:dyDescent="0.2">
      <c r="A183" t="s">
        <v>34</v>
      </c>
      <c r="B183">
        <v>24866</v>
      </c>
      <c r="C183">
        <v>142018</v>
      </c>
      <c r="D183">
        <v>0.17509048148826206</v>
      </c>
      <c r="E183">
        <v>0.14996681917018176</v>
      </c>
      <c r="F183">
        <v>1.6712038072481623</v>
      </c>
      <c r="H183" t="s">
        <v>34</v>
      </c>
      <c r="I183">
        <v>313020</v>
      </c>
      <c r="J183">
        <v>247853</v>
      </c>
      <c r="K183">
        <v>1.2629260085615264</v>
      </c>
      <c r="L183">
        <v>1.2660161514394688</v>
      </c>
      <c r="M183">
        <v>14.108260907516732</v>
      </c>
    </row>
    <row r="184" spans="1:13" x14ac:dyDescent="0.2">
      <c r="A184" t="s">
        <v>34</v>
      </c>
      <c r="B184">
        <v>23101</v>
      </c>
      <c r="C184">
        <v>172605</v>
      </c>
      <c r="D184">
        <v>0.13383737435184381</v>
      </c>
      <c r="H184" t="s">
        <v>34</v>
      </c>
      <c r="I184">
        <v>306544</v>
      </c>
      <c r="J184">
        <v>246674</v>
      </c>
      <c r="K184">
        <v>1.2427090005432271</v>
      </c>
    </row>
    <row r="185" spans="1:13" x14ac:dyDescent="0.2">
      <c r="A185" t="s">
        <v>34</v>
      </c>
      <c r="B185">
        <v>23478</v>
      </c>
      <c r="C185">
        <v>166543</v>
      </c>
      <c r="D185">
        <v>0.14097260167043946</v>
      </c>
      <c r="H185" t="s">
        <v>34</v>
      </c>
      <c r="I185">
        <v>343318</v>
      </c>
      <c r="J185">
        <v>265641</v>
      </c>
      <c r="K185">
        <v>1.2924134452136531</v>
      </c>
    </row>
    <row r="186" spans="1:13" x14ac:dyDescent="0.2">
      <c r="A186" t="s">
        <v>35</v>
      </c>
      <c r="B186">
        <v>15091</v>
      </c>
      <c r="C186">
        <v>130044</v>
      </c>
      <c r="D186">
        <v>0.11604533850081511</v>
      </c>
      <c r="E186">
        <v>0.13012929705968268</v>
      </c>
      <c r="F186">
        <v>1.4501379564094226</v>
      </c>
      <c r="H186" t="s">
        <v>35</v>
      </c>
      <c r="I186">
        <v>390443</v>
      </c>
      <c r="J186">
        <v>267344</v>
      </c>
      <c r="K186">
        <v>1.4604517026752051</v>
      </c>
      <c r="L186">
        <v>1.4497687686836132</v>
      </c>
      <c r="M186">
        <v>16.15596769512117</v>
      </c>
    </row>
    <row r="187" spans="1:13" x14ac:dyDescent="0.2">
      <c r="A187" t="s">
        <v>35</v>
      </c>
      <c r="B187">
        <v>19848</v>
      </c>
      <c r="C187">
        <v>137740</v>
      </c>
      <c r="D187">
        <v>0.14409757514157107</v>
      </c>
      <c r="H187" t="s">
        <v>35</v>
      </c>
      <c r="I187">
        <v>374168</v>
      </c>
      <c r="J187">
        <v>263445</v>
      </c>
      <c r="K187">
        <v>1.4202888648484504</v>
      </c>
    </row>
    <row r="188" spans="1:13" x14ac:dyDescent="0.2">
      <c r="A188" t="s">
        <v>35</v>
      </c>
      <c r="B188">
        <v>18438</v>
      </c>
      <c r="C188">
        <v>141564</v>
      </c>
      <c r="D188">
        <v>0.13024497753666187</v>
      </c>
      <c r="H188" t="s">
        <v>35</v>
      </c>
      <c r="I188">
        <v>356907</v>
      </c>
      <c r="J188">
        <v>243031</v>
      </c>
      <c r="K188">
        <v>1.4685657385271838</v>
      </c>
    </row>
    <row r="189" spans="1:13" x14ac:dyDescent="0.2">
      <c r="A189" t="s">
        <v>36</v>
      </c>
      <c r="B189">
        <v>7465</v>
      </c>
      <c r="C189">
        <v>136069</v>
      </c>
      <c r="D189">
        <v>5.4861871550463369E-2</v>
      </c>
      <c r="E189">
        <v>6.2016202399851728E-2</v>
      </c>
      <c r="F189">
        <v>0.69109763169739979</v>
      </c>
      <c r="H189" t="s">
        <v>36</v>
      </c>
      <c r="I189">
        <v>265106</v>
      </c>
      <c r="J189">
        <v>276361</v>
      </c>
      <c r="K189">
        <v>0.95927428255072167</v>
      </c>
      <c r="L189">
        <v>0.96827807818099831</v>
      </c>
      <c r="M189">
        <v>10.790320283413509</v>
      </c>
    </row>
    <row r="190" spans="1:13" x14ac:dyDescent="0.2">
      <c r="A190" t="s">
        <v>36</v>
      </c>
      <c r="B190">
        <v>10010</v>
      </c>
      <c r="C190">
        <v>165479</v>
      </c>
      <c r="D190">
        <v>6.049105928848978E-2</v>
      </c>
      <c r="H190" t="s">
        <v>36</v>
      </c>
      <c r="I190">
        <v>262402</v>
      </c>
      <c r="J190">
        <v>264976</v>
      </c>
      <c r="K190">
        <v>0.99028591268643196</v>
      </c>
    </row>
    <row r="191" spans="1:13" x14ac:dyDescent="0.2">
      <c r="A191" t="s">
        <v>36</v>
      </c>
      <c r="B191">
        <v>9150</v>
      </c>
      <c r="C191">
        <v>129428</v>
      </c>
      <c r="D191">
        <v>7.0695676360602033E-2</v>
      </c>
      <c r="H191" t="s">
        <v>36</v>
      </c>
      <c r="I191">
        <v>239342</v>
      </c>
      <c r="J191">
        <v>250548</v>
      </c>
      <c r="K191">
        <v>0.95527403930584165</v>
      </c>
    </row>
    <row r="192" spans="1:13" x14ac:dyDescent="0.2">
      <c r="A192" t="s">
        <v>37</v>
      </c>
      <c r="B192">
        <v>6237</v>
      </c>
      <c r="C192">
        <v>166069</v>
      </c>
      <c r="D192">
        <v>3.7556678248198042E-2</v>
      </c>
      <c r="E192">
        <v>3.6473434539970873E-2</v>
      </c>
      <c r="F192">
        <v>0.40645352754628322</v>
      </c>
      <c r="H192" t="s">
        <v>37</v>
      </c>
      <c r="I192">
        <v>13393</v>
      </c>
      <c r="J192">
        <v>267444</v>
      </c>
      <c r="K192">
        <v>5.007777329085715E-2</v>
      </c>
      <c r="L192">
        <v>5.7469830985120963E-2</v>
      </c>
      <c r="M192">
        <v>0.64043366976565952</v>
      </c>
    </row>
    <row r="193" spans="1:13" x14ac:dyDescent="0.2">
      <c r="A193" t="s">
        <v>37</v>
      </c>
      <c r="B193">
        <v>6157</v>
      </c>
      <c r="C193">
        <v>161253</v>
      </c>
      <c r="D193">
        <v>3.8182235369264447E-2</v>
      </c>
      <c r="H193" t="s">
        <v>37</v>
      </c>
      <c r="I193">
        <v>16237</v>
      </c>
      <c r="J193">
        <v>235046</v>
      </c>
      <c r="K193">
        <v>6.9080094960135466E-2</v>
      </c>
    </row>
    <row r="194" spans="1:13" x14ac:dyDescent="0.2">
      <c r="A194" t="s">
        <v>37</v>
      </c>
      <c r="B194">
        <v>6461</v>
      </c>
      <c r="C194">
        <v>191827</v>
      </c>
      <c r="D194">
        <v>3.3681390002450122E-2</v>
      </c>
      <c r="H194" t="s">
        <v>37</v>
      </c>
      <c r="I194">
        <v>13217</v>
      </c>
      <c r="J194">
        <v>248199</v>
      </c>
      <c r="K194">
        <v>5.3251624704370282E-2</v>
      </c>
    </row>
    <row r="195" spans="1:13" x14ac:dyDescent="0.2">
      <c r="A195" t="s">
        <v>38</v>
      </c>
      <c r="B195">
        <v>21195</v>
      </c>
      <c r="C195">
        <v>152617</v>
      </c>
      <c r="D195">
        <v>0.13887705825694385</v>
      </c>
      <c r="E195">
        <v>0.15589432286963265</v>
      </c>
      <c r="F195">
        <v>1.7372588639921378</v>
      </c>
      <c r="H195" t="s">
        <v>38</v>
      </c>
      <c r="I195">
        <v>26995</v>
      </c>
      <c r="J195">
        <v>279807</v>
      </c>
      <c r="K195">
        <v>9.6477214651527657E-2</v>
      </c>
      <c r="L195">
        <v>0.10096021927172193</v>
      </c>
      <c r="M195">
        <v>1.1250828934101909</v>
      </c>
    </row>
    <row r="196" spans="1:13" x14ac:dyDescent="0.2">
      <c r="A196" t="s">
        <v>38</v>
      </c>
      <c r="B196">
        <v>24759</v>
      </c>
      <c r="C196">
        <v>148854</v>
      </c>
      <c r="D196">
        <v>0.166330767060341</v>
      </c>
      <c r="H196" t="s">
        <v>38</v>
      </c>
      <c r="I196">
        <v>24817</v>
      </c>
      <c r="J196">
        <v>265738</v>
      </c>
      <c r="K196">
        <v>9.3388977112795313E-2</v>
      </c>
    </row>
    <row r="197" spans="1:13" x14ac:dyDescent="0.2">
      <c r="A197" t="s">
        <v>38</v>
      </c>
      <c r="B197">
        <v>26391</v>
      </c>
      <c r="C197">
        <v>162431</v>
      </c>
      <c r="D197">
        <v>0.16247514329161306</v>
      </c>
      <c r="H197" t="s">
        <v>38</v>
      </c>
      <c r="I197">
        <v>31773</v>
      </c>
      <c r="J197">
        <v>281141</v>
      </c>
      <c r="K197">
        <v>0.11301446605084281</v>
      </c>
    </row>
    <row r="198" spans="1:13" x14ac:dyDescent="0.2">
      <c r="A198" t="s">
        <v>39</v>
      </c>
      <c r="B198">
        <v>251018</v>
      </c>
      <c r="C198">
        <v>128006</v>
      </c>
      <c r="D198">
        <v>1.9609862037716983</v>
      </c>
      <c r="E198">
        <v>1.8825801343850268</v>
      </c>
      <c r="F198">
        <v>20.979141289005714</v>
      </c>
      <c r="H198" t="s">
        <v>39</v>
      </c>
      <c r="I198">
        <v>619628</v>
      </c>
      <c r="J198">
        <v>285039</v>
      </c>
      <c r="K198">
        <v>2.1738358610576096</v>
      </c>
      <c r="L198">
        <v>2.3338581744787055</v>
      </c>
      <c r="M198">
        <v>26.008104248313444</v>
      </c>
    </row>
    <row r="199" spans="1:13" x14ac:dyDescent="0.2">
      <c r="A199" t="s">
        <v>39</v>
      </c>
      <c r="B199">
        <v>294285</v>
      </c>
      <c r="C199">
        <v>164130</v>
      </c>
      <c r="D199">
        <v>1.7929994516541765</v>
      </c>
      <c r="H199" t="s">
        <v>39</v>
      </c>
      <c r="I199">
        <v>625404</v>
      </c>
      <c r="J199">
        <v>262518</v>
      </c>
      <c r="K199">
        <v>2.382328068932416</v>
      </c>
    </row>
    <row r="200" spans="1:13" x14ac:dyDescent="0.2">
      <c r="A200" t="s">
        <v>39</v>
      </c>
      <c r="B200">
        <v>291678</v>
      </c>
      <c r="C200">
        <v>154021</v>
      </c>
      <c r="D200">
        <v>1.8937547477292058</v>
      </c>
      <c r="H200" t="s">
        <v>39</v>
      </c>
      <c r="I200">
        <v>615055</v>
      </c>
      <c r="J200">
        <v>251514</v>
      </c>
      <c r="K200">
        <v>2.4454105934460904</v>
      </c>
    </row>
    <row r="203" spans="1:13" x14ac:dyDescent="0.2">
      <c r="B203" t="s">
        <v>74</v>
      </c>
      <c r="C203" t="s">
        <v>75</v>
      </c>
      <c r="D203" t="s">
        <v>76</v>
      </c>
      <c r="E203" t="s">
        <v>77</v>
      </c>
      <c r="F203" t="s">
        <v>78</v>
      </c>
      <c r="I203" t="s">
        <v>74</v>
      </c>
      <c r="J203" t="s">
        <v>75</v>
      </c>
      <c r="K203" t="s">
        <v>76</v>
      </c>
      <c r="L203" t="s">
        <v>77</v>
      </c>
      <c r="M203" t="s">
        <v>93</v>
      </c>
    </row>
    <row r="204" spans="1:13" x14ac:dyDescent="0.2">
      <c r="A204" t="s">
        <v>5</v>
      </c>
      <c r="B204">
        <v>8397</v>
      </c>
      <c r="C204">
        <v>156730</v>
      </c>
      <c r="D204">
        <v>5.3576213870988321E-2</v>
      </c>
      <c r="E204">
        <v>5.9338019415595022E-2</v>
      </c>
      <c r="F204">
        <v>1</v>
      </c>
      <c r="H204" t="s">
        <v>5</v>
      </c>
      <c r="I204">
        <v>45394</v>
      </c>
      <c r="J204">
        <v>160403</v>
      </c>
      <c r="K204">
        <v>0.28299969451942919</v>
      </c>
      <c r="L204">
        <v>0.23993585778472415</v>
      </c>
      <c r="M204">
        <v>4.0435434169827547</v>
      </c>
    </row>
    <row r="205" spans="1:13" x14ac:dyDescent="0.2">
      <c r="A205" t="s">
        <v>43</v>
      </c>
      <c r="B205">
        <v>17584</v>
      </c>
      <c r="C205">
        <v>264568</v>
      </c>
      <c r="D205">
        <v>6.6463064316168247E-2</v>
      </c>
      <c r="E205">
        <v>5.3057530556221373E-2</v>
      </c>
      <c r="F205">
        <v>0.8941574234996621</v>
      </c>
      <c r="H205" t="s">
        <v>43</v>
      </c>
      <c r="I205">
        <v>71361</v>
      </c>
      <c r="J205">
        <v>290079</v>
      </c>
      <c r="K205">
        <v>0.24600539852936615</v>
      </c>
      <c r="L205">
        <v>0.24172991834659763</v>
      </c>
      <c r="M205">
        <v>4.5559964026304103</v>
      </c>
    </row>
    <row r="206" spans="1:13" x14ac:dyDescent="0.2">
      <c r="A206" t="s">
        <v>44</v>
      </c>
      <c r="B206">
        <v>32099</v>
      </c>
      <c r="C206">
        <v>280904</v>
      </c>
      <c r="D206">
        <v>0.11427035570871187</v>
      </c>
      <c r="E206">
        <v>0.10690668518435152</v>
      </c>
      <c r="F206">
        <v>1.8016557720875777</v>
      </c>
      <c r="H206" t="s">
        <v>44</v>
      </c>
      <c r="I206">
        <v>135052</v>
      </c>
      <c r="J206">
        <v>525669</v>
      </c>
      <c r="K206">
        <v>0.25691452225640088</v>
      </c>
      <c r="L206">
        <v>0.30767105570397763</v>
      </c>
      <c r="M206">
        <v>2.8779402819704392</v>
      </c>
    </row>
    <row r="207" spans="1:13" x14ac:dyDescent="0.2">
      <c r="A207" t="s">
        <v>5</v>
      </c>
      <c r="B207">
        <v>12135</v>
      </c>
      <c r="C207">
        <v>210452</v>
      </c>
      <c r="D207">
        <v>5.7661604546404878E-2</v>
      </c>
      <c r="H207" t="s">
        <v>5</v>
      </c>
      <c r="I207">
        <v>61873</v>
      </c>
      <c r="J207">
        <v>247411</v>
      </c>
      <c r="K207">
        <v>0.25008184761388946</v>
      </c>
    </row>
    <row r="208" spans="1:13" x14ac:dyDescent="0.2">
      <c r="A208" t="s">
        <v>43</v>
      </c>
      <c r="B208">
        <v>12014</v>
      </c>
      <c r="C208">
        <v>300736</v>
      </c>
      <c r="D208">
        <v>3.9948659289210472E-2</v>
      </c>
      <c r="H208" t="s">
        <v>43</v>
      </c>
      <c r="I208">
        <v>67987</v>
      </c>
      <c r="J208">
        <v>287884</v>
      </c>
      <c r="K208">
        <v>0.23616109266232232</v>
      </c>
    </row>
    <row r="209" spans="1:13" x14ac:dyDescent="0.2">
      <c r="A209" t="s">
        <v>44</v>
      </c>
      <c r="B209">
        <v>40988</v>
      </c>
      <c r="C209">
        <v>373091</v>
      </c>
      <c r="D209">
        <v>0.1098605970125251</v>
      </c>
      <c r="H209" t="s">
        <v>44</v>
      </c>
      <c r="I209">
        <v>97070</v>
      </c>
      <c r="J209">
        <v>264630</v>
      </c>
      <c r="K209">
        <v>0.36681404224766656</v>
      </c>
    </row>
    <row r="210" spans="1:13" x14ac:dyDescent="0.2">
      <c r="A210" t="s">
        <v>5</v>
      </c>
      <c r="B210">
        <v>9832</v>
      </c>
      <c r="C210">
        <v>147238</v>
      </c>
      <c r="D210">
        <v>6.6776239829391876E-2</v>
      </c>
      <c r="H210" t="s">
        <v>5</v>
      </c>
      <c r="I210">
        <v>54856</v>
      </c>
      <c r="J210">
        <v>293778</v>
      </c>
      <c r="K210">
        <v>0.18672603122085385</v>
      </c>
    </row>
    <row r="211" spans="1:13" x14ac:dyDescent="0.2">
      <c r="A211" t="s">
        <v>43</v>
      </c>
      <c r="B211">
        <v>13746</v>
      </c>
      <c r="C211">
        <v>260534</v>
      </c>
      <c r="D211">
        <v>5.2760868063285407E-2</v>
      </c>
      <c r="H211" t="s">
        <v>43</v>
      </c>
      <c r="I211">
        <v>70346</v>
      </c>
      <c r="J211">
        <v>289462</v>
      </c>
      <c r="K211">
        <v>0.24302326384810441</v>
      </c>
    </row>
    <row r="212" spans="1:13" x14ac:dyDescent="0.2">
      <c r="A212" t="s">
        <v>44</v>
      </c>
      <c r="B212">
        <v>30991</v>
      </c>
      <c r="C212">
        <v>320854</v>
      </c>
      <c r="D212">
        <v>9.6589102831817583E-2</v>
      </c>
      <c r="H212" t="s">
        <v>44</v>
      </c>
      <c r="I212">
        <v>114418</v>
      </c>
      <c r="J212">
        <v>382305</v>
      </c>
      <c r="K212">
        <v>0.29928460260786544</v>
      </c>
    </row>
    <row r="215" spans="1:13" x14ac:dyDescent="0.2">
      <c r="B215" t="s">
        <v>74</v>
      </c>
      <c r="C215" t="s">
        <v>75</v>
      </c>
      <c r="D215" t="s">
        <v>76</v>
      </c>
      <c r="E215" t="s">
        <v>77</v>
      </c>
      <c r="F215" t="s">
        <v>78</v>
      </c>
      <c r="I215" t="s">
        <v>74</v>
      </c>
      <c r="J215" t="s">
        <v>75</v>
      </c>
      <c r="K215" t="s">
        <v>76</v>
      </c>
      <c r="L215" t="s">
        <v>77</v>
      </c>
      <c r="M215" t="s">
        <v>93</v>
      </c>
    </row>
    <row r="216" spans="1:13" x14ac:dyDescent="0.2">
      <c r="A216" t="s">
        <v>5</v>
      </c>
      <c r="B216">
        <v>24422</v>
      </c>
      <c r="C216">
        <v>448171</v>
      </c>
      <c r="D216">
        <v>5.4492593228923782E-2</v>
      </c>
      <c r="E216">
        <v>5.1608699742223485E-2</v>
      </c>
      <c r="F216">
        <v>1</v>
      </c>
      <c r="H216" t="s">
        <v>5</v>
      </c>
      <c r="I216">
        <v>51126</v>
      </c>
      <c r="J216">
        <v>545230</v>
      </c>
      <c r="K216">
        <v>9.3769601819415654E-2</v>
      </c>
      <c r="L216">
        <v>0.14372571586060048</v>
      </c>
      <c r="M216">
        <v>2.784912555</v>
      </c>
    </row>
    <row r="217" spans="1:13" x14ac:dyDescent="0.2">
      <c r="A217" t="s">
        <v>43</v>
      </c>
      <c r="B217">
        <v>16412</v>
      </c>
      <c r="C217">
        <v>507015</v>
      </c>
      <c r="D217">
        <v>3.2369850990601856E-2</v>
      </c>
      <c r="E217">
        <v>3.9579617650045001E-2</v>
      </c>
      <c r="F217">
        <v>0.76691755164804254</v>
      </c>
      <c r="H217" t="s">
        <v>43</v>
      </c>
      <c r="I217">
        <v>71707</v>
      </c>
      <c r="J217">
        <v>413429</v>
      </c>
      <c r="K217">
        <v>0.17344453340234961</v>
      </c>
      <c r="L217">
        <v>0.15946860363023466</v>
      </c>
      <c r="M217">
        <v>4.0290587200771846</v>
      </c>
    </row>
    <row r="218" spans="1:13" x14ac:dyDescent="0.2">
      <c r="A218" t="s">
        <v>44</v>
      </c>
      <c r="B218">
        <v>32689</v>
      </c>
      <c r="C218">
        <v>473319</v>
      </c>
      <c r="D218">
        <v>6.9063358960869944E-2</v>
      </c>
      <c r="E218">
        <v>6.0314717141371703E-2</v>
      </c>
      <c r="F218">
        <v>1.1686928258730265</v>
      </c>
      <c r="H218" t="s">
        <v>44</v>
      </c>
      <c r="I218">
        <v>110856</v>
      </c>
      <c r="J218">
        <v>465852</v>
      </c>
      <c r="K218">
        <v>0.23796398856289122</v>
      </c>
      <c r="L218">
        <v>0.22548820652632551</v>
      </c>
      <c r="M218">
        <v>5.1205411245180716</v>
      </c>
    </row>
    <row r="219" spans="1:13" x14ac:dyDescent="0.2">
      <c r="A219" t="s">
        <v>5</v>
      </c>
      <c r="B219">
        <v>30533</v>
      </c>
      <c r="C219">
        <v>554370</v>
      </c>
      <c r="D219">
        <v>5.5076934177534863E-2</v>
      </c>
      <c r="H219" t="s">
        <v>5</v>
      </c>
      <c r="I219">
        <v>85181</v>
      </c>
      <c r="J219">
        <v>513296</v>
      </c>
      <c r="K219">
        <v>0.16594908201115927</v>
      </c>
    </row>
    <row r="220" spans="1:13" x14ac:dyDescent="0.2">
      <c r="A220" t="s">
        <v>43</v>
      </c>
      <c r="B220">
        <v>19306</v>
      </c>
      <c r="C220">
        <v>464563</v>
      </c>
      <c r="D220">
        <v>4.1557334527286931E-2</v>
      </c>
      <c r="H220" t="s">
        <v>43</v>
      </c>
      <c r="I220">
        <v>55392</v>
      </c>
      <c r="J220">
        <v>449072</v>
      </c>
      <c r="K220">
        <v>0.12334770370898208</v>
      </c>
    </row>
    <row r="221" spans="1:13" x14ac:dyDescent="0.2">
      <c r="A221" t="s">
        <v>44</v>
      </c>
      <c r="B221">
        <v>31436</v>
      </c>
      <c r="C221">
        <v>460306</v>
      </c>
      <c r="D221">
        <v>6.8293700277641395E-2</v>
      </c>
      <c r="H221" t="s">
        <v>44</v>
      </c>
      <c r="I221">
        <v>107</v>
      </c>
      <c r="J221">
        <v>225</v>
      </c>
      <c r="K221">
        <v>0.47555555555555556</v>
      </c>
    </row>
    <row r="222" spans="1:13" x14ac:dyDescent="0.2">
      <c r="A222" t="s">
        <v>5</v>
      </c>
      <c r="B222">
        <v>18423</v>
      </c>
      <c r="C222">
        <v>407079</v>
      </c>
      <c r="D222">
        <v>4.5256571820211804E-2</v>
      </c>
      <c r="H222" t="s">
        <v>5</v>
      </c>
      <c r="I222">
        <v>79155</v>
      </c>
      <c r="J222">
        <v>461657</v>
      </c>
      <c r="K222">
        <v>0.17145846375122656</v>
      </c>
    </row>
    <row r="223" spans="1:13" x14ac:dyDescent="0.2">
      <c r="A223" t="s">
        <v>43</v>
      </c>
      <c r="B223">
        <v>19511</v>
      </c>
      <c r="C223">
        <v>435400</v>
      </c>
      <c r="D223">
        <v>4.4811667432246211E-2</v>
      </c>
      <c r="H223" t="s">
        <v>43</v>
      </c>
      <c r="I223">
        <v>84485</v>
      </c>
      <c r="J223">
        <v>465191</v>
      </c>
      <c r="K223">
        <v>0.18161357377937234</v>
      </c>
    </row>
    <row r="224" spans="1:13" x14ac:dyDescent="0.2">
      <c r="A224" t="s">
        <v>44</v>
      </c>
      <c r="B224">
        <v>50498</v>
      </c>
      <c r="C224">
        <v>1158554</v>
      </c>
      <c r="D224">
        <v>4.3587092185603776E-2</v>
      </c>
      <c r="H224" t="s">
        <v>44</v>
      </c>
      <c r="I224">
        <v>96301</v>
      </c>
      <c r="J224">
        <v>452091</v>
      </c>
      <c r="K224">
        <v>0.21301242448975979</v>
      </c>
    </row>
    <row r="227" spans="1:13" x14ac:dyDescent="0.2">
      <c r="B227" t="s">
        <v>74</v>
      </c>
      <c r="C227" t="s">
        <v>75</v>
      </c>
      <c r="D227" t="s">
        <v>76</v>
      </c>
      <c r="E227" t="s">
        <v>77</v>
      </c>
      <c r="F227" t="s">
        <v>78</v>
      </c>
      <c r="I227" t="s">
        <v>74</v>
      </c>
      <c r="J227" t="s">
        <v>75</v>
      </c>
      <c r="K227" t="s">
        <v>76</v>
      </c>
      <c r="L227" t="s">
        <v>77</v>
      </c>
      <c r="M227" t="s">
        <v>83</v>
      </c>
    </row>
    <row r="228" spans="1:13" x14ac:dyDescent="0.2">
      <c r="A228" t="s">
        <v>5</v>
      </c>
      <c r="B228">
        <v>57624</v>
      </c>
      <c r="C228">
        <v>614777</v>
      </c>
      <c r="D228">
        <v>9.3731548187391531E-2</v>
      </c>
      <c r="E228">
        <v>9.2552862333657074E-2</v>
      </c>
      <c r="F228">
        <v>1</v>
      </c>
      <c r="H228" t="s">
        <v>5</v>
      </c>
      <c r="I228">
        <v>136987</v>
      </c>
      <c r="J228">
        <v>641620</v>
      </c>
      <c r="K228">
        <v>0.21350176116704592</v>
      </c>
      <c r="L228">
        <v>0.20243899285233846</v>
      </c>
      <c r="M228">
        <v>2.1872796556257454</v>
      </c>
    </row>
    <row r="229" spans="1:13" x14ac:dyDescent="0.2">
      <c r="A229" t="s">
        <v>43</v>
      </c>
      <c r="B229">
        <v>32166</v>
      </c>
      <c r="C229">
        <v>554952</v>
      </c>
      <c r="D229">
        <v>5.7961769666565757E-2</v>
      </c>
      <c r="E229">
        <v>6.5104488825784804E-2</v>
      </c>
      <c r="F229">
        <v>0.70343031197760586</v>
      </c>
      <c r="H229" t="s">
        <v>43</v>
      </c>
      <c r="I229">
        <v>97805</v>
      </c>
      <c r="J229">
        <v>455961</v>
      </c>
      <c r="K229">
        <v>0.21450299477367582</v>
      </c>
      <c r="L229">
        <v>0.21631395550774365</v>
      </c>
      <c r="M229">
        <v>3.3225659153331981</v>
      </c>
    </row>
    <row r="230" spans="1:13" x14ac:dyDescent="0.2">
      <c r="A230" t="s">
        <v>44</v>
      </c>
      <c r="B230">
        <v>73291</v>
      </c>
      <c r="C230">
        <v>481320</v>
      </c>
      <c r="D230">
        <v>0.15227083852738302</v>
      </c>
      <c r="E230">
        <v>0.14329693293629767</v>
      </c>
      <c r="F230">
        <v>1.548271218449258</v>
      </c>
      <c r="H230" t="s">
        <v>44</v>
      </c>
      <c r="I230">
        <v>160556</v>
      </c>
      <c r="J230">
        <v>579660</v>
      </c>
      <c r="K230">
        <v>0.27698305903460652</v>
      </c>
      <c r="L230">
        <v>0.28122823934667274</v>
      </c>
      <c r="M230">
        <v>1.9625558871639781</v>
      </c>
    </row>
    <row r="231" spans="1:13" x14ac:dyDescent="0.2">
      <c r="A231" t="s">
        <v>5</v>
      </c>
      <c r="B231">
        <v>34032</v>
      </c>
      <c r="C231">
        <v>346331</v>
      </c>
      <c r="D231">
        <v>9.8264377142098167E-2</v>
      </c>
      <c r="H231" t="s">
        <v>5</v>
      </c>
      <c r="I231">
        <v>117730</v>
      </c>
      <c r="J231">
        <v>628308</v>
      </c>
      <c r="K231">
        <v>0.18737625495775956</v>
      </c>
    </row>
    <row r="232" spans="1:13" x14ac:dyDescent="0.2">
      <c r="A232" t="s">
        <v>43</v>
      </c>
      <c r="B232">
        <v>27257</v>
      </c>
      <c r="C232">
        <v>446586</v>
      </c>
      <c r="D232">
        <v>6.1034156914905525E-2</v>
      </c>
      <c r="H232" t="s">
        <v>43</v>
      </c>
      <c r="I232">
        <v>92998</v>
      </c>
      <c r="J232">
        <v>556019</v>
      </c>
      <c r="K232">
        <v>0.16725687431544606</v>
      </c>
    </row>
    <row r="233" spans="1:13" x14ac:dyDescent="0.2">
      <c r="A233" t="s">
        <v>44</v>
      </c>
      <c r="B233">
        <v>77667</v>
      </c>
      <c r="C233">
        <v>540063</v>
      </c>
      <c r="D233">
        <v>0.14381099982779788</v>
      </c>
      <c r="H233" t="s">
        <v>44</v>
      </c>
      <c r="I233">
        <v>188899</v>
      </c>
      <c r="J233">
        <v>729216</v>
      </c>
      <c r="K233">
        <v>0.25904395954010884</v>
      </c>
    </row>
    <row r="234" spans="1:13" x14ac:dyDescent="0.2">
      <c r="A234" t="s">
        <v>5</v>
      </c>
      <c r="B234">
        <v>41958</v>
      </c>
      <c r="C234">
        <v>489805</v>
      </c>
      <c r="D234">
        <v>8.566266167148151E-2</v>
      </c>
      <c r="H234" t="s">
        <v>5</v>
      </c>
      <c r="I234">
        <v>115073</v>
      </c>
      <c r="J234">
        <v>557419</v>
      </c>
      <c r="K234">
        <v>0.20643896243220988</v>
      </c>
    </row>
    <row r="235" spans="1:13" x14ac:dyDescent="0.2">
      <c r="A235" t="s">
        <v>43</v>
      </c>
      <c r="B235">
        <v>41649</v>
      </c>
      <c r="C235">
        <v>545733</v>
      </c>
      <c r="D235">
        <v>7.6317539895883149E-2</v>
      </c>
      <c r="H235" t="s">
        <v>43</v>
      </c>
      <c r="I235">
        <v>124121</v>
      </c>
      <c r="J235">
        <v>464556</v>
      </c>
      <c r="K235">
        <v>0.26718199743410914</v>
      </c>
    </row>
    <row r="236" spans="1:13" x14ac:dyDescent="0.2">
      <c r="A236" t="s">
        <v>44</v>
      </c>
      <c r="B236">
        <v>74084</v>
      </c>
      <c r="C236">
        <v>553655</v>
      </c>
      <c r="D236">
        <v>0.13380896045371216</v>
      </c>
      <c r="H236" t="s">
        <v>44</v>
      </c>
      <c r="I236">
        <v>195574</v>
      </c>
      <c r="J236">
        <v>635687</v>
      </c>
      <c r="K236">
        <v>0.30765769946530291</v>
      </c>
    </row>
    <row r="239" spans="1:13" x14ac:dyDescent="0.2">
      <c r="B239" t="s">
        <v>74</v>
      </c>
      <c r="C239" t="s">
        <v>75</v>
      </c>
      <c r="D239" t="s">
        <v>76</v>
      </c>
      <c r="E239" t="s">
        <v>77</v>
      </c>
      <c r="F239" t="s">
        <v>78</v>
      </c>
      <c r="I239" t="s">
        <v>74</v>
      </c>
      <c r="J239" t="s">
        <v>75</v>
      </c>
      <c r="K239" t="s">
        <v>76</v>
      </c>
      <c r="L239" t="s">
        <v>77</v>
      </c>
      <c r="M239" t="s">
        <v>95</v>
      </c>
    </row>
    <row r="240" spans="1:13" x14ac:dyDescent="0.2">
      <c r="A240" t="s">
        <v>5</v>
      </c>
      <c r="B240">
        <v>10086</v>
      </c>
      <c r="C240">
        <v>137866</v>
      </c>
      <c r="D240">
        <v>7.3157993994168252E-2</v>
      </c>
      <c r="E240">
        <v>8.7557048926927325E-2</v>
      </c>
      <c r="F240">
        <v>1</v>
      </c>
      <c r="H240" t="s">
        <v>5</v>
      </c>
      <c r="I240">
        <v>237201</v>
      </c>
      <c r="J240">
        <v>185143</v>
      </c>
      <c r="K240">
        <v>1.2811772521780462</v>
      </c>
      <c r="L240">
        <v>1.2494572056388138</v>
      </c>
      <c r="M240">
        <v>14.27020692167887</v>
      </c>
    </row>
    <row r="241" spans="1:13" x14ac:dyDescent="0.2">
      <c r="A241" t="s">
        <v>49</v>
      </c>
      <c r="B241">
        <v>79531</v>
      </c>
      <c r="C241">
        <v>232147</v>
      </c>
      <c r="D241">
        <v>0.34258896302773673</v>
      </c>
      <c r="E241">
        <v>0.3506533674441073</v>
      </c>
      <c r="F241">
        <v>4.0048559395458021</v>
      </c>
      <c r="H241" t="s">
        <v>49</v>
      </c>
      <c r="I241">
        <v>68601</v>
      </c>
      <c r="J241">
        <v>129307</v>
      </c>
      <c r="K241">
        <v>0.53052812299411478</v>
      </c>
      <c r="L241">
        <v>0.45795057876974105</v>
      </c>
      <c r="M241">
        <v>5.2303108017257847</v>
      </c>
    </row>
    <row r="242" spans="1:13" x14ac:dyDescent="0.2">
      <c r="A242" t="s">
        <v>47</v>
      </c>
      <c r="B242">
        <v>17785</v>
      </c>
      <c r="C242">
        <v>235804</v>
      </c>
      <c r="D242">
        <v>7.542280877338807E-2</v>
      </c>
      <c r="E242">
        <v>7.0761631673097083E-2</v>
      </c>
      <c r="F242">
        <v>0.8081774401984787</v>
      </c>
      <c r="H242" t="s">
        <v>47</v>
      </c>
      <c r="I242">
        <v>9687</v>
      </c>
      <c r="J242">
        <v>137439</v>
      </c>
      <c r="K242">
        <v>7.04821775478576E-2</v>
      </c>
      <c r="L242">
        <v>6.9179184389976736E-2</v>
      </c>
      <c r="M242">
        <v>0.79010411197974195</v>
      </c>
    </row>
    <row r="243" spans="1:13" x14ac:dyDescent="0.2">
      <c r="A243" t="s">
        <v>48</v>
      </c>
      <c r="B243">
        <v>23201</v>
      </c>
      <c r="C243">
        <v>244792</v>
      </c>
      <c r="D243">
        <v>9.4778424131507569E-2</v>
      </c>
      <c r="E243">
        <v>8.9161361319347487E-2</v>
      </c>
      <c r="F243">
        <v>1.0183230523650824</v>
      </c>
      <c r="H243" t="s">
        <v>48</v>
      </c>
      <c r="I243">
        <v>11492</v>
      </c>
      <c r="J243">
        <v>146367</v>
      </c>
      <c r="K243">
        <v>7.8514965805133674E-2</v>
      </c>
      <c r="L243">
        <v>8.3859742507350774E-2</v>
      </c>
      <c r="M243">
        <v>0.95777260099999995</v>
      </c>
    </row>
    <row r="244" spans="1:13" x14ac:dyDescent="0.2">
      <c r="A244" t="s">
        <v>5</v>
      </c>
      <c r="B244">
        <v>18702</v>
      </c>
      <c r="C244">
        <v>217867</v>
      </c>
      <c r="D244">
        <v>8.5841361931820792E-2</v>
      </c>
      <c r="H244" t="s">
        <v>5</v>
      </c>
      <c r="I244">
        <v>278294</v>
      </c>
      <c r="J244">
        <v>226834</v>
      </c>
      <c r="K244">
        <v>1.2268619342779301</v>
      </c>
    </row>
    <row r="245" spans="1:13" x14ac:dyDescent="0.2">
      <c r="A245" t="s">
        <v>49</v>
      </c>
      <c r="B245">
        <v>77602</v>
      </c>
      <c r="C245">
        <v>216724</v>
      </c>
      <c r="D245">
        <v>0.35806832653513226</v>
      </c>
      <c r="H245" t="s">
        <v>49</v>
      </c>
      <c r="I245">
        <v>56434</v>
      </c>
      <c r="J245">
        <v>142845</v>
      </c>
      <c r="K245">
        <v>0.39507158108439216</v>
      </c>
    </row>
    <row r="246" spans="1:13" x14ac:dyDescent="0.2">
      <c r="A246" t="s">
        <v>47</v>
      </c>
      <c r="B246">
        <v>15391</v>
      </c>
      <c r="C246">
        <v>228939</v>
      </c>
      <c r="D246">
        <v>6.7227514752838086E-2</v>
      </c>
      <c r="H246" t="s">
        <v>47</v>
      </c>
      <c r="I246">
        <v>9473</v>
      </c>
      <c r="J246">
        <v>150844</v>
      </c>
      <c r="K246">
        <v>6.2799978786030608E-2</v>
      </c>
    </row>
    <row r="247" spans="1:13" x14ac:dyDescent="0.2">
      <c r="A247" t="s">
        <v>48</v>
      </c>
      <c r="B247">
        <v>22854</v>
      </c>
      <c r="C247">
        <v>253312</v>
      </c>
      <c r="D247">
        <v>9.0220755432036379E-2</v>
      </c>
      <c r="H247" t="s">
        <v>48</v>
      </c>
      <c r="I247">
        <v>14080</v>
      </c>
      <c r="J247">
        <v>172379</v>
      </c>
      <c r="K247">
        <v>8.1680483121493924E-2</v>
      </c>
    </row>
    <row r="248" spans="1:13" x14ac:dyDescent="0.2">
      <c r="A248" t="s">
        <v>5</v>
      </c>
      <c r="B248">
        <v>21176</v>
      </c>
      <c r="C248">
        <v>204260</v>
      </c>
      <c r="D248">
        <v>0.10367179085479292</v>
      </c>
      <c r="H248" t="s">
        <v>5</v>
      </c>
      <c r="I248">
        <v>248193</v>
      </c>
      <c r="J248">
        <v>200102</v>
      </c>
      <c r="K248">
        <v>1.2403324304604653</v>
      </c>
    </row>
    <row r="249" spans="1:13" x14ac:dyDescent="0.2">
      <c r="A249" t="s">
        <v>49</v>
      </c>
      <c r="B249">
        <v>68855</v>
      </c>
      <c r="C249">
        <v>195999</v>
      </c>
      <c r="D249">
        <v>0.35130281276945291</v>
      </c>
      <c r="H249" t="s">
        <v>49</v>
      </c>
      <c r="I249">
        <v>62918</v>
      </c>
      <c r="J249">
        <v>140363</v>
      </c>
      <c r="K249">
        <v>0.44825203223071608</v>
      </c>
    </row>
    <row r="250" spans="1:13" x14ac:dyDescent="0.2">
      <c r="A250" t="s">
        <v>47</v>
      </c>
      <c r="B250">
        <v>13882</v>
      </c>
      <c r="C250">
        <v>199355</v>
      </c>
      <c r="D250">
        <v>6.9634571493065137E-2</v>
      </c>
      <c r="H250" t="s">
        <v>47</v>
      </c>
      <c r="I250">
        <v>9965</v>
      </c>
      <c r="J250">
        <v>134199</v>
      </c>
      <c r="K250">
        <v>7.4255396836042001E-2</v>
      </c>
    </row>
    <row r="251" spans="1:13" x14ac:dyDescent="0.2">
      <c r="A251" t="s">
        <v>48</v>
      </c>
      <c r="B251">
        <v>19671</v>
      </c>
      <c r="C251">
        <v>238480</v>
      </c>
      <c r="D251">
        <v>8.2484904394498487E-2</v>
      </c>
      <c r="H251" t="s">
        <v>48</v>
      </c>
      <c r="I251">
        <v>14281</v>
      </c>
      <c r="J251">
        <v>156275</v>
      </c>
      <c r="K251">
        <v>9.1383778595424736E-2</v>
      </c>
    </row>
    <row r="253" spans="1:13" x14ac:dyDescent="0.2">
      <c r="B253" t="s">
        <v>74</v>
      </c>
      <c r="C253" t="s">
        <v>75</v>
      </c>
      <c r="D253" t="s">
        <v>76</v>
      </c>
      <c r="E253" t="s">
        <v>77</v>
      </c>
      <c r="F253" t="s">
        <v>78</v>
      </c>
      <c r="I253" t="s">
        <v>74</v>
      </c>
      <c r="J253" t="s">
        <v>75</v>
      </c>
      <c r="K253" t="s">
        <v>76</v>
      </c>
      <c r="L253" t="s">
        <v>77</v>
      </c>
      <c r="M253" t="s">
        <v>93</v>
      </c>
    </row>
    <row r="254" spans="1:13" x14ac:dyDescent="0.2">
      <c r="A254" t="s">
        <v>5</v>
      </c>
      <c r="B254">
        <v>14128</v>
      </c>
      <c r="C254">
        <v>343893</v>
      </c>
      <c r="D254">
        <v>4.1082546024490178E-2</v>
      </c>
      <c r="E254">
        <v>4.0047602568004236E-2</v>
      </c>
      <c r="F254">
        <v>1</v>
      </c>
      <c r="H254" t="s">
        <v>5</v>
      </c>
      <c r="I254">
        <v>231949</v>
      </c>
      <c r="J254">
        <v>648215</v>
      </c>
      <c r="K254">
        <v>0.35782726410218829</v>
      </c>
      <c r="L254">
        <v>0.39337904744662916</v>
      </c>
      <c r="M254">
        <v>9.8227864396785822</v>
      </c>
    </row>
    <row r="255" spans="1:13" x14ac:dyDescent="0.2">
      <c r="A255" t="s">
        <v>49</v>
      </c>
      <c r="B255">
        <v>85870</v>
      </c>
      <c r="C255">
        <v>775729</v>
      </c>
      <c r="D255">
        <v>0.11069587446131317</v>
      </c>
      <c r="E255">
        <v>0.129497545226856</v>
      </c>
      <c r="F255">
        <v>3.2335904504385287</v>
      </c>
      <c r="H255" t="s">
        <v>49</v>
      </c>
      <c r="I255">
        <v>37472</v>
      </c>
      <c r="J255">
        <v>599496</v>
      </c>
      <c r="K255">
        <v>6.2505838237452788E-2</v>
      </c>
      <c r="L255">
        <v>6.017486431952105E-2</v>
      </c>
      <c r="M255">
        <v>1.5025834372317048</v>
      </c>
    </row>
    <row r="256" spans="1:13" x14ac:dyDescent="0.2">
      <c r="A256" t="s">
        <v>47</v>
      </c>
      <c r="B256">
        <v>19335</v>
      </c>
      <c r="C256">
        <v>688999</v>
      </c>
      <c r="D256">
        <v>2.8062450018069691E-2</v>
      </c>
      <c r="E256">
        <v>2.9489719482023447E-2</v>
      </c>
      <c r="F256">
        <v>0.73636666344626733</v>
      </c>
      <c r="H256" t="s">
        <v>47</v>
      </c>
      <c r="I256">
        <v>21223</v>
      </c>
      <c r="J256">
        <v>665188</v>
      </c>
      <c r="K256">
        <v>3.1905265879721222E-2</v>
      </c>
      <c r="L256">
        <v>3.1370345775677926E-2</v>
      </c>
      <c r="M256">
        <v>0.78332643564389182</v>
      </c>
    </row>
    <row r="257" spans="1:13" x14ac:dyDescent="0.2">
      <c r="A257" t="s">
        <v>48</v>
      </c>
      <c r="B257">
        <v>19479</v>
      </c>
      <c r="C257">
        <v>731017</v>
      </c>
      <c r="D257">
        <v>2.6646439138898276E-2</v>
      </c>
      <c r="E257">
        <v>2.8181416834575576E-2</v>
      </c>
      <c r="F257">
        <v>0.70369797509653997</v>
      </c>
      <c r="H257" t="s">
        <v>48</v>
      </c>
      <c r="I257">
        <v>21146</v>
      </c>
      <c r="J257">
        <v>670982</v>
      </c>
      <c r="K257">
        <v>3.1515003383101189E-2</v>
      </c>
      <c r="L257">
        <v>3.1915298713894709E-2</v>
      </c>
      <c r="M257">
        <v>0.79693406499999997</v>
      </c>
    </row>
    <row r="258" spans="1:13" x14ac:dyDescent="0.2">
      <c r="A258" t="s">
        <v>5</v>
      </c>
      <c r="B258">
        <v>20451</v>
      </c>
      <c r="C258">
        <v>489024</v>
      </c>
      <c r="D258">
        <v>4.1820033372595211E-2</v>
      </c>
      <c r="H258" t="s">
        <v>5</v>
      </c>
      <c r="I258">
        <v>275941</v>
      </c>
      <c r="J258">
        <v>660210</v>
      </c>
      <c r="K258">
        <v>0.41795943714878597</v>
      </c>
    </row>
    <row r="259" spans="1:13" x14ac:dyDescent="0.2">
      <c r="A259" t="s">
        <v>49</v>
      </c>
      <c r="B259">
        <v>116256</v>
      </c>
      <c r="C259">
        <v>812050</v>
      </c>
      <c r="D259">
        <v>0.14316359830059724</v>
      </c>
      <c r="H259" t="s">
        <v>49</v>
      </c>
      <c r="I259">
        <v>37205</v>
      </c>
      <c r="J259">
        <v>622959</v>
      </c>
      <c r="K259">
        <v>5.9723031531770152E-2</v>
      </c>
    </row>
    <row r="260" spans="1:13" x14ac:dyDescent="0.2">
      <c r="A260" t="s">
        <v>47</v>
      </c>
      <c r="B260">
        <v>23009</v>
      </c>
      <c r="C260">
        <v>730783</v>
      </c>
      <c r="D260">
        <v>3.1485406748651787E-2</v>
      </c>
      <c r="H260" t="s">
        <v>47</v>
      </c>
      <c r="I260">
        <v>22007</v>
      </c>
      <c r="J260">
        <v>694057</v>
      </c>
      <c r="K260">
        <v>3.1707770399261155E-2</v>
      </c>
    </row>
    <row r="261" spans="1:13" x14ac:dyDescent="0.2">
      <c r="A261" t="s">
        <v>48</v>
      </c>
      <c r="B261">
        <v>22834</v>
      </c>
      <c r="C261">
        <v>783239</v>
      </c>
      <c r="D261">
        <v>2.9153298035465548E-2</v>
      </c>
      <c r="H261" t="s">
        <v>48</v>
      </c>
      <c r="I261">
        <v>21482</v>
      </c>
      <c r="J261">
        <v>641634</v>
      </c>
      <c r="K261">
        <v>3.3480146002238038E-2</v>
      </c>
    </row>
    <row r="262" spans="1:13" x14ac:dyDescent="0.2">
      <c r="A262" t="s">
        <v>5</v>
      </c>
      <c r="B262">
        <v>19502</v>
      </c>
      <c r="C262">
        <v>523681</v>
      </c>
      <c r="D262">
        <v>3.724022830692731E-2</v>
      </c>
      <c r="H262" t="s">
        <v>5</v>
      </c>
      <c r="I262">
        <v>266900</v>
      </c>
      <c r="J262">
        <v>660071</v>
      </c>
      <c r="K262">
        <v>0.40435044108891316</v>
      </c>
    </row>
    <row r="263" spans="1:13" x14ac:dyDescent="0.2">
      <c r="A263" t="s">
        <v>49</v>
      </c>
      <c r="B263">
        <v>96700</v>
      </c>
      <c r="C263">
        <v>718248</v>
      </c>
      <c r="D263">
        <v>0.13463316291865762</v>
      </c>
      <c r="H263" t="s">
        <v>49</v>
      </c>
      <c r="I263">
        <v>37975</v>
      </c>
      <c r="J263">
        <v>651420</v>
      </c>
      <c r="K263">
        <v>5.8295723189340211E-2</v>
      </c>
    </row>
    <row r="264" spans="1:13" x14ac:dyDescent="0.2">
      <c r="A264" t="s">
        <v>47</v>
      </c>
      <c r="B264">
        <v>21615</v>
      </c>
      <c r="C264">
        <v>747373</v>
      </c>
      <c r="D264">
        <v>2.8921301679348865E-2</v>
      </c>
      <c r="H264" t="s">
        <v>47</v>
      </c>
      <c r="I264">
        <v>20719</v>
      </c>
      <c r="J264">
        <v>679356</v>
      </c>
      <c r="K264">
        <v>3.049800104805139E-2</v>
      </c>
    </row>
    <row r="265" spans="1:13" x14ac:dyDescent="0.2">
      <c r="A265" t="s">
        <v>48</v>
      </c>
      <c r="B265">
        <v>21912</v>
      </c>
      <c r="C265">
        <v>762302</v>
      </c>
      <c r="D265">
        <v>2.8744513329362904E-2</v>
      </c>
      <c r="H265" t="s">
        <v>48</v>
      </c>
      <c r="I265">
        <v>21269</v>
      </c>
      <c r="J265">
        <v>691658</v>
      </c>
      <c r="K265">
        <v>3.0750746756344899E-2</v>
      </c>
    </row>
    <row r="267" spans="1:13" x14ac:dyDescent="0.2">
      <c r="B267" t="s">
        <v>74</v>
      </c>
      <c r="C267" t="s">
        <v>75</v>
      </c>
      <c r="D267" t="s">
        <v>76</v>
      </c>
      <c r="E267" t="s">
        <v>77</v>
      </c>
      <c r="F267" t="s">
        <v>78</v>
      </c>
      <c r="I267" t="s">
        <v>74</v>
      </c>
      <c r="J267" t="s">
        <v>75</v>
      </c>
      <c r="K267" t="s">
        <v>76</v>
      </c>
      <c r="L267" t="s">
        <v>77</v>
      </c>
      <c r="M267" t="s">
        <v>95</v>
      </c>
    </row>
    <row r="268" spans="1:13" x14ac:dyDescent="0.2">
      <c r="A268" t="s">
        <v>5</v>
      </c>
      <c r="B268">
        <v>8188</v>
      </c>
      <c r="C268">
        <v>159221</v>
      </c>
      <c r="D268">
        <v>5.1425377305757407E-2</v>
      </c>
      <c r="E268">
        <v>5.4778258709405753E-2</v>
      </c>
      <c r="F268">
        <v>1</v>
      </c>
      <c r="H268" t="s">
        <v>5</v>
      </c>
      <c r="I268">
        <v>275696</v>
      </c>
      <c r="J268">
        <v>277533</v>
      </c>
      <c r="K268">
        <v>0.9933809673083922</v>
      </c>
      <c r="L268">
        <v>0.9543307746498616</v>
      </c>
      <c r="M268">
        <v>17.421707026368061</v>
      </c>
    </row>
    <row r="269" spans="1:13" x14ac:dyDescent="0.2">
      <c r="A269" t="s">
        <v>49</v>
      </c>
      <c r="B269">
        <v>35776</v>
      </c>
      <c r="C269">
        <v>231271</v>
      </c>
      <c r="D269">
        <v>0.15469297923215622</v>
      </c>
      <c r="E269">
        <v>0.17457399301291385</v>
      </c>
      <c r="F269">
        <v>3.1869211823437982</v>
      </c>
      <c r="H269" t="s">
        <v>49</v>
      </c>
      <c r="I269">
        <v>83200</v>
      </c>
      <c r="J269">
        <v>264597</v>
      </c>
      <c r="K269">
        <v>0.31444045094993517</v>
      </c>
      <c r="L269">
        <v>0.27304576843706085</v>
      </c>
      <c r="M269">
        <v>4.9845645858432022</v>
      </c>
    </row>
    <row r="270" spans="1:13" x14ac:dyDescent="0.2">
      <c r="A270" t="s">
        <v>47</v>
      </c>
      <c r="B270">
        <v>22735</v>
      </c>
      <c r="C270">
        <v>353684</v>
      </c>
      <c r="D270">
        <v>6.4280544214609658E-2</v>
      </c>
      <c r="E270">
        <v>6.3578807976368196E-2</v>
      </c>
      <c r="F270">
        <v>1.1606577038830068</v>
      </c>
      <c r="H270" t="s">
        <v>47</v>
      </c>
      <c r="I270">
        <v>4586</v>
      </c>
      <c r="J270">
        <v>82051</v>
      </c>
      <c r="K270">
        <v>5.5892067128980753E-2</v>
      </c>
      <c r="L270">
        <v>7.0280618177334442E-2</v>
      </c>
      <c r="M270">
        <v>1.2830020492284622</v>
      </c>
    </row>
    <row r="271" spans="1:13" x14ac:dyDescent="0.2">
      <c r="A271" t="s">
        <v>48</v>
      </c>
      <c r="B271">
        <v>25090</v>
      </c>
      <c r="C271">
        <v>292600</v>
      </c>
      <c r="D271">
        <v>8.5748462064251532E-2</v>
      </c>
      <c r="E271">
        <v>8.362695035518436E-2</v>
      </c>
      <c r="F271">
        <v>1.5266449194527814</v>
      </c>
      <c r="H271" t="s">
        <v>48</v>
      </c>
      <c r="I271">
        <v>5862</v>
      </c>
      <c r="J271">
        <v>98506</v>
      </c>
      <c r="K271">
        <v>5.9509065437638314E-2</v>
      </c>
      <c r="L271">
        <v>7.4314607081870196E-2</v>
      </c>
      <c r="M271">
        <v>1.356644202</v>
      </c>
    </row>
    <row r="272" spans="1:13" x14ac:dyDescent="0.2">
      <c r="A272" t="s">
        <v>5</v>
      </c>
      <c r="B272">
        <v>5554</v>
      </c>
      <c r="C272">
        <v>97795</v>
      </c>
      <c r="D272">
        <v>5.6792269543432694E-2</v>
      </c>
      <c r="H272" t="s">
        <v>5</v>
      </c>
      <c r="I272">
        <v>123610</v>
      </c>
      <c r="J272">
        <v>143551</v>
      </c>
      <c r="K272">
        <v>0.86108769705540189</v>
      </c>
    </row>
    <row r="273" spans="1:13" x14ac:dyDescent="0.2">
      <c r="A273" t="s">
        <v>49</v>
      </c>
      <c r="B273">
        <v>27365</v>
      </c>
      <c r="C273">
        <v>167671</v>
      </c>
      <c r="D273">
        <v>0.16320651752539198</v>
      </c>
      <c r="H273" t="s">
        <v>49</v>
      </c>
      <c r="I273">
        <v>23774</v>
      </c>
      <c r="J273">
        <v>112098</v>
      </c>
      <c r="K273">
        <v>0.2120822851433567</v>
      </c>
    </row>
    <row r="274" spans="1:13" x14ac:dyDescent="0.2">
      <c r="A274" t="s">
        <v>47</v>
      </c>
      <c r="B274">
        <v>22807</v>
      </c>
      <c r="C274">
        <v>360811</v>
      </c>
      <c r="D274">
        <v>6.3210378840999865E-2</v>
      </c>
      <c r="H274" t="s">
        <v>47</v>
      </c>
      <c r="I274">
        <v>5407</v>
      </c>
      <c r="J274">
        <v>60817</v>
      </c>
      <c r="K274">
        <v>8.8906062449644011E-2</v>
      </c>
    </row>
    <row r="275" spans="1:13" x14ac:dyDescent="0.2">
      <c r="A275" t="s">
        <v>48</v>
      </c>
      <c r="B275">
        <v>28997</v>
      </c>
      <c r="C275">
        <v>346459</v>
      </c>
      <c r="D275">
        <v>8.36953290288317E-2</v>
      </c>
      <c r="H275" t="s">
        <v>48</v>
      </c>
      <c r="I275">
        <v>7456</v>
      </c>
      <c r="J275">
        <v>99377</v>
      </c>
      <c r="K275">
        <v>7.5027420831782002E-2</v>
      </c>
    </row>
    <row r="276" spans="1:13" x14ac:dyDescent="0.2">
      <c r="A276" t="s">
        <v>5</v>
      </c>
      <c r="B276">
        <v>10226</v>
      </c>
      <c r="C276">
        <v>182226</v>
      </c>
      <c r="D276">
        <v>5.6117129279027143E-2</v>
      </c>
      <c r="H276" t="s">
        <v>5</v>
      </c>
      <c r="I276">
        <v>113706</v>
      </c>
      <c r="J276">
        <v>112745</v>
      </c>
      <c r="K276">
        <v>1.0085236595857909</v>
      </c>
    </row>
    <row r="277" spans="1:13" x14ac:dyDescent="0.2">
      <c r="A277" t="s">
        <v>49</v>
      </c>
      <c r="B277">
        <v>49949</v>
      </c>
      <c r="C277">
        <v>242680</v>
      </c>
      <c r="D277">
        <v>0.20582248228119335</v>
      </c>
      <c r="H277" t="s">
        <v>49</v>
      </c>
      <c r="I277">
        <v>63270</v>
      </c>
      <c r="J277">
        <v>216223</v>
      </c>
      <c r="K277">
        <v>0.29261456921789081</v>
      </c>
    </row>
    <row r="278" spans="1:13" x14ac:dyDescent="0.2">
      <c r="A278" t="s">
        <v>47</v>
      </c>
      <c r="B278">
        <v>22699</v>
      </c>
      <c r="C278">
        <v>358903</v>
      </c>
      <c r="D278">
        <v>6.3245500873495064E-2</v>
      </c>
      <c r="H278" t="s">
        <v>47</v>
      </c>
      <c r="I278">
        <v>9987</v>
      </c>
      <c r="J278">
        <v>151218</v>
      </c>
      <c r="K278">
        <v>6.6043724953378569E-2</v>
      </c>
    </row>
    <row r="279" spans="1:13" x14ac:dyDescent="0.2">
      <c r="A279" t="s">
        <v>48</v>
      </c>
      <c r="B279">
        <v>23724</v>
      </c>
      <c r="C279">
        <v>291317</v>
      </c>
      <c r="D279">
        <v>8.1437059972469847E-2</v>
      </c>
      <c r="H279" t="s">
        <v>48</v>
      </c>
      <c r="I279">
        <v>10081</v>
      </c>
      <c r="J279">
        <v>114029</v>
      </c>
      <c r="K279">
        <v>8.8407334976190272E-2</v>
      </c>
    </row>
    <row r="282" spans="1:13" x14ac:dyDescent="0.2">
      <c r="B282" t="s">
        <v>74</v>
      </c>
      <c r="C282" t="s">
        <v>75</v>
      </c>
      <c r="D282" t="s">
        <v>76</v>
      </c>
      <c r="E282" t="s">
        <v>77</v>
      </c>
      <c r="F282" t="s">
        <v>78</v>
      </c>
      <c r="I282" t="s">
        <v>74</v>
      </c>
      <c r="J282" t="s">
        <v>75</v>
      </c>
      <c r="K282" t="s">
        <v>76</v>
      </c>
      <c r="L282" t="s">
        <v>77</v>
      </c>
      <c r="M282" t="s">
        <v>93</v>
      </c>
    </row>
    <row r="283" spans="1:13" x14ac:dyDescent="0.2">
      <c r="A283" t="s">
        <v>5</v>
      </c>
      <c r="B283">
        <v>12018</v>
      </c>
      <c r="C283">
        <v>502970</v>
      </c>
      <c r="D283">
        <v>2.389406922878104E-2</v>
      </c>
      <c r="E283">
        <v>2.7587287825067478E-2</v>
      </c>
      <c r="F283">
        <v>1</v>
      </c>
      <c r="H283" t="s">
        <v>5</v>
      </c>
      <c r="I283">
        <v>79694</v>
      </c>
      <c r="J283">
        <v>365997</v>
      </c>
      <c r="K283">
        <v>0.21774495419361362</v>
      </c>
      <c r="L283">
        <v>0.22188437072812675</v>
      </c>
      <c r="M283">
        <v>8.0429932849908194</v>
      </c>
    </row>
    <row r="284" spans="1:13" x14ac:dyDescent="0.2">
      <c r="A284" t="s">
        <v>49</v>
      </c>
      <c r="B284">
        <v>113445</v>
      </c>
      <c r="C284">
        <v>423221</v>
      </c>
      <c r="D284">
        <v>0.26805144357203448</v>
      </c>
      <c r="E284">
        <v>0.25260735620509617</v>
      </c>
      <c r="F284">
        <v>9.1566578710779183</v>
      </c>
      <c r="H284" t="s">
        <v>49</v>
      </c>
      <c r="I284">
        <v>80923</v>
      </c>
      <c r="J284">
        <v>315126</v>
      </c>
      <c r="K284">
        <v>0.25679569442064443</v>
      </c>
      <c r="L284">
        <v>0.26141365675976852</v>
      </c>
      <c r="M284">
        <v>9.4758737581384231</v>
      </c>
    </row>
    <row r="285" spans="1:13" x14ac:dyDescent="0.2">
      <c r="A285" t="s">
        <v>5</v>
      </c>
      <c r="B285">
        <v>12562</v>
      </c>
      <c r="C285">
        <v>442711</v>
      </c>
      <c r="D285">
        <v>2.8375170257797976E-2</v>
      </c>
      <c r="H285" t="s">
        <v>5</v>
      </c>
      <c r="I285">
        <v>76005</v>
      </c>
      <c r="J285">
        <v>358313</v>
      </c>
      <c r="K285">
        <v>0.21211901326493876</v>
      </c>
    </row>
    <row r="286" spans="1:13" x14ac:dyDescent="0.2">
      <c r="A286" t="s">
        <v>49</v>
      </c>
      <c r="B286">
        <v>112445</v>
      </c>
      <c r="C286">
        <v>453309</v>
      </c>
      <c r="D286">
        <v>0.24805375582659953</v>
      </c>
      <c r="H286" t="s">
        <v>49</v>
      </c>
      <c r="I286">
        <v>80429</v>
      </c>
      <c r="J286">
        <v>316176</v>
      </c>
      <c r="K286">
        <v>0.25438047163605082</v>
      </c>
    </row>
    <row r="287" spans="1:13" x14ac:dyDescent="0.2">
      <c r="A287" t="s">
        <v>5</v>
      </c>
      <c r="B287">
        <v>11536</v>
      </c>
      <c r="C287">
        <v>378321</v>
      </c>
      <c r="D287">
        <v>3.0492623988623419E-2</v>
      </c>
      <c r="H287" t="s">
        <v>5</v>
      </c>
      <c r="I287">
        <v>84504</v>
      </c>
      <c r="J287">
        <v>358388</v>
      </c>
      <c r="K287">
        <v>0.23578914472582788</v>
      </c>
    </row>
    <row r="288" spans="1:13" x14ac:dyDescent="0.2">
      <c r="A288" t="s">
        <v>49</v>
      </c>
      <c r="B288">
        <v>104201</v>
      </c>
      <c r="C288">
        <v>431087</v>
      </c>
      <c r="D288">
        <v>0.24171686921665464</v>
      </c>
      <c r="H288" t="s">
        <v>49</v>
      </c>
      <c r="I288">
        <v>95242</v>
      </c>
      <c r="J288">
        <v>348789</v>
      </c>
      <c r="K288">
        <v>0.27306480422261026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1A16-8EB2-134C-BB50-5BDDED565105}">
  <dimension ref="A4:Y41"/>
  <sheetViews>
    <sheetView zoomScale="108" workbookViewId="0"/>
  </sheetViews>
  <sheetFormatPr baseColWidth="10" defaultRowHeight="16" x14ac:dyDescent="0.2"/>
  <cols>
    <col min="27" max="27" width="12.33203125" bestFit="1" customWidth="1"/>
  </cols>
  <sheetData>
    <row r="4" spans="1:25" x14ac:dyDescent="0.2">
      <c r="A4" t="s">
        <v>0</v>
      </c>
    </row>
    <row r="5" spans="1:25" x14ac:dyDescent="0.2">
      <c r="B5" t="s">
        <v>73</v>
      </c>
      <c r="H5" t="s">
        <v>99</v>
      </c>
      <c r="N5" t="s">
        <v>100</v>
      </c>
      <c r="T5" t="s">
        <v>1</v>
      </c>
      <c r="Y5" t="s">
        <v>2</v>
      </c>
    </row>
    <row r="6" spans="1:25" x14ac:dyDescent="0.2">
      <c r="A6" t="s">
        <v>17</v>
      </c>
      <c r="G6" t="s">
        <v>51</v>
      </c>
      <c r="N6" t="s">
        <v>4</v>
      </c>
    </row>
    <row r="7" spans="1:25" x14ac:dyDescent="0.2">
      <c r="A7" t="s">
        <v>5</v>
      </c>
      <c r="B7" s="1">
        <v>18.188208016537896</v>
      </c>
      <c r="C7" s="2">
        <v>17.970740521119208</v>
      </c>
      <c r="D7" s="3">
        <v>20.625989720005858</v>
      </c>
      <c r="G7" t="s">
        <v>5</v>
      </c>
      <c r="H7">
        <v>1</v>
      </c>
      <c r="I7">
        <v>1</v>
      </c>
      <c r="J7">
        <v>1</v>
      </c>
      <c r="N7" t="s">
        <v>5</v>
      </c>
      <c r="O7" s="1">
        <v>18.188208016537899</v>
      </c>
      <c r="P7" s="2">
        <v>17.970740521119208</v>
      </c>
      <c r="Q7" s="3">
        <v>20.625989720005858</v>
      </c>
      <c r="T7">
        <v>100</v>
      </c>
      <c r="U7">
        <v>100</v>
      </c>
      <c r="V7">
        <v>100</v>
      </c>
    </row>
    <row r="8" spans="1:25" x14ac:dyDescent="0.2">
      <c r="A8" t="s">
        <v>18</v>
      </c>
      <c r="B8">
        <v>18.558112426618116</v>
      </c>
      <c r="C8" s="2">
        <v>18.656840042763953</v>
      </c>
      <c r="D8" s="3">
        <v>20.811237116236711</v>
      </c>
      <c r="G8" t="s">
        <v>18</v>
      </c>
      <c r="H8" s="1">
        <v>2.67808093163009</v>
      </c>
      <c r="I8" s="2">
        <v>2.7318970041785815</v>
      </c>
      <c r="J8" s="3">
        <v>4.1746004088765298</v>
      </c>
      <c r="N8" t="s">
        <v>18</v>
      </c>
      <c r="O8">
        <f t="shared" ref="O8:Q12" si="0">B8/H8</f>
        <v>6.9296309187049827</v>
      </c>
      <c r="P8">
        <f t="shared" si="0"/>
        <v>6.8292618697657073</v>
      </c>
      <c r="Q8">
        <f t="shared" si="0"/>
        <v>4.9852045891590953</v>
      </c>
      <c r="T8">
        <f>(O8-1)*100/(O7-1)</f>
        <v>34.498249689552843</v>
      </c>
      <c r="U8">
        <f>(P8-1)*100/(P7-1)</f>
        <v>34.348895161713735</v>
      </c>
      <c r="V8">
        <f>(Q8-1)*100/(Q7-1)</f>
        <v>20.305750925247633</v>
      </c>
      <c r="Y8">
        <f>AVERAGE(T8:X8)</f>
        <v>29.717631925504737</v>
      </c>
    </row>
    <row r="9" spans="1:25" x14ac:dyDescent="0.2">
      <c r="A9" t="s">
        <v>19</v>
      </c>
      <c r="B9" s="1">
        <v>2.9622205534354804</v>
      </c>
      <c r="C9" s="2">
        <v>3.3714070834215857</v>
      </c>
      <c r="D9" s="3">
        <v>4.4320926650767847</v>
      </c>
      <c r="G9" t="s">
        <v>19</v>
      </c>
      <c r="H9" s="1">
        <v>1.6140946524215212</v>
      </c>
      <c r="I9" s="2">
        <v>1.8483768554564184</v>
      </c>
      <c r="J9" s="3">
        <v>2.7531559405652075</v>
      </c>
      <c r="N9" t="s">
        <v>19</v>
      </c>
      <c r="O9">
        <f t="shared" si="0"/>
        <v>1.8352210937515057</v>
      </c>
      <c r="P9">
        <f t="shared" si="0"/>
        <v>1.8239825247049453</v>
      </c>
      <c r="Q9">
        <f t="shared" si="0"/>
        <v>1.6098226038612622</v>
      </c>
      <c r="T9">
        <f>(O9-1)*100/(O7-1)</f>
        <v>4.8592680106494219</v>
      </c>
      <c r="U9">
        <f>(P9-1)*100/(P7-1)</f>
        <v>4.8553127288673217</v>
      </c>
      <c r="V9">
        <f>(Q9-1)*100/(Q7-1)</f>
        <v>3.1072196233733695</v>
      </c>
      <c r="Y9">
        <f>AVERAGE(T9:X9)</f>
        <v>4.2739334542967047</v>
      </c>
    </row>
    <row r="10" spans="1:25" x14ac:dyDescent="0.2">
      <c r="A10" t="s">
        <v>20</v>
      </c>
      <c r="B10" s="1">
        <v>18.706334040475653</v>
      </c>
      <c r="C10" s="2">
        <v>16.107163045067921</v>
      </c>
      <c r="D10" s="3">
        <v>18.927660986764881</v>
      </c>
      <c r="G10" t="s">
        <v>20</v>
      </c>
      <c r="H10" s="1">
        <v>0.74393204212221364</v>
      </c>
      <c r="I10" s="2">
        <v>0.79513925046969325</v>
      </c>
      <c r="J10" s="3">
        <v>1.0096554080916176</v>
      </c>
      <c r="N10" t="s">
        <v>20</v>
      </c>
      <c r="O10">
        <f t="shared" si="0"/>
        <v>25.145218892725907</v>
      </c>
      <c r="P10">
        <f t="shared" si="0"/>
        <v>20.257034268592989</v>
      </c>
      <c r="Q10">
        <f t="shared" si="0"/>
        <v>18.746654388293393</v>
      </c>
      <c r="T10">
        <f>(O10-1)*100/(O7-1)</f>
        <v>140.4754868540933</v>
      </c>
      <c r="U10">
        <f>(P10-1)*100/(P7-1)</f>
        <v>113.47197398150426</v>
      </c>
      <c r="V10">
        <f>(Q10-1)*100/(Q7-1)</f>
        <v>90.424251930608349</v>
      </c>
      <c r="Y10">
        <f>AVERAGE(T10:X10)</f>
        <v>114.79057092206864</v>
      </c>
    </row>
    <row r="11" spans="1:25" x14ac:dyDescent="0.2">
      <c r="A11" t="s">
        <v>21</v>
      </c>
      <c r="B11" s="1">
        <v>12.2380375758163</v>
      </c>
      <c r="C11" s="2">
        <v>10.21911643409306</v>
      </c>
      <c r="D11" s="3">
        <v>17.19833502258107</v>
      </c>
      <c r="G11" t="s">
        <v>21</v>
      </c>
      <c r="H11" s="1">
        <v>5.3912256102152218</v>
      </c>
      <c r="I11" s="2">
        <v>5.2261566970443711</v>
      </c>
      <c r="J11" s="3">
        <v>8.1154234194477795</v>
      </c>
      <c r="N11" t="s">
        <v>21</v>
      </c>
      <c r="O11">
        <f t="shared" si="0"/>
        <v>2.2699917348344374</v>
      </c>
      <c r="P11">
        <f t="shared" si="0"/>
        <v>1.9553788809800583</v>
      </c>
      <c r="Q11">
        <f t="shared" si="0"/>
        <v>2.1192159834035307</v>
      </c>
      <c r="T11">
        <f>(O11-1)*100/(O7-1)</f>
        <v>7.388738451457507</v>
      </c>
      <c r="U11">
        <f>(P11-1)*100/(P7-1)</f>
        <v>5.6295650728448692</v>
      </c>
      <c r="V11">
        <f>(Q11-1)*100/(Q7-1)</f>
        <v>5.7027237829573094</v>
      </c>
      <c r="Y11">
        <f>AVERAGE(T11:X11)</f>
        <v>6.2403424357532282</v>
      </c>
    </row>
    <row r="12" spans="1:25" x14ac:dyDescent="0.2">
      <c r="A12" t="s">
        <v>22</v>
      </c>
      <c r="B12" s="1">
        <v>0.92641920729289751</v>
      </c>
      <c r="C12" s="2">
        <v>1.0597406783020358</v>
      </c>
      <c r="D12" s="3">
        <v>1.2429205647929416</v>
      </c>
      <c r="G12" t="s">
        <v>22</v>
      </c>
      <c r="H12" s="1">
        <v>0.82265155244468446</v>
      </c>
      <c r="I12" s="2">
        <v>0.86646758853713735</v>
      </c>
      <c r="J12" s="3">
        <v>1.0023600613409924</v>
      </c>
      <c r="N12" t="s">
        <v>22</v>
      </c>
      <c r="O12">
        <f t="shared" si="0"/>
        <v>1.1261380405104024</v>
      </c>
      <c r="P12">
        <f t="shared" si="0"/>
        <v>1.2230586490733053</v>
      </c>
      <c r="Q12">
        <f t="shared" si="0"/>
        <v>1.2399941026482229</v>
      </c>
      <c r="T12">
        <f>(O12-1)*100/(O7-1)</f>
        <v>0.73386382332024824</v>
      </c>
      <c r="U12">
        <f>(P12-1)*100/(P7-1)</f>
        <v>1.3143719261732885</v>
      </c>
      <c r="V12">
        <f>(Q12-1)*100/(Q7-1)</f>
        <v>1.2228382164267801</v>
      </c>
      <c r="Y12">
        <f>AVERAGE(T12:X12)</f>
        <v>1.0903579886401056</v>
      </c>
    </row>
    <row r="14" spans="1:25" x14ac:dyDescent="0.2">
      <c r="A14" t="s">
        <v>23</v>
      </c>
      <c r="G14" t="s">
        <v>24</v>
      </c>
      <c r="N14" t="s">
        <v>8</v>
      </c>
    </row>
    <row r="15" spans="1:25" x14ac:dyDescent="0.2">
      <c r="A15" t="s">
        <v>5</v>
      </c>
      <c r="B15" s="17">
        <v>30.975418625758415</v>
      </c>
      <c r="C15" s="18">
        <v>15.336720526278755</v>
      </c>
      <c r="D15" s="19">
        <v>14.693186518818008</v>
      </c>
      <c r="G15" t="s">
        <v>5</v>
      </c>
      <c r="H15">
        <v>1</v>
      </c>
      <c r="I15">
        <v>1</v>
      </c>
      <c r="J15">
        <v>1</v>
      </c>
      <c r="N15" t="s">
        <v>5</v>
      </c>
      <c r="O15" s="17">
        <v>30.975418625758415</v>
      </c>
      <c r="P15" s="18">
        <v>15.336720526278755</v>
      </c>
      <c r="Q15" s="19">
        <v>14.693186518818008</v>
      </c>
      <c r="T15">
        <v>100</v>
      </c>
      <c r="U15">
        <v>100</v>
      </c>
      <c r="V15">
        <v>100</v>
      </c>
      <c r="Y15">
        <f t="shared" ref="Y15:Y20" si="1">AVERAGE(T15:X15)</f>
        <v>100</v>
      </c>
    </row>
    <row r="16" spans="1:25" x14ac:dyDescent="0.2">
      <c r="A16" t="s">
        <v>25</v>
      </c>
      <c r="B16" s="17">
        <v>43.127916854708964</v>
      </c>
      <c r="C16" s="18">
        <v>20.673161677011475</v>
      </c>
      <c r="D16" s="19">
        <v>23.51710651358081</v>
      </c>
      <c r="G16" t="s">
        <v>25</v>
      </c>
      <c r="H16" s="17">
        <v>1.3767524033719196</v>
      </c>
      <c r="I16" s="18">
        <v>0.99717310935748404</v>
      </c>
      <c r="J16" s="19">
        <v>1.4307788373040482</v>
      </c>
      <c r="N16" t="s">
        <v>25</v>
      </c>
      <c r="O16">
        <f t="shared" ref="O16:Q20" si="2">B16/H16</f>
        <v>31.325833714966301</v>
      </c>
      <c r="P16">
        <f t="shared" si="2"/>
        <v>20.731768118307929</v>
      </c>
      <c r="Q16">
        <f t="shared" si="2"/>
        <v>16.436576989000642</v>
      </c>
      <c r="T16">
        <f>(O16-1)*100/(O15-1)</f>
        <v>101.16900815826061</v>
      </c>
      <c r="U16">
        <f>(P16-1)*100/(P15-1)</f>
        <v>137.63097412787133</v>
      </c>
      <c r="V16">
        <f>(Q16-1)*100/(Q15-1)</f>
        <v>112.73180985146708</v>
      </c>
      <c r="Y16">
        <f t="shared" si="1"/>
        <v>117.17726404586632</v>
      </c>
    </row>
    <row r="17" spans="1:25" x14ac:dyDescent="0.2">
      <c r="A17" t="s">
        <v>26</v>
      </c>
      <c r="B17" s="17">
        <v>27.085721217706578</v>
      </c>
      <c r="C17" s="18">
        <v>25.910841368947302</v>
      </c>
      <c r="D17" s="19">
        <v>29.82900603627003</v>
      </c>
      <c r="G17" t="s">
        <v>26</v>
      </c>
      <c r="H17" s="17">
        <v>10.680813633836932</v>
      </c>
      <c r="I17" s="18">
        <v>14.212832977251935</v>
      </c>
      <c r="J17" s="19">
        <v>15.369187285138871</v>
      </c>
      <c r="N17" t="s">
        <v>26</v>
      </c>
      <c r="O17">
        <f t="shared" si="2"/>
        <v>2.5359230248057809</v>
      </c>
      <c r="P17">
        <f t="shared" si="2"/>
        <v>1.8230595835762216</v>
      </c>
      <c r="Q17">
        <f t="shared" si="2"/>
        <v>1.9408317097621017</v>
      </c>
      <c r="T17">
        <f>(O17-1)*100/(O15-1)</f>
        <v>5.1239418671068524</v>
      </c>
      <c r="U17">
        <f>(P17-1)*100/(P15-1)</f>
        <v>5.740919494577434</v>
      </c>
      <c r="V17">
        <f>(Q17-1)*100/(Q15-1)</f>
        <v>6.8708018288449786</v>
      </c>
      <c r="Y17">
        <f t="shared" si="1"/>
        <v>5.9118877301764217</v>
      </c>
    </row>
    <row r="18" spans="1:25" x14ac:dyDescent="0.2">
      <c r="A18" t="s">
        <v>27</v>
      </c>
      <c r="B18" s="17">
        <v>3.8754734492234268</v>
      </c>
      <c r="C18" s="18">
        <v>2.4643163895221876</v>
      </c>
      <c r="D18" s="19">
        <v>2.4653479392295061</v>
      </c>
      <c r="G18" t="s">
        <v>27</v>
      </c>
      <c r="H18" s="17">
        <v>1.9316294341421338</v>
      </c>
      <c r="I18" s="18">
        <v>1.8304098237309199</v>
      </c>
      <c r="J18" s="19">
        <v>2.2122900732016157</v>
      </c>
      <c r="N18" t="s">
        <v>27</v>
      </c>
      <c r="O18">
        <f t="shared" si="2"/>
        <v>2.006323459729523</v>
      </c>
      <c r="P18">
        <f t="shared" si="2"/>
        <v>1.3463194731435486</v>
      </c>
      <c r="Q18">
        <f t="shared" si="2"/>
        <v>1.1143872899369232</v>
      </c>
      <c r="T18">
        <f>(O18-1)*100/(O15-1)</f>
        <v>3.3571623212119919</v>
      </c>
      <c r="U18">
        <f>(P18-1)*100/(P15-1)</f>
        <v>2.4156115236309166</v>
      </c>
      <c r="V18">
        <f>(Q18-1)*100/(Q15-1)</f>
        <v>0.83535917501543699</v>
      </c>
      <c r="Y18">
        <f t="shared" si="1"/>
        <v>2.2027110066194484</v>
      </c>
    </row>
    <row r="19" spans="1:25" x14ac:dyDescent="0.2">
      <c r="A19" t="s">
        <v>28</v>
      </c>
      <c r="B19" s="17">
        <v>2.7082740003913339</v>
      </c>
      <c r="C19" s="18">
        <v>1.8871923933388377</v>
      </c>
      <c r="D19" s="19">
        <v>1.9317974536937799</v>
      </c>
      <c r="G19" t="s">
        <v>28</v>
      </c>
      <c r="H19" s="17">
        <v>1.0343155655704208</v>
      </c>
      <c r="I19" s="18">
        <v>1.0685608897938794</v>
      </c>
      <c r="J19" s="19">
        <v>1.1869829833543901</v>
      </c>
      <c r="N19" t="s">
        <v>28</v>
      </c>
      <c r="O19">
        <f t="shared" si="2"/>
        <v>2.6184213895086574</v>
      </c>
      <c r="P19">
        <f t="shared" si="2"/>
        <v>1.7661065563637357</v>
      </c>
      <c r="Q19">
        <f t="shared" si="2"/>
        <v>1.6274853816644945</v>
      </c>
      <c r="T19">
        <f>(O19-1)*100/(O15-1)</f>
        <v>5.399161925691736</v>
      </c>
      <c r="U19">
        <f>(P19-1)*100/(P15-1)</f>
        <v>5.3436666702087594</v>
      </c>
      <c r="V19">
        <f>(Q19-1)*100/(Q15-1)</f>
        <v>4.582464284716826</v>
      </c>
      <c r="Y19">
        <f t="shared" si="1"/>
        <v>5.1084309602057738</v>
      </c>
    </row>
    <row r="20" spans="1:25" x14ac:dyDescent="0.2">
      <c r="A20" t="s">
        <v>29</v>
      </c>
      <c r="B20" s="17">
        <v>1.2946012039540225</v>
      </c>
      <c r="C20" s="18">
        <v>1.1369945483211812</v>
      </c>
      <c r="D20" s="19">
        <v>1.0387841101157012</v>
      </c>
      <c r="G20" t="s">
        <v>29</v>
      </c>
      <c r="H20" s="17">
        <v>0.92541715722691709</v>
      </c>
      <c r="I20" s="18">
        <v>0.96706733464715733</v>
      </c>
      <c r="J20" s="19">
        <v>1.1511816310503549</v>
      </c>
      <c r="N20" t="s">
        <v>29</v>
      </c>
      <c r="O20">
        <f t="shared" si="2"/>
        <v>1.3989379749921576</v>
      </c>
      <c r="P20">
        <f t="shared" si="2"/>
        <v>1.1757139421279525</v>
      </c>
      <c r="Q20">
        <f t="shared" si="2"/>
        <v>0.90236334744839475</v>
      </c>
      <c r="T20">
        <f>(O20-1)*100/(O15-1)</f>
        <v>1.3308837483568721</v>
      </c>
      <c r="U20">
        <f>(P20-1)*100/(P15-1)</f>
        <v>1.2256215904179373</v>
      </c>
      <c r="V20">
        <f>(Q20-1)*100/(Q15-1)</f>
        <v>-0.71303091079221803</v>
      </c>
      <c r="Y20">
        <f t="shared" si="1"/>
        <v>0.61449147599419718</v>
      </c>
    </row>
    <row r="22" spans="1:25" x14ac:dyDescent="0.2">
      <c r="A22" t="s">
        <v>30</v>
      </c>
      <c r="G22" t="s">
        <v>31</v>
      </c>
      <c r="N22" t="s">
        <v>32</v>
      </c>
      <c r="Y22" t="s">
        <v>33</v>
      </c>
    </row>
    <row r="23" spans="1:25" x14ac:dyDescent="0.2">
      <c r="A23" t="s">
        <v>5</v>
      </c>
      <c r="B23" s="10">
        <v>4.0992717024181973</v>
      </c>
      <c r="C23" s="9">
        <v>5.6802212344906806</v>
      </c>
      <c r="D23" s="20">
        <v>11.4775614763186</v>
      </c>
      <c r="G23" t="s">
        <v>5</v>
      </c>
      <c r="H23">
        <v>1</v>
      </c>
      <c r="I23">
        <v>1</v>
      </c>
      <c r="J23">
        <v>1</v>
      </c>
      <c r="N23" t="s">
        <v>5</v>
      </c>
      <c r="O23" s="10">
        <v>4.0992717024181973</v>
      </c>
      <c r="P23" s="9">
        <v>5.6802212344906806</v>
      </c>
      <c r="Q23" s="20">
        <v>11.4775614763186</v>
      </c>
      <c r="T23">
        <v>100</v>
      </c>
      <c r="U23">
        <v>100</v>
      </c>
      <c r="V23">
        <v>100</v>
      </c>
      <c r="Y23">
        <f t="shared" ref="Y23:Y28" si="3">AVERAGE(T23:X23)</f>
        <v>100</v>
      </c>
    </row>
    <row r="24" spans="1:25" x14ac:dyDescent="0.2">
      <c r="A24" t="s">
        <v>34</v>
      </c>
      <c r="B24" s="10">
        <v>5.1155890703311133</v>
      </c>
      <c r="C24" s="9">
        <v>6.439217588166378</v>
      </c>
      <c r="D24" s="20">
        <v>14.108260907516732</v>
      </c>
      <c r="G24" t="s">
        <v>34</v>
      </c>
      <c r="H24" s="10">
        <v>1.9485452830958594</v>
      </c>
      <c r="I24" s="9">
        <v>1.8127688338634078</v>
      </c>
      <c r="J24" s="20">
        <v>1.6712038072481623</v>
      </c>
      <c r="N24" t="s">
        <v>34</v>
      </c>
      <c r="O24">
        <f t="shared" ref="O24:Q29" si="4">B24/H24</f>
        <v>2.6253375349858112</v>
      </c>
      <c r="P24">
        <f t="shared" si="4"/>
        <v>3.5521449110767165</v>
      </c>
      <c r="Q24">
        <f t="shared" si="4"/>
        <v>8.4419750878545905</v>
      </c>
      <c r="T24">
        <f>(O24-1)*100/(O23-1)</f>
        <v>52.442563642214608</v>
      </c>
      <c r="U24">
        <f>(P24-1)*100/(P23-1)</f>
        <v>54.530433139972082</v>
      </c>
      <c r="V24">
        <f>(Q24-1)*100/(Q23-1)</f>
        <v>71.027739657504782</v>
      </c>
      <c r="Y24">
        <f t="shared" si="3"/>
        <v>59.333578813230496</v>
      </c>
    </row>
    <row r="25" spans="1:25" x14ac:dyDescent="0.2">
      <c r="A25" t="s">
        <v>35</v>
      </c>
      <c r="B25" s="10">
        <v>2.5294206413233171</v>
      </c>
      <c r="C25" s="9">
        <v>7.1903134268802429</v>
      </c>
      <c r="D25" s="20">
        <v>16.15596769512117</v>
      </c>
      <c r="G25" t="s">
        <v>35</v>
      </c>
      <c r="H25" s="10">
        <v>0.36090244271019467</v>
      </c>
      <c r="I25" s="9">
        <v>1.4164763561951075</v>
      </c>
      <c r="J25" s="20">
        <v>1.4501379564094226</v>
      </c>
      <c r="N25" t="s">
        <v>35</v>
      </c>
      <c r="O25">
        <f t="shared" si="4"/>
        <v>7.0085993941427729</v>
      </c>
      <c r="P25">
        <f t="shared" si="4"/>
        <v>5.0761972802670901</v>
      </c>
      <c r="Q25">
        <f t="shared" si="4"/>
        <v>11.140986706619104</v>
      </c>
      <c r="T25">
        <f>(O25-1)*100/(O23-1)</f>
        <v>193.87133401226427</v>
      </c>
      <c r="U25">
        <f>(P25-1)*100/(P23-1)</f>
        <v>87.094115342833305</v>
      </c>
      <c r="V25">
        <f>(Q25-1)*100/(Q23-1)</f>
        <v>96.787661227660436</v>
      </c>
      <c r="Y25">
        <f t="shared" si="3"/>
        <v>125.91770352758601</v>
      </c>
    </row>
    <row r="26" spans="1:25" x14ac:dyDescent="0.2">
      <c r="A26" t="s">
        <v>36</v>
      </c>
      <c r="B26" s="10">
        <v>5.3129259307564478</v>
      </c>
      <c r="C26" s="9">
        <v>4.4245973276544825</v>
      </c>
      <c r="D26" s="20">
        <v>10.790320283413509</v>
      </c>
      <c r="G26" t="s">
        <v>36</v>
      </c>
      <c r="H26" s="10">
        <v>1.0360287005532418</v>
      </c>
      <c r="I26" s="9">
        <v>0.65119589551779711</v>
      </c>
      <c r="J26" s="20">
        <v>0.69109763169739979</v>
      </c>
      <c r="N26" t="s">
        <v>36</v>
      </c>
      <c r="O26">
        <f t="shared" si="4"/>
        <v>5.1281648162057021</v>
      </c>
      <c r="P26">
        <f t="shared" si="4"/>
        <v>6.7945718916675188</v>
      </c>
      <c r="Q26">
        <f t="shared" si="4"/>
        <v>15.613308147086951</v>
      </c>
      <c r="T26">
        <f>(O26-1)*100/(O23-1)</f>
        <v>133.19789978351088</v>
      </c>
      <c r="U26">
        <f>(P26-1)*100/(P23-1)</f>
        <v>123.80978593414945</v>
      </c>
      <c r="V26">
        <f>(Q26-1)*100/(Q23-1)</f>
        <v>139.47241617351492</v>
      </c>
      <c r="Y26">
        <f t="shared" si="3"/>
        <v>132.16003396372506</v>
      </c>
    </row>
    <row r="27" spans="1:25" x14ac:dyDescent="0.2">
      <c r="A27" t="s">
        <v>37</v>
      </c>
      <c r="B27" s="10">
        <v>0.31054673597003701</v>
      </c>
      <c r="C27" s="9">
        <v>0.57160276107165586</v>
      </c>
      <c r="D27" s="20">
        <v>0.64043366976565952</v>
      </c>
      <c r="G27" t="s">
        <v>37</v>
      </c>
      <c r="H27" s="10">
        <v>0.22979677955757996</v>
      </c>
      <c r="I27" s="9">
        <v>0.52659973385940351</v>
      </c>
      <c r="J27" s="20">
        <v>0.40645352754628322</v>
      </c>
      <c r="N27" t="s">
        <v>37</v>
      </c>
      <c r="O27">
        <f t="shared" si="4"/>
        <v>1.351397250074271</v>
      </c>
      <c r="P27">
        <f t="shared" si="4"/>
        <v>1.0854596467081916</v>
      </c>
      <c r="Q27">
        <f t="shared" si="4"/>
        <v>1.5756627175359741</v>
      </c>
      <c r="T27">
        <f>(O27-1)*100/(O23-1)</f>
        <v>11.338058867187875</v>
      </c>
      <c r="U27">
        <f>(P27-1)*100/(P23-1)</f>
        <v>1.8259745090339017</v>
      </c>
      <c r="V27">
        <f>(Q27-1)*100/(Q23-1)</f>
        <v>5.4942432820564955</v>
      </c>
      <c r="Y27">
        <f t="shared" si="3"/>
        <v>6.2194255527594242</v>
      </c>
    </row>
    <row r="28" spans="1:25" x14ac:dyDescent="0.2">
      <c r="A28" t="s">
        <v>38</v>
      </c>
      <c r="B28" s="10">
        <v>0.62203183568252429</v>
      </c>
      <c r="C28" s="9">
        <v>1.6630209333835282</v>
      </c>
      <c r="D28" s="20">
        <v>1.1250828934101909</v>
      </c>
      <c r="G28" t="s">
        <v>38</v>
      </c>
      <c r="H28" s="10">
        <v>0.63787250448296395</v>
      </c>
      <c r="I28" s="9">
        <v>1.6319557789561612</v>
      </c>
      <c r="J28" s="20">
        <v>1.7372588639921378</v>
      </c>
      <c r="N28" t="s">
        <v>38</v>
      </c>
      <c r="O28">
        <f t="shared" si="4"/>
        <v>0.97516640286403389</v>
      </c>
      <c r="P28">
        <f t="shared" si="4"/>
        <v>1.019035536886445</v>
      </c>
      <c r="Q28">
        <f t="shared" si="4"/>
        <v>0.64761960162045407</v>
      </c>
      <c r="T28">
        <f>(O28-1)*100/(O23-1)</f>
        <v>-0.80127202518545804</v>
      </c>
      <c r="U28">
        <f>(P28-1)*100/(P23-1)</f>
        <v>0.40672301441999059</v>
      </c>
      <c r="V28">
        <f>(Q28-1)*100/(Q23-1)</f>
        <v>-3.3631909407164695</v>
      </c>
      <c r="Y28">
        <f t="shared" si="3"/>
        <v>-1.2525799838273122</v>
      </c>
    </row>
    <row r="29" spans="1:25" x14ac:dyDescent="0.2">
      <c r="A29" t="s">
        <v>39</v>
      </c>
      <c r="B29" s="10">
        <v>14.498217988683781</v>
      </c>
      <c r="C29" s="9">
        <v>24.901079698829669</v>
      </c>
      <c r="D29" s="20">
        <v>26.008104248313444</v>
      </c>
      <c r="G29" t="s">
        <v>39</v>
      </c>
      <c r="H29" s="10">
        <v>8.4163661341192597</v>
      </c>
      <c r="I29" s="9">
        <v>18.992219550883263</v>
      </c>
      <c r="J29" s="20">
        <v>20.979141289005714</v>
      </c>
      <c r="N29" t="s">
        <v>39</v>
      </c>
      <c r="O29">
        <f>B29/H29</f>
        <v>1.7226220624966861</v>
      </c>
      <c r="P29">
        <f t="shared" si="4"/>
        <v>1.3111200421896769</v>
      </c>
      <c r="Q29">
        <f t="shared" si="4"/>
        <v>1.2397125263627067</v>
      </c>
      <c r="T29">
        <f>(O29-1)*100/(O23-1)</f>
        <v>23.315866819061473</v>
      </c>
      <c r="U29">
        <f>(P29-1)*100/(P23-1)</f>
        <v>6.6475499041987955</v>
      </c>
      <c r="V29">
        <f>(Q29-1)*100/(Q23-1)</f>
        <v>2.2878656155299617</v>
      </c>
      <c r="Y29">
        <f>AVERAGE(T29:X29)</f>
        <v>10.750427446263409</v>
      </c>
    </row>
    <row r="32" spans="1:25" x14ac:dyDescent="0.2">
      <c r="A32" t="s">
        <v>40</v>
      </c>
      <c r="G32" t="s">
        <v>41</v>
      </c>
      <c r="N32" t="s">
        <v>42</v>
      </c>
    </row>
    <row r="33" spans="1:25" x14ac:dyDescent="0.2">
      <c r="A33" t="s">
        <v>5</v>
      </c>
      <c r="B33" s="6">
        <v>4.0435434169827547</v>
      </c>
      <c r="C33" s="7">
        <v>2.784912555024357</v>
      </c>
      <c r="D33" s="8">
        <v>2.1872796556257454</v>
      </c>
      <c r="G33" t="s">
        <v>5</v>
      </c>
      <c r="H33">
        <v>1</v>
      </c>
      <c r="I33">
        <v>1</v>
      </c>
      <c r="J33">
        <v>1</v>
      </c>
      <c r="N33" t="s">
        <v>5</v>
      </c>
      <c r="O33" s="6">
        <v>4.0435434169827547</v>
      </c>
      <c r="P33" s="7">
        <v>2.784912555024357</v>
      </c>
      <c r="Q33" s="8">
        <v>2.1872796556257454</v>
      </c>
      <c r="T33">
        <v>100</v>
      </c>
      <c r="U33">
        <v>100</v>
      </c>
      <c r="V33">
        <v>100</v>
      </c>
      <c r="Y33">
        <f>AVERAGE(T33:X33)</f>
        <v>100</v>
      </c>
    </row>
    <row r="34" spans="1:25" x14ac:dyDescent="0.2">
      <c r="A34" t="s">
        <v>43</v>
      </c>
      <c r="B34" s="6">
        <v>4.0737780048497365</v>
      </c>
      <c r="C34" s="7">
        <v>3.0899558490477905</v>
      </c>
      <c r="D34" s="8">
        <v>2.337193578388991</v>
      </c>
      <c r="G34" t="s">
        <v>43</v>
      </c>
      <c r="H34" s="6">
        <v>0.8941574234996621</v>
      </c>
      <c r="I34" s="7">
        <v>0.76691755164804254</v>
      </c>
      <c r="J34" s="8">
        <v>0.70343031197760586</v>
      </c>
      <c r="N34" t="s">
        <v>43</v>
      </c>
      <c r="O34">
        <f t="shared" ref="O34:Q35" si="5">B34/H34</f>
        <v>4.5559964026304103</v>
      </c>
      <c r="P34">
        <f t="shared" si="5"/>
        <v>4.0290587200771846</v>
      </c>
      <c r="Q34">
        <f t="shared" si="5"/>
        <v>3.3225659153331981</v>
      </c>
      <c r="T34">
        <f>(O34-1)*100/(O33-1)</f>
        <v>116.83738049499161</v>
      </c>
      <c r="U34">
        <f>(P34-1)*100/(P33-1)</f>
        <v>169.70347995764141</v>
      </c>
      <c r="V34">
        <f>(Q34-1)*100/(Q33-1)</f>
        <v>195.62079618968201</v>
      </c>
      <c r="Y34">
        <f>AVERAGE(T34:X34)</f>
        <v>160.72055221410503</v>
      </c>
    </row>
    <row r="35" spans="1:25" x14ac:dyDescent="0.2">
      <c r="A35" t="s">
        <v>44</v>
      </c>
      <c r="B35" s="6">
        <v>5.1850577207353927</v>
      </c>
      <c r="C35" s="7">
        <v>5.9843396768120698</v>
      </c>
      <c r="D35" s="8">
        <v>3.0385687946941369</v>
      </c>
      <c r="G35" t="s">
        <v>44</v>
      </c>
      <c r="H35" s="6">
        <v>1.8016557720875777</v>
      </c>
      <c r="I35" s="7">
        <v>1.1686928258730265</v>
      </c>
      <c r="J35" s="8">
        <v>1.548271218449258</v>
      </c>
      <c r="N35" t="s">
        <v>44</v>
      </c>
      <c r="O35">
        <f t="shared" si="5"/>
        <v>2.8779402819704392</v>
      </c>
      <c r="P35">
        <f t="shared" si="5"/>
        <v>5.1205411245180716</v>
      </c>
      <c r="Q35">
        <f t="shared" si="5"/>
        <v>1.9625558871639781</v>
      </c>
      <c r="T35">
        <f>(O35-1)*100/(O33-1)</f>
        <v>61.702431169263654</v>
      </c>
      <c r="U35">
        <f>(P35-1)*100/(P33-1)</f>
        <v>230.85394928278953</v>
      </c>
      <c r="V35">
        <f>(Q35-1)*100/(Q33-1)</f>
        <v>81.072381102721025</v>
      </c>
      <c r="Y35">
        <f>AVERAGE(T35:X35)</f>
        <v>124.54292051825807</v>
      </c>
    </row>
    <row r="37" spans="1:25" x14ac:dyDescent="0.2">
      <c r="A37" t="s">
        <v>45</v>
      </c>
      <c r="G37" t="s">
        <v>46</v>
      </c>
      <c r="N37" t="s">
        <v>42</v>
      </c>
    </row>
    <row r="38" spans="1:25" x14ac:dyDescent="0.2">
      <c r="A38" t="s">
        <v>5</v>
      </c>
      <c r="B38" s="12">
        <v>14.27020692167887</v>
      </c>
      <c r="C38" s="13">
        <v>9.8227864396785822</v>
      </c>
      <c r="D38" s="14">
        <v>17.421707026368061</v>
      </c>
      <c r="E38" s="21">
        <v>8.0429932849908194</v>
      </c>
      <c r="G38" t="s">
        <v>5</v>
      </c>
      <c r="H38">
        <v>1</v>
      </c>
      <c r="I38">
        <v>1</v>
      </c>
      <c r="J38">
        <v>1</v>
      </c>
      <c r="K38">
        <v>1</v>
      </c>
      <c r="N38" t="s">
        <v>5</v>
      </c>
      <c r="O38" s="12">
        <v>14.27020692167887</v>
      </c>
      <c r="P38" s="13">
        <v>9.8227864396785822</v>
      </c>
      <c r="Q38" s="14">
        <v>17.421707026368061</v>
      </c>
      <c r="R38" s="21">
        <v>8.0429932849908212</v>
      </c>
      <c r="T38">
        <v>100</v>
      </c>
      <c r="U38">
        <v>100</v>
      </c>
      <c r="V38">
        <v>100</v>
      </c>
      <c r="W38">
        <v>100</v>
      </c>
      <c r="Y38">
        <f>AVERAGE(T38:X38)</f>
        <v>100</v>
      </c>
    </row>
    <row r="39" spans="1:25" x14ac:dyDescent="0.2">
      <c r="A39" t="s">
        <v>47</v>
      </c>
      <c r="B39" s="12">
        <v>0.79010411197974195</v>
      </c>
      <c r="C39" s="13">
        <v>0.78332643564389182</v>
      </c>
      <c r="D39" s="14">
        <v>1.2830020492284622</v>
      </c>
      <c r="G39" t="s">
        <v>47</v>
      </c>
      <c r="H39" s="12">
        <v>0.8081774401984787</v>
      </c>
      <c r="I39" s="13">
        <v>0.73636666344626733</v>
      </c>
      <c r="J39" s="14">
        <v>1.1606577038830068</v>
      </c>
      <c r="N39" t="s">
        <v>47</v>
      </c>
      <c r="O39">
        <f t="shared" ref="O39:Q41" si="6">B39/H39</f>
        <v>0.97763693055537637</v>
      </c>
      <c r="P39">
        <f t="shared" si="6"/>
        <v>1.0637722679865058</v>
      </c>
      <c r="Q39">
        <f t="shared" si="6"/>
        <v>1.1054094975083089</v>
      </c>
      <c r="T39">
        <f>(O39-1)*100/(O38-1)</f>
        <v>-0.16852087971657931</v>
      </c>
      <c r="U39">
        <f>(P39-1)*100/(P38-1)</f>
        <v>0.72281323392011132</v>
      </c>
      <c r="V39">
        <f>(Q39-1)*100/(Q38-1)</f>
        <v>0.64189123176448459</v>
      </c>
      <c r="Y39">
        <f>AVERAGE(T39:X39)</f>
        <v>0.39872786198933891</v>
      </c>
    </row>
    <row r="40" spans="1:25" x14ac:dyDescent="0.2">
      <c r="A40" t="s">
        <v>48</v>
      </c>
      <c r="B40" s="12">
        <v>0.95777260099999995</v>
      </c>
      <c r="C40" s="13">
        <v>0.79693406499999997</v>
      </c>
      <c r="D40" s="14">
        <v>1.356644202</v>
      </c>
      <c r="G40" t="s">
        <v>48</v>
      </c>
      <c r="H40" s="12">
        <v>1.0183230523650824</v>
      </c>
      <c r="I40" s="13">
        <v>0.70369797509653997</v>
      </c>
      <c r="J40" s="14">
        <v>1.5266449194527814</v>
      </c>
      <c r="N40" t="s">
        <v>48</v>
      </c>
      <c r="O40">
        <f t="shared" si="6"/>
        <v>0.94053905465023857</v>
      </c>
      <c r="P40">
        <f t="shared" si="6"/>
        <v>1.1324944695068491</v>
      </c>
      <c r="Q40">
        <f t="shared" si="6"/>
        <v>0.88864423201059928</v>
      </c>
      <c r="T40">
        <f>(O40-1)*100/(O38-1)</f>
        <v>-0.44807850925536868</v>
      </c>
      <c r="U40">
        <f>(P40-1)*100/(P38-1)</f>
        <v>1.5017304387079313</v>
      </c>
      <c r="V40">
        <f>(Q40-1)*100/(Q38-1)</f>
        <v>-0.67810105131335385</v>
      </c>
      <c r="Y40">
        <f>AVERAGE(T40:X40)</f>
        <v>0.1251836260464029</v>
      </c>
    </row>
    <row r="41" spans="1:25" x14ac:dyDescent="0.2">
      <c r="A41" t="s">
        <v>49</v>
      </c>
      <c r="B41" s="12">
        <v>5.2303108017257847</v>
      </c>
      <c r="C41" s="13">
        <v>1.5025834372317048</v>
      </c>
      <c r="D41" s="14">
        <v>4.9845645858432004</v>
      </c>
      <c r="E41" s="21">
        <v>9.4758737581384231</v>
      </c>
      <c r="G41" t="s">
        <v>49</v>
      </c>
      <c r="H41" s="12">
        <v>4.0048559395458021</v>
      </c>
      <c r="I41" s="13">
        <v>3.2335904504385287</v>
      </c>
      <c r="J41" s="14">
        <v>3.1869211823438</v>
      </c>
      <c r="K41" s="21">
        <v>9.1566578710779183</v>
      </c>
      <c r="L41" s="21"/>
      <c r="N41" t="s">
        <v>49</v>
      </c>
      <c r="O41">
        <f t="shared" si="6"/>
        <v>1.3059922455834863</v>
      </c>
      <c r="P41">
        <f t="shared" si="6"/>
        <v>0.46467957530859527</v>
      </c>
      <c r="Q41">
        <f t="shared" si="6"/>
        <v>1.5640689871650153</v>
      </c>
      <c r="R41">
        <f>E41/K41</f>
        <v>1.0348616156194692</v>
      </c>
      <c r="T41">
        <f>(O41-1)*100/(O38-1)</f>
        <v>2.3058588866734406</v>
      </c>
      <c r="U41">
        <f>(P41-1)*100/(P38-1)</f>
        <v>-6.0674757158794685</v>
      </c>
      <c r="V41">
        <f>(Q41-1)*100/(Q38-1)</f>
        <v>3.4348986147377927</v>
      </c>
      <c r="W41">
        <f>(R41-1)*100/(R38-1)</f>
        <v>0.49498294558596395</v>
      </c>
      <c r="Y41">
        <f>AVERAGE(T41:X41)</f>
        <v>4.2066182779432179E-2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1D4F-711E-4544-AFD6-C7DC547992B5}">
  <dimension ref="A1:M282"/>
  <sheetViews>
    <sheetView workbookViewId="0">
      <selection activeCell="H276" sqref="H276"/>
    </sheetView>
  </sheetViews>
  <sheetFormatPr baseColWidth="10" defaultRowHeight="16" x14ac:dyDescent="0.2"/>
  <sheetData>
    <row r="1" spans="1:13" x14ac:dyDescent="0.2">
      <c r="A1" t="s">
        <v>86</v>
      </c>
      <c r="H1" t="s">
        <v>14</v>
      </c>
    </row>
    <row r="2" spans="1:13" x14ac:dyDescent="0.2">
      <c r="B2" t="s">
        <v>74</v>
      </c>
      <c r="C2" t="s">
        <v>75</v>
      </c>
      <c r="D2" t="s">
        <v>76</v>
      </c>
      <c r="E2" t="s">
        <v>77</v>
      </c>
      <c r="F2" t="s">
        <v>78</v>
      </c>
      <c r="I2" t="s">
        <v>74</v>
      </c>
      <c r="J2" t="s">
        <v>75</v>
      </c>
      <c r="K2" t="s">
        <v>76</v>
      </c>
      <c r="L2" t="s">
        <v>77</v>
      </c>
      <c r="M2" t="s">
        <v>96</v>
      </c>
    </row>
    <row r="3" spans="1:13" x14ac:dyDescent="0.2">
      <c r="A3" t="s">
        <v>5</v>
      </c>
      <c r="B3">
        <v>24946</v>
      </c>
      <c r="C3">
        <v>678585</v>
      </c>
      <c r="D3">
        <v>3.6761791079967875E-2</v>
      </c>
      <c r="E3">
        <v>3.8579470219358286E-2</v>
      </c>
      <c r="F3">
        <v>1</v>
      </c>
      <c r="H3" t="s">
        <v>5</v>
      </c>
      <c r="I3">
        <v>291561</v>
      </c>
      <c r="J3">
        <v>840962</v>
      </c>
      <c r="K3">
        <v>0.34669937523930927</v>
      </c>
      <c r="L3">
        <v>0.36278841936009648</v>
      </c>
      <c r="M3">
        <v>9.4036651435938499</v>
      </c>
    </row>
    <row r="4" spans="1:13" x14ac:dyDescent="0.2">
      <c r="A4" t="s">
        <v>18</v>
      </c>
      <c r="B4">
        <v>83279</v>
      </c>
      <c r="C4">
        <v>783950</v>
      </c>
      <c r="D4">
        <v>0.10622998915747178</v>
      </c>
      <c r="E4">
        <v>0.10757764630661365</v>
      </c>
      <c r="F4">
        <v>2.7884687294807295</v>
      </c>
      <c r="H4" t="s">
        <v>18</v>
      </c>
      <c r="I4">
        <v>314660</v>
      </c>
      <c r="J4">
        <v>780329</v>
      </c>
      <c r="K4">
        <v>0.40324017177370058</v>
      </c>
      <c r="L4">
        <v>0.41107144247664157</v>
      </c>
      <c r="M4">
        <v>10.655186298291246</v>
      </c>
    </row>
    <row r="5" spans="1:13" x14ac:dyDescent="0.2">
      <c r="A5" t="s">
        <v>19</v>
      </c>
      <c r="B5">
        <v>36381</v>
      </c>
      <c r="C5">
        <v>767978</v>
      </c>
      <c r="D5">
        <v>4.7372450773329446E-2</v>
      </c>
      <c r="E5">
        <v>4.836967482680507E-2</v>
      </c>
      <c r="F5">
        <v>1.2537672122447727</v>
      </c>
      <c r="H5" t="s">
        <v>19</v>
      </c>
      <c r="I5">
        <v>35230</v>
      </c>
      <c r="J5">
        <v>834428</v>
      </c>
      <c r="K5">
        <v>4.2220539099838451E-2</v>
      </c>
      <c r="L5">
        <v>4.3506817957621936E-2</v>
      </c>
      <c r="M5">
        <v>1.1277194246122961</v>
      </c>
    </row>
    <row r="6" spans="1:13" x14ac:dyDescent="0.2">
      <c r="A6" t="s">
        <v>20</v>
      </c>
      <c r="B6">
        <v>28222</v>
      </c>
      <c r="C6">
        <v>878458</v>
      </c>
      <c r="D6">
        <v>3.2126749372195368E-2</v>
      </c>
      <c r="E6">
        <v>3.1788709513505854E-2</v>
      </c>
      <c r="F6">
        <v>0.82397993888353127</v>
      </c>
      <c r="H6" t="s">
        <v>20</v>
      </c>
      <c r="I6">
        <v>240344</v>
      </c>
      <c r="J6">
        <v>796248</v>
      </c>
      <c r="K6">
        <v>0.30184565612723674</v>
      </c>
      <c r="L6">
        <v>0.29865047862629451</v>
      </c>
      <c r="M6">
        <v>7.7411762506898967</v>
      </c>
    </row>
    <row r="7" spans="1:13" x14ac:dyDescent="0.2">
      <c r="A7" t="s">
        <v>21</v>
      </c>
      <c r="B7">
        <v>118436</v>
      </c>
      <c r="C7">
        <v>853846</v>
      </c>
      <c r="D7">
        <v>0.1387088538214151</v>
      </c>
      <c r="E7">
        <v>0.14494402901759068</v>
      </c>
      <c r="F7">
        <v>3.75702486823837</v>
      </c>
      <c r="H7" t="s">
        <v>21</v>
      </c>
      <c r="I7">
        <v>158944</v>
      </c>
      <c r="J7">
        <v>975102</v>
      </c>
      <c r="K7">
        <v>0.16300243461709646</v>
      </c>
      <c r="L7">
        <v>0.17213196374992837</v>
      </c>
      <c r="M7">
        <v>4.4617503239729954</v>
      </c>
    </row>
    <row r="8" spans="1:13" x14ac:dyDescent="0.2">
      <c r="A8" t="s">
        <v>22</v>
      </c>
      <c r="B8">
        <v>28290</v>
      </c>
      <c r="C8">
        <v>968639</v>
      </c>
      <c r="D8">
        <v>2.9205927079128551E-2</v>
      </c>
      <c r="E8">
        <v>2.9750052467884407E-2</v>
      </c>
      <c r="F8">
        <v>0.77113688442918327</v>
      </c>
      <c r="H8" t="s">
        <v>22</v>
      </c>
      <c r="I8">
        <v>26514</v>
      </c>
      <c r="J8">
        <v>873108</v>
      </c>
      <c r="K8">
        <v>3.0367377231682677E-2</v>
      </c>
      <c r="L8">
        <v>3.0694857118008834E-2</v>
      </c>
      <c r="M8">
        <v>0.79562671398755669</v>
      </c>
    </row>
    <row r="9" spans="1:13" x14ac:dyDescent="0.2">
      <c r="A9" t="s">
        <v>5</v>
      </c>
      <c r="B9">
        <v>29116</v>
      </c>
      <c r="C9">
        <v>764076</v>
      </c>
      <c r="D9">
        <v>3.8106156979148674E-2</v>
      </c>
      <c r="H9" t="s">
        <v>5</v>
      </c>
      <c r="I9">
        <v>310663</v>
      </c>
      <c r="J9">
        <v>861719</v>
      </c>
      <c r="K9">
        <v>0.36051543484593007</v>
      </c>
    </row>
    <row r="10" spans="1:13" x14ac:dyDescent="0.2">
      <c r="A10" t="s">
        <v>18</v>
      </c>
      <c r="B10">
        <v>78972</v>
      </c>
      <c r="C10">
        <v>728713</v>
      </c>
      <c r="D10">
        <v>0.10837188303214022</v>
      </c>
      <c r="H10" t="s">
        <v>18</v>
      </c>
      <c r="I10">
        <v>309981</v>
      </c>
      <c r="J10">
        <v>758530</v>
      </c>
      <c r="K10">
        <v>0.40866017164779245</v>
      </c>
    </row>
    <row r="11" spans="1:13" x14ac:dyDescent="0.2">
      <c r="A11" t="s">
        <v>19</v>
      </c>
      <c r="B11">
        <v>37816</v>
      </c>
      <c r="C11">
        <v>732641</v>
      </c>
      <c r="D11">
        <v>5.1616002926399153E-2</v>
      </c>
      <c r="H11" t="s">
        <v>19</v>
      </c>
      <c r="I11">
        <v>34992</v>
      </c>
      <c r="J11">
        <v>802259</v>
      </c>
      <c r="K11">
        <v>4.361683695664368E-2</v>
      </c>
    </row>
    <row r="12" spans="1:13" x14ac:dyDescent="0.2">
      <c r="A12" t="s">
        <v>20</v>
      </c>
      <c r="B12">
        <v>26961</v>
      </c>
      <c r="C12">
        <v>888759</v>
      </c>
      <c r="D12">
        <v>3.0335557783381095E-2</v>
      </c>
      <c r="H12" t="s">
        <v>20</v>
      </c>
      <c r="I12">
        <v>236632</v>
      </c>
      <c r="J12">
        <v>783880</v>
      </c>
      <c r="K12">
        <v>0.30187273562279943</v>
      </c>
    </row>
    <row r="13" spans="1:13" x14ac:dyDescent="0.2">
      <c r="A13" t="s">
        <v>21</v>
      </c>
      <c r="B13">
        <v>125317</v>
      </c>
      <c r="C13">
        <v>833017</v>
      </c>
      <c r="D13">
        <v>0.15043750607730694</v>
      </c>
      <c r="H13" t="s">
        <v>21</v>
      </c>
      <c r="I13">
        <v>169451</v>
      </c>
      <c r="J13">
        <v>955699</v>
      </c>
      <c r="K13">
        <v>0.17730582536970321</v>
      </c>
    </row>
    <row r="14" spans="1:13" x14ac:dyDescent="0.2">
      <c r="A14" t="s">
        <v>22</v>
      </c>
      <c r="B14">
        <v>27634</v>
      </c>
      <c r="C14">
        <v>889291</v>
      </c>
      <c r="D14">
        <v>3.1074192812026658E-2</v>
      </c>
      <c r="H14" t="s">
        <v>22</v>
      </c>
      <c r="I14">
        <v>26842</v>
      </c>
      <c r="J14">
        <v>885056</v>
      </c>
      <c r="K14">
        <v>3.032802444139128E-2</v>
      </c>
    </row>
    <row r="15" spans="1:13" x14ac:dyDescent="0.2">
      <c r="A15" t="s">
        <v>5</v>
      </c>
      <c r="B15">
        <v>28673</v>
      </c>
      <c r="C15">
        <v>701558</v>
      </c>
      <c r="D15">
        <v>4.0870462598958317E-2</v>
      </c>
      <c r="H15" t="s">
        <v>5</v>
      </c>
      <c r="I15">
        <v>324024</v>
      </c>
      <c r="J15">
        <v>850121</v>
      </c>
      <c r="K15">
        <v>0.3811504479950501</v>
      </c>
    </row>
    <row r="16" spans="1:13" x14ac:dyDescent="0.2">
      <c r="A16" t="s">
        <v>18</v>
      </c>
      <c r="B16">
        <v>85286</v>
      </c>
      <c r="C16">
        <v>788728</v>
      </c>
      <c r="D16">
        <v>0.10813106673022893</v>
      </c>
      <c r="H16" t="s">
        <v>18</v>
      </c>
      <c r="I16">
        <v>332592</v>
      </c>
      <c r="J16">
        <v>789416</v>
      </c>
      <c r="K16">
        <v>0.42131398400843156</v>
      </c>
    </row>
    <row r="17" spans="1:13" x14ac:dyDescent="0.2">
      <c r="A17" t="s">
        <v>19</v>
      </c>
      <c r="B17">
        <v>36122</v>
      </c>
      <c r="C17">
        <v>783208</v>
      </c>
      <c r="D17">
        <v>4.6120570780686612E-2</v>
      </c>
      <c r="H17" t="s">
        <v>19</v>
      </c>
      <c r="I17">
        <v>38169</v>
      </c>
      <c r="J17">
        <v>854216</v>
      </c>
      <c r="K17">
        <v>4.4683077816383678E-2</v>
      </c>
    </row>
    <row r="18" spans="1:13" x14ac:dyDescent="0.2">
      <c r="A18" t="s">
        <v>20</v>
      </c>
      <c r="B18">
        <v>29762</v>
      </c>
      <c r="C18">
        <v>904515</v>
      </c>
      <c r="D18">
        <v>3.29038213849411E-2</v>
      </c>
      <c r="H18" t="s">
        <v>20</v>
      </c>
      <c r="I18">
        <v>239044</v>
      </c>
      <c r="J18">
        <v>817991</v>
      </c>
      <c r="K18">
        <v>0.29223304412884737</v>
      </c>
    </row>
    <row r="19" spans="1:13" x14ac:dyDescent="0.2">
      <c r="A19" t="s">
        <v>21</v>
      </c>
      <c r="B19">
        <v>127445</v>
      </c>
      <c r="C19">
        <v>874794</v>
      </c>
      <c r="D19">
        <v>0.14568572715404998</v>
      </c>
      <c r="H19" t="s">
        <v>21</v>
      </c>
      <c r="I19">
        <v>159419</v>
      </c>
      <c r="J19">
        <v>905339</v>
      </c>
      <c r="K19">
        <v>0.17608763126298546</v>
      </c>
    </row>
    <row r="20" spans="1:13" x14ac:dyDescent="0.2">
      <c r="A20" t="s">
        <v>22</v>
      </c>
      <c r="B20">
        <v>27439</v>
      </c>
      <c r="C20">
        <v>947151</v>
      </c>
      <c r="D20">
        <v>2.8970037512498006E-2</v>
      </c>
      <c r="H20" t="s">
        <v>22</v>
      </c>
      <c r="I20">
        <v>23196</v>
      </c>
      <c r="J20">
        <v>738981</v>
      </c>
      <c r="K20">
        <v>3.1389169680952553E-2</v>
      </c>
    </row>
    <row r="22" spans="1:13" x14ac:dyDescent="0.2">
      <c r="B22" t="s">
        <v>74</v>
      </c>
      <c r="C22" t="s">
        <v>75</v>
      </c>
      <c r="D22" t="s">
        <v>76</v>
      </c>
      <c r="E22" t="s">
        <v>77</v>
      </c>
      <c r="F22" t="s">
        <v>78</v>
      </c>
      <c r="I22" t="s">
        <v>74</v>
      </c>
      <c r="J22" t="s">
        <v>75</v>
      </c>
      <c r="K22" t="s">
        <v>76</v>
      </c>
      <c r="L22" t="s">
        <v>77</v>
      </c>
      <c r="M22" t="s">
        <v>96</v>
      </c>
    </row>
    <row r="23" spans="1:13" x14ac:dyDescent="0.2">
      <c r="A23" t="s">
        <v>5</v>
      </c>
      <c r="B23">
        <v>32234</v>
      </c>
      <c r="C23">
        <v>1062535</v>
      </c>
      <c r="D23">
        <v>3.0336883020324036E-2</v>
      </c>
      <c r="E23">
        <v>3.4300150211684761E-2</v>
      </c>
      <c r="F23">
        <v>1</v>
      </c>
      <c r="H23" t="s">
        <v>5</v>
      </c>
      <c r="I23">
        <v>318574</v>
      </c>
      <c r="J23">
        <v>1007225</v>
      </c>
      <c r="K23">
        <v>0.31628881332373598</v>
      </c>
      <c r="L23">
        <v>0.32799298506781271</v>
      </c>
      <c r="M23">
        <v>9.5624358215223779</v>
      </c>
    </row>
    <row r="24" spans="1:13" x14ac:dyDescent="0.2">
      <c r="A24" t="s">
        <v>18</v>
      </c>
      <c r="B24">
        <v>116381</v>
      </c>
      <c r="C24">
        <v>988697</v>
      </c>
      <c r="D24">
        <v>0.1177114930054405</v>
      </c>
      <c r="E24">
        <v>0.11197479671801169</v>
      </c>
      <c r="F24">
        <v>3.2645570362507077</v>
      </c>
      <c r="H24" t="s">
        <v>18</v>
      </c>
      <c r="I24">
        <v>354563</v>
      </c>
      <c r="J24">
        <v>1015757</v>
      </c>
      <c r="K24">
        <v>0.34906281718954435</v>
      </c>
      <c r="L24">
        <v>0.37572228120693829</v>
      </c>
      <c r="M24">
        <v>10.953954396355499</v>
      </c>
    </row>
    <row r="25" spans="1:13" x14ac:dyDescent="0.2">
      <c r="A25" t="s">
        <v>19</v>
      </c>
      <c r="B25">
        <v>56779</v>
      </c>
      <c r="C25">
        <v>985092</v>
      </c>
      <c r="D25">
        <v>5.7638271349274989E-2</v>
      </c>
      <c r="E25">
        <v>6.3700082320699847E-2</v>
      </c>
      <c r="F25">
        <v>1.8571371241108923</v>
      </c>
      <c r="H25" t="s">
        <v>19</v>
      </c>
      <c r="I25">
        <v>45789</v>
      </c>
      <c r="J25">
        <v>974056</v>
      </c>
      <c r="K25">
        <v>4.7008590881838418E-2</v>
      </c>
      <c r="L25">
        <v>4.6349317343852815E-2</v>
      </c>
      <c r="M25">
        <v>1.3512861330870602</v>
      </c>
    </row>
    <row r="26" spans="1:13" x14ac:dyDescent="0.2">
      <c r="A26" t="s">
        <v>20</v>
      </c>
      <c r="B26">
        <v>37244</v>
      </c>
      <c r="C26">
        <v>1169400</v>
      </c>
      <c r="D26">
        <v>3.1848811356251068E-2</v>
      </c>
      <c r="E26">
        <v>3.2073820729852799E-2</v>
      </c>
      <c r="F26">
        <v>0.93509271918367476</v>
      </c>
      <c r="H26" t="s">
        <v>20</v>
      </c>
      <c r="I26">
        <v>255686</v>
      </c>
      <c r="J26">
        <v>907498</v>
      </c>
      <c r="K26">
        <v>0.28174827933505087</v>
      </c>
      <c r="L26">
        <v>0.29480206330559539</v>
      </c>
      <c r="M26">
        <v>8.5947747017494844</v>
      </c>
    </row>
    <row r="27" spans="1:13" x14ac:dyDescent="0.2">
      <c r="A27" t="s">
        <v>21</v>
      </c>
      <c r="B27">
        <v>164307</v>
      </c>
      <c r="C27">
        <v>1061676</v>
      </c>
      <c r="D27">
        <v>0.15476190476190477</v>
      </c>
      <c r="E27">
        <v>0.15765288188563029</v>
      </c>
      <c r="F27">
        <v>4.5962738038366933</v>
      </c>
      <c r="H27" t="s">
        <v>21</v>
      </c>
      <c r="I27">
        <v>164959</v>
      </c>
      <c r="J27">
        <v>848004</v>
      </c>
      <c r="K27">
        <v>0.19452620506507046</v>
      </c>
      <c r="L27">
        <v>0.18865420485615872</v>
      </c>
      <c r="M27">
        <v>5.5000985037054262</v>
      </c>
    </row>
    <row r="28" spans="1:13" x14ac:dyDescent="0.2">
      <c r="A28" t="s">
        <v>22</v>
      </c>
      <c r="B28">
        <v>34707</v>
      </c>
      <c r="C28">
        <v>1148535</v>
      </c>
      <c r="D28">
        <v>3.0218495735872219E-2</v>
      </c>
      <c r="E28">
        <v>3.0610659016428742E-2</v>
      </c>
      <c r="F28">
        <v>0.8924351300945863</v>
      </c>
      <c r="H28" t="s">
        <v>22</v>
      </c>
      <c r="I28">
        <v>31582</v>
      </c>
      <c r="J28">
        <v>963798</v>
      </c>
      <c r="K28">
        <v>3.2768277170112409E-2</v>
      </c>
      <c r="L28">
        <v>3.2844332515105872E-2</v>
      </c>
      <c r="M28">
        <v>0.95755652125153234</v>
      </c>
    </row>
    <row r="29" spans="1:13" x14ac:dyDescent="0.2">
      <c r="A29" t="s">
        <v>5</v>
      </c>
      <c r="B29">
        <v>38907</v>
      </c>
      <c r="C29">
        <v>1069188</v>
      </c>
      <c r="D29">
        <v>3.6389297298510648E-2</v>
      </c>
      <c r="H29" t="s">
        <v>5</v>
      </c>
      <c r="I29">
        <v>319820</v>
      </c>
      <c r="J29">
        <v>944057</v>
      </c>
      <c r="K29">
        <v>0.33877191737363316</v>
      </c>
    </row>
    <row r="30" spans="1:13" x14ac:dyDescent="0.2">
      <c r="A30" t="s">
        <v>18</v>
      </c>
      <c r="B30">
        <v>109212</v>
      </c>
      <c r="C30">
        <v>981719</v>
      </c>
      <c r="D30">
        <v>0.11124568231846384</v>
      </c>
      <c r="H30" t="s">
        <v>18</v>
      </c>
      <c r="I30">
        <v>377589</v>
      </c>
      <c r="J30">
        <v>960076</v>
      </c>
      <c r="K30">
        <v>0.39329073948312426</v>
      </c>
    </row>
    <row r="31" spans="1:13" x14ac:dyDescent="0.2">
      <c r="A31" t="s">
        <v>19</v>
      </c>
      <c r="B31">
        <v>64574</v>
      </c>
      <c r="C31">
        <v>935210</v>
      </c>
      <c r="D31">
        <v>6.9047593588605766E-2</v>
      </c>
      <c r="H31" t="s">
        <v>19</v>
      </c>
      <c r="I31">
        <v>41897</v>
      </c>
      <c r="J31">
        <v>981775</v>
      </c>
      <c r="K31">
        <v>4.267474726897711E-2</v>
      </c>
    </row>
    <row r="32" spans="1:13" x14ac:dyDescent="0.2">
      <c r="A32" t="s">
        <v>20</v>
      </c>
      <c r="B32">
        <v>34430</v>
      </c>
      <c r="C32">
        <v>1095016</v>
      </c>
      <c r="D32">
        <v>3.144246294118077E-2</v>
      </c>
      <c r="H32" t="s">
        <v>20</v>
      </c>
      <c r="I32">
        <v>260665</v>
      </c>
      <c r="J32">
        <v>880321</v>
      </c>
      <c r="K32">
        <v>0.29610221725938607</v>
      </c>
    </row>
    <row r="33" spans="1:13" x14ac:dyDescent="0.2">
      <c r="A33" t="s">
        <v>21</v>
      </c>
      <c r="B33">
        <v>168493</v>
      </c>
      <c r="C33">
        <v>1094302</v>
      </c>
      <c r="D33">
        <v>0.15397303486606073</v>
      </c>
      <c r="H33" t="s">
        <v>21</v>
      </c>
      <c r="I33">
        <v>154351</v>
      </c>
      <c r="J33">
        <v>849642</v>
      </c>
      <c r="K33">
        <v>0.18166592517789845</v>
      </c>
    </row>
    <row r="34" spans="1:13" x14ac:dyDescent="0.2">
      <c r="A34" t="s">
        <v>22</v>
      </c>
      <c r="B34">
        <v>34777</v>
      </c>
      <c r="C34">
        <v>1119136</v>
      </c>
      <c r="D34">
        <v>3.1074864895776742E-2</v>
      </c>
      <c r="H34" t="s">
        <v>22</v>
      </c>
      <c r="I34">
        <v>33464</v>
      </c>
      <c r="J34">
        <v>993117</v>
      </c>
      <c r="K34">
        <v>3.3695929079856655E-2</v>
      </c>
    </row>
    <row r="35" spans="1:13" x14ac:dyDescent="0.2">
      <c r="A35" t="s">
        <v>5</v>
      </c>
      <c r="B35">
        <v>38810</v>
      </c>
      <c r="C35">
        <v>1072862</v>
      </c>
      <c r="D35">
        <v>3.6174270316219607E-2</v>
      </c>
      <c r="H35" t="s">
        <v>5</v>
      </c>
      <c r="I35">
        <v>334125</v>
      </c>
      <c r="J35">
        <v>1015830</v>
      </c>
      <c r="K35">
        <v>0.32891822450606895</v>
      </c>
    </row>
    <row r="36" spans="1:13" x14ac:dyDescent="0.2">
      <c r="A36" t="s">
        <v>18</v>
      </c>
      <c r="B36">
        <v>102226</v>
      </c>
      <c r="C36">
        <v>955676</v>
      </c>
      <c r="D36">
        <v>0.10696721483013072</v>
      </c>
      <c r="H36" t="s">
        <v>18</v>
      </c>
      <c r="I36">
        <v>364362</v>
      </c>
      <c r="J36">
        <v>946854</v>
      </c>
      <c r="K36">
        <v>0.38481328694814615</v>
      </c>
    </row>
    <row r="37" spans="1:13" x14ac:dyDescent="0.2">
      <c r="A37" t="s">
        <v>19</v>
      </c>
      <c r="B37">
        <v>66290</v>
      </c>
      <c r="C37">
        <v>1029118</v>
      </c>
      <c r="D37">
        <v>6.44143820242188E-2</v>
      </c>
      <c r="H37" t="s">
        <v>19</v>
      </c>
      <c r="I37">
        <v>48884</v>
      </c>
      <c r="J37">
        <v>990264</v>
      </c>
      <c r="K37">
        <v>4.9364613880742911E-2</v>
      </c>
    </row>
    <row r="38" spans="1:13" x14ac:dyDescent="0.2">
      <c r="A38" t="s">
        <v>20</v>
      </c>
      <c r="B38">
        <v>36074</v>
      </c>
      <c r="C38">
        <v>1095469</v>
      </c>
      <c r="D38">
        <v>3.2930187892126567E-2</v>
      </c>
      <c r="H38" t="s">
        <v>20</v>
      </c>
      <c r="I38">
        <v>256390</v>
      </c>
      <c r="J38">
        <v>836357</v>
      </c>
      <c r="K38">
        <v>0.30655569332234917</v>
      </c>
    </row>
    <row r="39" spans="1:13" x14ac:dyDescent="0.2">
      <c r="A39" t="s">
        <v>21</v>
      </c>
      <c r="B39">
        <v>185200</v>
      </c>
      <c r="C39">
        <v>1127730</v>
      </c>
      <c r="D39">
        <v>0.16422370602892536</v>
      </c>
      <c r="H39" t="s">
        <v>21</v>
      </c>
      <c r="I39">
        <v>156428</v>
      </c>
      <c r="J39">
        <v>824301</v>
      </c>
      <c r="K39">
        <v>0.1897704843255073</v>
      </c>
    </row>
    <row r="40" spans="1:13" x14ac:dyDescent="0.2">
      <c r="A40" t="s">
        <v>22</v>
      </c>
      <c r="B40">
        <v>31700</v>
      </c>
      <c r="C40">
        <v>1038030</v>
      </c>
      <c r="D40">
        <v>3.0538616417637256E-2</v>
      </c>
      <c r="H40" t="s">
        <v>22</v>
      </c>
      <c r="I40">
        <v>32815</v>
      </c>
      <c r="J40">
        <v>1023269</v>
      </c>
      <c r="K40">
        <v>3.2068791295348537E-2</v>
      </c>
    </row>
    <row r="43" spans="1:13" x14ac:dyDescent="0.2">
      <c r="B43" t="s">
        <v>74</v>
      </c>
      <c r="C43" t="s">
        <v>75</v>
      </c>
      <c r="D43" t="s">
        <v>76</v>
      </c>
      <c r="E43" t="s">
        <v>77</v>
      </c>
      <c r="F43" t="s">
        <v>78</v>
      </c>
      <c r="I43" t="s">
        <v>74</v>
      </c>
      <c r="J43" t="s">
        <v>75</v>
      </c>
      <c r="K43" t="s">
        <v>76</v>
      </c>
      <c r="L43" t="s">
        <v>77</v>
      </c>
      <c r="M43" t="s">
        <v>96</v>
      </c>
    </row>
    <row r="44" spans="1:13" x14ac:dyDescent="0.2">
      <c r="A44" t="s">
        <v>5</v>
      </c>
      <c r="B44">
        <v>41576</v>
      </c>
      <c r="C44">
        <v>1203263</v>
      </c>
      <c r="D44">
        <v>3.4552712083725672E-2</v>
      </c>
      <c r="E44">
        <v>3.4370124004004861E-2</v>
      </c>
      <c r="F44">
        <v>1</v>
      </c>
      <c r="H44" t="s">
        <v>5</v>
      </c>
      <c r="I44">
        <v>436930</v>
      </c>
      <c r="J44">
        <v>1114950</v>
      </c>
      <c r="K44">
        <v>0.39188304408269431</v>
      </c>
      <c r="L44">
        <v>0.38536228822108881</v>
      </c>
      <c r="M44">
        <v>11.212129702417885</v>
      </c>
    </row>
    <row r="45" spans="1:13" x14ac:dyDescent="0.2">
      <c r="A45" t="s">
        <v>18</v>
      </c>
      <c r="B45">
        <v>139696</v>
      </c>
      <c r="C45">
        <v>1233328</v>
      </c>
      <c r="D45">
        <v>0.11326751683250522</v>
      </c>
      <c r="E45">
        <v>0.10896500569066407</v>
      </c>
      <c r="F45">
        <v>3.1703407784611803</v>
      </c>
      <c r="H45" t="s">
        <v>18</v>
      </c>
      <c r="I45">
        <v>461784</v>
      </c>
      <c r="J45">
        <v>1033499</v>
      </c>
      <c r="K45">
        <v>0.44681610722409987</v>
      </c>
      <c r="L45">
        <v>0.46148862718120592</v>
      </c>
      <c r="M45">
        <v>13.427028285595727</v>
      </c>
    </row>
    <row r="46" spans="1:13" x14ac:dyDescent="0.2">
      <c r="A46" t="s">
        <v>19</v>
      </c>
      <c r="B46">
        <v>66811</v>
      </c>
      <c r="C46">
        <v>1148392</v>
      </c>
      <c r="D46">
        <v>5.8177869577635509E-2</v>
      </c>
      <c r="E46">
        <v>5.7945566764050917E-2</v>
      </c>
      <c r="F46">
        <v>1.6859283590975409</v>
      </c>
      <c r="H46" t="s">
        <v>19</v>
      </c>
      <c r="I46">
        <v>49683</v>
      </c>
      <c r="J46">
        <v>1075622</v>
      </c>
      <c r="K46">
        <v>4.6190018426547616E-2</v>
      </c>
      <c r="L46">
        <v>5.0082631559944135E-2</v>
      </c>
      <c r="M46">
        <v>1.4571559751750802</v>
      </c>
    </row>
    <row r="47" spans="1:13" x14ac:dyDescent="0.2">
      <c r="A47" t="s">
        <v>20</v>
      </c>
      <c r="B47">
        <v>39181</v>
      </c>
      <c r="C47">
        <v>1186239</v>
      </c>
      <c r="D47">
        <v>3.3029600274480944E-2</v>
      </c>
      <c r="E47">
        <v>3.2289270329631393E-2</v>
      </c>
      <c r="F47">
        <v>0.93945748714403809</v>
      </c>
      <c r="H47" t="s">
        <v>20</v>
      </c>
      <c r="I47">
        <v>293291</v>
      </c>
      <c r="J47">
        <v>1056764</v>
      </c>
      <c r="K47">
        <v>0.27753689565503747</v>
      </c>
      <c r="L47">
        <v>0.30647641960594973</v>
      </c>
      <c r="M47">
        <v>8.91694250420041</v>
      </c>
    </row>
    <row r="48" spans="1:13" x14ac:dyDescent="0.2">
      <c r="A48" t="s">
        <v>21</v>
      </c>
      <c r="B48">
        <v>197562</v>
      </c>
      <c r="C48">
        <v>1220276</v>
      </c>
      <c r="D48">
        <v>0.16189943914327579</v>
      </c>
      <c r="E48">
        <v>0.16761708937613529</v>
      </c>
      <c r="F48">
        <v>4.8768252729202919</v>
      </c>
      <c r="H48" t="s">
        <v>21</v>
      </c>
      <c r="I48">
        <v>210040</v>
      </c>
      <c r="J48">
        <v>1149149</v>
      </c>
      <c r="K48">
        <v>0.18277873452441765</v>
      </c>
      <c r="L48">
        <v>0.20301049207027785</v>
      </c>
      <c r="M48">
        <v>5.9065976033901642</v>
      </c>
    </row>
    <row r="49" spans="1:13" x14ac:dyDescent="0.2">
      <c r="A49" t="s">
        <v>22</v>
      </c>
      <c r="B49">
        <v>35713</v>
      </c>
      <c r="C49">
        <v>1242359</v>
      </c>
      <c r="D49">
        <v>2.8746119277922082E-2</v>
      </c>
      <c r="E49">
        <v>3.1651574721918825E-2</v>
      </c>
      <c r="F49">
        <v>0.92090371039193031</v>
      </c>
      <c r="H49" t="s">
        <v>22</v>
      </c>
      <c r="I49">
        <v>30907</v>
      </c>
      <c r="J49">
        <v>1075587</v>
      </c>
      <c r="K49">
        <v>2.8735007024071509E-2</v>
      </c>
      <c r="L49">
        <v>2.9281452909891006E-2</v>
      </c>
      <c r="M49">
        <v>0.85194493061704069</v>
      </c>
    </row>
    <row r="50" spans="1:13" x14ac:dyDescent="0.2">
      <c r="A50" t="s">
        <v>5</v>
      </c>
      <c r="B50">
        <v>40291</v>
      </c>
      <c r="C50">
        <v>1198052</v>
      </c>
      <c r="D50">
        <v>3.363042672605196E-2</v>
      </c>
      <c r="H50" t="s">
        <v>5</v>
      </c>
      <c r="I50">
        <v>440405</v>
      </c>
      <c r="J50">
        <v>1159935</v>
      </c>
      <c r="K50">
        <v>0.37968075797350714</v>
      </c>
    </row>
    <row r="51" spans="1:13" x14ac:dyDescent="0.2">
      <c r="A51" t="s">
        <v>18</v>
      </c>
      <c r="B51">
        <v>131830</v>
      </c>
      <c r="C51">
        <v>1229488</v>
      </c>
      <c r="D51">
        <v>0.10722349465793891</v>
      </c>
      <c r="H51" t="s">
        <v>18</v>
      </c>
      <c r="I51">
        <v>518258</v>
      </c>
      <c r="J51">
        <v>1083898</v>
      </c>
      <c r="K51">
        <v>0.47814277727240018</v>
      </c>
    </row>
    <row r="52" spans="1:13" x14ac:dyDescent="0.2">
      <c r="A52" t="s">
        <v>19</v>
      </c>
      <c r="B52">
        <v>65767</v>
      </c>
      <c r="C52">
        <v>1153118</v>
      </c>
      <c r="D52">
        <v>5.7034058960141111E-2</v>
      </c>
      <c r="H52" t="s">
        <v>19</v>
      </c>
      <c r="I52">
        <v>53289</v>
      </c>
      <c r="J52">
        <v>1070373</v>
      </c>
      <c r="K52">
        <v>4.9785448623984346E-2</v>
      </c>
    </row>
    <row r="53" spans="1:13" x14ac:dyDescent="0.2">
      <c r="A53" t="s">
        <v>20</v>
      </c>
      <c r="B53">
        <v>38099</v>
      </c>
      <c r="C53">
        <v>1224539</v>
      </c>
      <c r="D53">
        <v>3.1112933111971119E-2</v>
      </c>
      <c r="H53" t="s">
        <v>20</v>
      </c>
      <c r="I53">
        <v>321890</v>
      </c>
      <c r="J53">
        <v>1049020</v>
      </c>
      <c r="K53">
        <v>0.3068482965053097</v>
      </c>
    </row>
    <row r="54" spans="1:13" x14ac:dyDescent="0.2">
      <c r="A54" t="s">
        <v>21</v>
      </c>
      <c r="B54">
        <v>193255</v>
      </c>
      <c r="C54">
        <v>1247701</v>
      </c>
      <c r="D54">
        <v>0.15488887161267001</v>
      </c>
      <c r="H54" t="s">
        <v>21</v>
      </c>
      <c r="I54">
        <v>227038</v>
      </c>
      <c r="J54">
        <v>1063469</v>
      </c>
      <c r="K54">
        <v>0.2134881223618178</v>
      </c>
    </row>
    <row r="55" spans="1:13" x14ac:dyDescent="0.2">
      <c r="A55" t="s">
        <v>22</v>
      </c>
      <c r="B55">
        <v>38630</v>
      </c>
      <c r="C55">
        <v>1202691</v>
      </c>
      <c r="D55">
        <v>3.2119638377604891E-2</v>
      </c>
      <c r="H55" t="s">
        <v>22</v>
      </c>
      <c r="I55">
        <v>31061</v>
      </c>
      <c r="J55">
        <v>1125776</v>
      </c>
      <c r="K55">
        <v>2.7590746294111793E-2</v>
      </c>
    </row>
    <row r="56" spans="1:13" x14ac:dyDescent="0.2">
      <c r="A56" t="s">
        <v>5</v>
      </c>
      <c r="B56">
        <v>42095</v>
      </c>
      <c r="C56">
        <v>1205220</v>
      </c>
      <c r="D56">
        <v>3.4927233202236938E-2</v>
      </c>
      <c r="H56" t="s">
        <v>5</v>
      </c>
      <c r="I56">
        <v>436366</v>
      </c>
      <c r="J56">
        <v>1134824</v>
      </c>
      <c r="K56">
        <v>0.38452306260706504</v>
      </c>
    </row>
    <row r="57" spans="1:13" x14ac:dyDescent="0.2">
      <c r="A57" t="s">
        <v>18</v>
      </c>
      <c r="B57">
        <v>129632</v>
      </c>
      <c r="C57">
        <v>1218300</v>
      </c>
      <c r="D57">
        <v>0.10640400558154806</v>
      </c>
      <c r="H57" t="s">
        <v>18</v>
      </c>
      <c r="I57">
        <v>501074</v>
      </c>
      <c r="J57">
        <v>1090460</v>
      </c>
      <c r="K57">
        <v>0.45950699704711773</v>
      </c>
    </row>
    <row r="58" spans="1:13" x14ac:dyDescent="0.2">
      <c r="A58" t="s">
        <v>19</v>
      </c>
      <c r="B58">
        <v>65914</v>
      </c>
      <c r="C58">
        <v>1124337</v>
      </c>
      <c r="D58">
        <v>5.8624771754376137E-2</v>
      </c>
      <c r="H58" t="s">
        <v>19</v>
      </c>
      <c r="I58">
        <v>59392</v>
      </c>
      <c r="J58">
        <v>1094331</v>
      </c>
      <c r="K58">
        <v>5.4272427629300457E-2</v>
      </c>
    </row>
    <row r="59" spans="1:13" x14ac:dyDescent="0.2">
      <c r="A59" t="s">
        <v>20</v>
      </c>
      <c r="B59">
        <v>39247</v>
      </c>
      <c r="C59">
        <v>1199287</v>
      </c>
      <c r="D59">
        <v>3.2725277602442121E-2</v>
      </c>
      <c r="H59" t="s">
        <v>20</v>
      </c>
      <c r="I59">
        <v>329025</v>
      </c>
      <c r="J59">
        <v>982035</v>
      </c>
      <c r="K59">
        <v>0.33504406665750203</v>
      </c>
    </row>
    <row r="60" spans="1:13" x14ac:dyDescent="0.2">
      <c r="A60" t="s">
        <v>21</v>
      </c>
      <c r="B60">
        <v>228906</v>
      </c>
      <c r="C60">
        <v>1230261</v>
      </c>
      <c r="D60">
        <v>0.18606295737245998</v>
      </c>
      <c r="H60" t="s">
        <v>21</v>
      </c>
      <c r="I60">
        <v>230046</v>
      </c>
      <c r="J60">
        <v>1081223</v>
      </c>
      <c r="K60">
        <v>0.21276461932459817</v>
      </c>
    </row>
    <row r="61" spans="1:13" x14ac:dyDescent="0.2">
      <c r="A61" t="s">
        <v>22</v>
      </c>
      <c r="B61">
        <v>38686</v>
      </c>
      <c r="C61">
        <v>1134854</v>
      </c>
      <c r="D61">
        <v>3.408896651022951E-2</v>
      </c>
      <c r="H61" t="s">
        <v>22</v>
      </c>
      <c r="I61">
        <v>32874</v>
      </c>
      <c r="J61">
        <v>1043003</v>
      </c>
      <c r="K61">
        <v>3.1518605411489709E-2</v>
      </c>
    </row>
    <row r="64" spans="1:13" x14ac:dyDescent="0.2">
      <c r="B64" t="s">
        <v>74</v>
      </c>
      <c r="C64" t="s">
        <v>75</v>
      </c>
      <c r="D64" t="s">
        <v>76</v>
      </c>
      <c r="E64" t="s">
        <v>77</v>
      </c>
      <c r="F64" t="s">
        <v>78</v>
      </c>
      <c r="I64" t="s">
        <v>74</v>
      </c>
      <c r="J64" t="s">
        <v>75</v>
      </c>
      <c r="K64" t="s">
        <v>76</v>
      </c>
      <c r="L64" t="s">
        <v>77</v>
      </c>
      <c r="M64" t="s">
        <v>96</v>
      </c>
    </row>
    <row r="65" spans="1:13" x14ac:dyDescent="0.2">
      <c r="A65" t="s">
        <v>5</v>
      </c>
      <c r="B65">
        <v>7983</v>
      </c>
      <c r="C65">
        <v>556815</v>
      </c>
      <c r="D65">
        <v>1.4336898251663479E-2</v>
      </c>
      <c r="E65">
        <v>1.4474196230813856E-2</v>
      </c>
      <c r="F65">
        <v>1</v>
      </c>
      <c r="H65" t="s">
        <v>5</v>
      </c>
      <c r="I65">
        <v>72881</v>
      </c>
      <c r="J65">
        <v>641451</v>
      </c>
      <c r="K65">
        <v>0.11361896699825863</v>
      </c>
      <c r="L65">
        <v>0.12696699609612022</v>
      </c>
      <c r="M65">
        <v>8.7719548686111128</v>
      </c>
    </row>
    <row r="66" spans="1:13" x14ac:dyDescent="0.2">
      <c r="A66" t="s">
        <v>67</v>
      </c>
      <c r="B66">
        <v>17653</v>
      </c>
      <c r="C66">
        <v>738829</v>
      </c>
      <c r="D66">
        <v>2.3893214803425419E-2</v>
      </c>
      <c r="E66">
        <v>2.4855774263297114E-2</v>
      </c>
      <c r="F66">
        <v>1.7172472907602361</v>
      </c>
      <c r="H66" t="s">
        <v>67</v>
      </c>
      <c r="I66">
        <v>114641</v>
      </c>
      <c r="J66">
        <v>582147</v>
      </c>
      <c r="K66">
        <v>0.19692792370311965</v>
      </c>
      <c r="L66">
        <v>0.16975179666281096</v>
      </c>
      <c r="M66">
        <v>11.727891065994353</v>
      </c>
    </row>
    <row r="67" spans="1:13" x14ac:dyDescent="0.2">
      <c r="A67" t="s">
        <v>26</v>
      </c>
      <c r="B67">
        <v>71696</v>
      </c>
      <c r="C67">
        <v>575443</v>
      </c>
      <c r="D67">
        <v>0.12459270509850671</v>
      </c>
      <c r="E67">
        <v>0.14501358142830076</v>
      </c>
      <c r="F67">
        <v>10.018765748082368</v>
      </c>
      <c r="H67" t="s">
        <v>26</v>
      </c>
      <c r="I67">
        <v>104954</v>
      </c>
      <c r="J67">
        <v>639054</v>
      </c>
      <c r="K67">
        <v>0.1642333824684612</v>
      </c>
      <c r="L67">
        <v>0.19635277619822777</v>
      </c>
      <c r="M67">
        <v>13.565711910151935</v>
      </c>
    </row>
    <row r="68" spans="1:13" x14ac:dyDescent="0.2">
      <c r="A68" t="s">
        <v>27</v>
      </c>
      <c r="B68">
        <v>13009</v>
      </c>
      <c r="C68">
        <v>495131</v>
      </c>
      <c r="D68">
        <v>2.627385479802315E-2</v>
      </c>
      <c r="E68">
        <v>2.3247105591498785E-2</v>
      </c>
      <c r="F68">
        <v>1.6061068414982822</v>
      </c>
      <c r="H68" t="s">
        <v>27</v>
      </c>
      <c r="I68">
        <v>9946</v>
      </c>
      <c r="J68">
        <v>619596</v>
      </c>
      <c r="K68">
        <v>1.6052395431862054E-2</v>
      </c>
      <c r="L68">
        <v>1.5593005162104328E-2</v>
      </c>
      <c r="M68">
        <v>1.0772967917146694</v>
      </c>
    </row>
    <row r="69" spans="1:13" x14ac:dyDescent="0.2">
      <c r="A69" t="s">
        <v>28</v>
      </c>
      <c r="B69">
        <v>8571</v>
      </c>
      <c r="C69">
        <v>560217</v>
      </c>
      <c r="D69">
        <v>1.5299428614269113E-2</v>
      </c>
      <c r="E69">
        <v>1.3667050005675611E-2</v>
      </c>
      <c r="F69">
        <v>0.94423550625768593</v>
      </c>
      <c r="H69" t="s">
        <v>28</v>
      </c>
      <c r="I69">
        <v>8859</v>
      </c>
      <c r="J69">
        <v>570005</v>
      </c>
      <c r="K69">
        <v>1.5541968930097105E-2</v>
      </c>
      <c r="L69">
        <v>1.4233573877736968E-2</v>
      </c>
      <c r="M69">
        <v>0.98337577097617124</v>
      </c>
    </row>
    <row r="70" spans="1:13" x14ac:dyDescent="0.2">
      <c r="A70" t="s">
        <v>29</v>
      </c>
      <c r="B70">
        <v>6501</v>
      </c>
      <c r="C70">
        <v>557151</v>
      </c>
      <c r="D70">
        <v>1.1668291001900741E-2</v>
      </c>
      <c r="E70">
        <v>1.1122540421873023E-2</v>
      </c>
      <c r="F70">
        <v>0.76843924488148407</v>
      </c>
      <c r="H70" t="s">
        <v>29</v>
      </c>
      <c r="I70">
        <v>6155</v>
      </c>
      <c r="J70">
        <v>607584</v>
      </c>
      <c r="K70">
        <v>1.0130286511823879E-2</v>
      </c>
      <c r="L70">
        <v>1.1329151814207761E-2</v>
      </c>
      <c r="M70">
        <v>0.78271370883374747</v>
      </c>
    </row>
    <row r="71" spans="1:13" x14ac:dyDescent="0.2">
      <c r="A71" t="s">
        <v>5</v>
      </c>
      <c r="B71">
        <v>8554</v>
      </c>
      <c r="C71">
        <v>644847</v>
      </c>
      <c r="D71">
        <v>1.3265162123728575E-2</v>
      </c>
      <c r="H71" t="s">
        <v>5</v>
      </c>
      <c r="I71">
        <v>68266</v>
      </c>
      <c r="J71">
        <v>585889</v>
      </c>
      <c r="K71">
        <v>0.11651695116310427</v>
      </c>
    </row>
    <row r="72" spans="1:13" x14ac:dyDescent="0.2">
      <c r="A72" t="s">
        <v>67</v>
      </c>
      <c r="B72">
        <v>18923</v>
      </c>
      <c r="C72">
        <v>749646</v>
      </c>
      <c r="D72">
        <v>2.5242581164976536E-2</v>
      </c>
      <c r="H72" t="s">
        <v>67</v>
      </c>
      <c r="I72">
        <v>88606</v>
      </c>
      <c r="J72">
        <v>601547</v>
      </c>
      <c r="K72">
        <v>0.14729688619509365</v>
      </c>
    </row>
    <row r="73" spans="1:13" x14ac:dyDescent="0.2">
      <c r="A73" t="s">
        <v>26</v>
      </c>
      <c r="B73">
        <v>93790</v>
      </c>
      <c r="C73">
        <v>559131</v>
      </c>
      <c r="D73">
        <v>0.1677424431841554</v>
      </c>
      <c r="H73" t="s">
        <v>26</v>
      </c>
      <c r="I73">
        <v>122305</v>
      </c>
      <c r="J73">
        <v>612047</v>
      </c>
      <c r="K73">
        <v>0.19982942486443034</v>
      </c>
    </row>
    <row r="74" spans="1:13" x14ac:dyDescent="0.2">
      <c r="A74" t="s">
        <v>27</v>
      </c>
      <c r="B74">
        <v>12555</v>
      </c>
      <c r="C74">
        <v>520837</v>
      </c>
      <c r="D74">
        <v>2.4105430297770705E-2</v>
      </c>
      <c r="H74" t="s">
        <v>27</v>
      </c>
      <c r="I74">
        <v>9222</v>
      </c>
      <c r="J74">
        <v>552214</v>
      </c>
      <c r="K74">
        <v>1.6700047445374438E-2</v>
      </c>
    </row>
    <row r="75" spans="1:13" x14ac:dyDescent="0.2">
      <c r="A75" t="s">
        <v>28</v>
      </c>
      <c r="B75">
        <v>7742</v>
      </c>
      <c r="C75">
        <v>562920</v>
      </c>
      <c r="D75">
        <v>1.3753286435017409E-2</v>
      </c>
      <c r="H75" t="s">
        <v>28</v>
      </c>
      <c r="I75">
        <v>8500</v>
      </c>
      <c r="J75">
        <v>624295</v>
      </c>
      <c r="K75">
        <v>1.3615358123963832E-2</v>
      </c>
    </row>
    <row r="76" spans="1:13" x14ac:dyDescent="0.2">
      <c r="A76" t="s">
        <v>29</v>
      </c>
      <c r="B76">
        <v>5932</v>
      </c>
      <c r="C76">
        <v>562763</v>
      </c>
      <c r="D76">
        <v>1.0540849345106199E-2</v>
      </c>
      <c r="H76" t="s">
        <v>29</v>
      </c>
      <c r="I76">
        <v>5899</v>
      </c>
      <c r="J76">
        <v>477880</v>
      </c>
      <c r="K76">
        <v>1.2344103122122708E-2</v>
      </c>
    </row>
    <row r="77" spans="1:13" x14ac:dyDescent="0.2">
      <c r="A77" t="s">
        <v>5</v>
      </c>
      <c r="B77">
        <v>9607</v>
      </c>
      <c r="C77">
        <v>607249</v>
      </c>
      <c r="D77">
        <v>1.5820528317049512E-2</v>
      </c>
      <c r="H77" t="s">
        <v>5</v>
      </c>
      <c r="I77">
        <v>85071</v>
      </c>
      <c r="J77">
        <v>564262</v>
      </c>
      <c r="K77">
        <v>0.15076507012699775</v>
      </c>
    </row>
    <row r="78" spans="1:13" x14ac:dyDescent="0.2">
      <c r="A78" t="s">
        <v>67</v>
      </c>
      <c r="B78">
        <v>18324</v>
      </c>
      <c r="C78">
        <v>720523</v>
      </c>
      <c r="D78">
        <v>2.543152682148939E-2</v>
      </c>
      <c r="H78" t="s">
        <v>67</v>
      </c>
      <c r="I78">
        <v>103643</v>
      </c>
      <c r="J78">
        <v>628023</v>
      </c>
      <c r="K78">
        <v>0.16503058009021962</v>
      </c>
    </row>
    <row r="79" spans="1:13" x14ac:dyDescent="0.2">
      <c r="A79" t="s">
        <v>26</v>
      </c>
      <c r="B79">
        <v>79503</v>
      </c>
      <c r="C79">
        <v>557112</v>
      </c>
      <c r="D79">
        <v>0.14270559600224011</v>
      </c>
      <c r="H79" t="s">
        <v>26</v>
      </c>
      <c r="I79">
        <v>124335</v>
      </c>
      <c r="J79">
        <v>552611</v>
      </c>
      <c r="K79">
        <v>0.22499552126179176</v>
      </c>
    </row>
    <row r="80" spans="1:13" x14ac:dyDescent="0.2">
      <c r="A80" t="s">
        <v>27</v>
      </c>
      <c r="B80">
        <v>10663</v>
      </c>
      <c r="C80">
        <v>550717</v>
      </c>
      <c r="D80">
        <v>1.9362031678702492E-2</v>
      </c>
      <c r="H80" t="s">
        <v>27</v>
      </c>
      <c r="I80">
        <v>8375</v>
      </c>
      <c r="J80">
        <v>597081</v>
      </c>
      <c r="K80">
        <v>1.402657260907649E-2</v>
      </c>
    </row>
    <row r="81" spans="1:13" x14ac:dyDescent="0.2">
      <c r="A81" t="s">
        <v>28</v>
      </c>
      <c r="B81">
        <v>6628</v>
      </c>
      <c r="C81">
        <v>554717</v>
      </c>
      <c r="D81">
        <v>1.1948434967740307E-2</v>
      </c>
      <c r="H81" t="s">
        <v>28</v>
      </c>
      <c r="I81">
        <v>8532</v>
      </c>
      <c r="J81">
        <v>629975</v>
      </c>
      <c r="K81">
        <v>1.3543394579149966E-2</v>
      </c>
    </row>
    <row r="82" spans="1:13" x14ac:dyDescent="0.2">
      <c r="A82" t="s">
        <v>29</v>
      </c>
      <c r="B82">
        <v>6368</v>
      </c>
      <c r="C82">
        <v>570687</v>
      </c>
      <c r="D82">
        <v>1.1158480918612129E-2</v>
      </c>
      <c r="H82" t="s">
        <v>29</v>
      </c>
      <c r="I82">
        <v>6169</v>
      </c>
      <c r="J82">
        <v>535826</v>
      </c>
      <c r="K82">
        <v>1.1513065808676698E-2</v>
      </c>
    </row>
    <row r="85" spans="1:13" x14ac:dyDescent="0.2">
      <c r="B85" t="s">
        <v>74</v>
      </c>
      <c r="C85" t="s">
        <v>75</v>
      </c>
      <c r="D85" t="s">
        <v>76</v>
      </c>
      <c r="E85" t="s">
        <v>77</v>
      </c>
      <c r="F85" t="s">
        <v>78</v>
      </c>
      <c r="I85" t="s">
        <v>74</v>
      </c>
      <c r="J85" t="s">
        <v>75</v>
      </c>
      <c r="K85" t="s">
        <v>76</v>
      </c>
      <c r="L85" t="s">
        <v>77</v>
      </c>
      <c r="M85" t="s">
        <v>96</v>
      </c>
    </row>
    <row r="86" spans="1:13" x14ac:dyDescent="0.2">
      <c r="A86" t="s">
        <v>5</v>
      </c>
      <c r="B86">
        <v>33214</v>
      </c>
      <c r="C86">
        <v>587529</v>
      </c>
      <c r="D86">
        <v>5.6531677585276642E-2</v>
      </c>
      <c r="E86">
        <v>4.8645686122239774E-2</v>
      </c>
      <c r="F86">
        <v>1</v>
      </c>
      <c r="H86" t="s">
        <v>5</v>
      </c>
      <c r="I86">
        <v>288556</v>
      </c>
      <c r="J86">
        <v>876544</v>
      </c>
      <c r="K86">
        <v>0.32919739339953269</v>
      </c>
      <c r="L86">
        <v>0.34473352017135372</v>
      </c>
      <c r="M86">
        <v>7.086620575256906</v>
      </c>
    </row>
    <row r="87" spans="1:13" x14ac:dyDescent="0.2">
      <c r="A87" t="s">
        <v>67</v>
      </c>
      <c r="B87">
        <v>38383</v>
      </c>
      <c r="C87">
        <v>725015</v>
      </c>
      <c r="D87">
        <v>5.2940973635028241E-2</v>
      </c>
      <c r="E87">
        <v>5.9322472587017179E-2</v>
      </c>
      <c r="F87">
        <v>1.2194806429073308</v>
      </c>
      <c r="H87" t="s">
        <v>67</v>
      </c>
      <c r="I87">
        <v>457212</v>
      </c>
      <c r="J87">
        <v>856077</v>
      </c>
      <c r="K87">
        <v>0.53407812614986738</v>
      </c>
      <c r="L87">
        <v>0.50639211511169469</v>
      </c>
      <c r="M87">
        <v>10.409805174485616</v>
      </c>
    </row>
    <row r="88" spans="1:13" x14ac:dyDescent="0.2">
      <c r="A88" t="s">
        <v>26</v>
      </c>
      <c r="B88">
        <v>346931</v>
      </c>
      <c r="C88">
        <v>700778</v>
      </c>
      <c r="D88">
        <v>0.49506548436166659</v>
      </c>
      <c r="E88">
        <v>0.51633328883723062</v>
      </c>
      <c r="F88">
        <v>10.614163967998264</v>
      </c>
      <c r="H88" t="s">
        <v>26</v>
      </c>
      <c r="I88">
        <v>560624</v>
      </c>
      <c r="J88">
        <v>840471</v>
      </c>
      <c r="K88">
        <v>0.66703550747140594</v>
      </c>
      <c r="L88">
        <v>0.74705833022695634</v>
      </c>
      <c r="M88">
        <v>15.357134204042342</v>
      </c>
    </row>
    <row r="89" spans="1:13" x14ac:dyDescent="0.2">
      <c r="A89" t="s">
        <v>27</v>
      </c>
      <c r="B89">
        <v>43082</v>
      </c>
      <c r="C89">
        <v>787887</v>
      </c>
      <c r="D89">
        <v>5.4680430061671281E-2</v>
      </c>
      <c r="E89">
        <v>5.4850291270463418E-2</v>
      </c>
      <c r="F89">
        <v>1.1275468729669542</v>
      </c>
      <c r="H89" t="s">
        <v>27</v>
      </c>
      <c r="I89">
        <v>43939</v>
      </c>
      <c r="J89">
        <v>843068</v>
      </c>
      <c r="K89">
        <v>5.2117978620941606E-2</v>
      </c>
      <c r="L89">
        <v>5.3143441872057474E-2</v>
      </c>
      <c r="M89">
        <v>1.0924594986391079</v>
      </c>
    </row>
    <row r="90" spans="1:13" x14ac:dyDescent="0.2">
      <c r="A90" t="s">
        <v>28</v>
      </c>
      <c r="B90">
        <v>31426</v>
      </c>
      <c r="C90">
        <v>820805</v>
      </c>
      <c r="D90">
        <v>3.8286803808456331E-2</v>
      </c>
      <c r="E90">
        <v>3.7947099973422639E-2</v>
      </c>
      <c r="F90">
        <v>0.78007122518668781</v>
      </c>
      <c r="H90" t="s">
        <v>28</v>
      </c>
      <c r="I90">
        <v>43031</v>
      </c>
      <c r="J90">
        <v>878271</v>
      </c>
      <c r="K90">
        <v>4.8995127927484797E-2</v>
      </c>
      <c r="L90">
        <v>4.7815883492918189E-2</v>
      </c>
      <c r="M90">
        <v>0.98294190717679653</v>
      </c>
    </row>
    <row r="91" spans="1:13" x14ac:dyDescent="0.2">
      <c r="A91" t="s">
        <v>29</v>
      </c>
      <c r="B91">
        <v>29067</v>
      </c>
      <c r="C91">
        <v>819845</v>
      </c>
      <c r="D91">
        <v>3.5454262695997413E-2</v>
      </c>
      <c r="E91">
        <v>3.3895746706263635E-2</v>
      </c>
      <c r="F91">
        <v>0.69678833640229443</v>
      </c>
      <c r="H91" t="s">
        <v>29</v>
      </c>
      <c r="I91">
        <v>35203</v>
      </c>
      <c r="J91">
        <v>901170</v>
      </c>
      <c r="K91">
        <v>3.9063661684254916E-2</v>
      </c>
      <c r="L91">
        <v>3.8909944632594173E-2</v>
      </c>
      <c r="M91">
        <v>0.79986423739237533</v>
      </c>
    </row>
    <row r="92" spans="1:13" x14ac:dyDescent="0.2">
      <c r="A92" t="s">
        <v>5</v>
      </c>
      <c r="B92">
        <v>30911</v>
      </c>
      <c r="C92">
        <v>696105</v>
      </c>
      <c r="D92">
        <v>4.4405657192521243E-2</v>
      </c>
      <c r="H92" t="s">
        <v>5</v>
      </c>
      <c r="I92">
        <v>286638</v>
      </c>
      <c r="J92">
        <v>815972</v>
      </c>
      <c r="K92">
        <v>0.35128411269014131</v>
      </c>
    </row>
    <row r="93" spans="1:13" x14ac:dyDescent="0.2">
      <c r="A93" t="s">
        <v>67</v>
      </c>
      <c r="B93">
        <v>36154</v>
      </c>
      <c r="C93">
        <v>637728</v>
      </c>
      <c r="D93">
        <v>5.6691881178182545E-2</v>
      </c>
      <c r="H93" t="s">
        <v>67</v>
      </c>
      <c r="I93">
        <v>436390</v>
      </c>
      <c r="J93">
        <v>863813</v>
      </c>
      <c r="K93">
        <v>0.505190359487528</v>
      </c>
    </row>
    <row r="94" spans="1:13" x14ac:dyDescent="0.2">
      <c r="A94" t="s">
        <v>26</v>
      </c>
      <c r="B94">
        <v>389479</v>
      </c>
      <c r="C94">
        <v>677024</v>
      </c>
      <c r="D94">
        <v>0.57528093538781488</v>
      </c>
      <c r="H94" t="s">
        <v>26</v>
      </c>
      <c r="I94">
        <v>604691</v>
      </c>
      <c r="J94">
        <v>819243</v>
      </c>
      <c r="K94">
        <v>0.73810944982135951</v>
      </c>
    </row>
    <row r="95" spans="1:13" x14ac:dyDescent="0.2">
      <c r="A95" t="s">
        <v>27</v>
      </c>
      <c r="B95">
        <v>39932</v>
      </c>
      <c r="C95">
        <v>758395</v>
      </c>
      <c r="D95">
        <v>5.2653300720600739E-2</v>
      </c>
      <c r="H95" t="s">
        <v>27</v>
      </c>
      <c r="I95">
        <v>50306</v>
      </c>
      <c r="J95">
        <v>875124</v>
      </c>
      <c r="K95">
        <v>5.7484425064333738E-2</v>
      </c>
    </row>
    <row r="96" spans="1:13" x14ac:dyDescent="0.2">
      <c r="A96" t="s">
        <v>28</v>
      </c>
      <c r="B96">
        <v>30945</v>
      </c>
      <c r="C96">
        <v>806669</v>
      </c>
      <c r="D96">
        <v>3.8361459285035128E-2</v>
      </c>
      <c r="H96" t="s">
        <v>28</v>
      </c>
      <c r="I96">
        <v>41358</v>
      </c>
      <c r="J96">
        <v>895140</v>
      </c>
      <c r="K96">
        <v>4.6202828607815535E-2</v>
      </c>
    </row>
    <row r="97" spans="1:13" x14ac:dyDescent="0.2">
      <c r="A97" t="s">
        <v>29</v>
      </c>
      <c r="B97">
        <v>28129</v>
      </c>
      <c r="C97">
        <v>867095</v>
      </c>
      <c r="D97">
        <v>3.2440505365617378E-2</v>
      </c>
      <c r="H97" t="s">
        <v>29</v>
      </c>
      <c r="I97">
        <v>33833</v>
      </c>
      <c r="J97">
        <v>817993</v>
      </c>
      <c r="K97">
        <v>4.136098964172065E-2</v>
      </c>
    </row>
    <row r="98" spans="1:13" x14ac:dyDescent="0.2">
      <c r="A98" t="s">
        <v>5</v>
      </c>
      <c r="B98">
        <v>31746</v>
      </c>
      <c r="C98">
        <v>705471</v>
      </c>
      <c r="D98">
        <v>4.4999723588921445E-2</v>
      </c>
      <c r="H98" t="s">
        <v>5</v>
      </c>
      <c r="I98">
        <v>291317</v>
      </c>
      <c r="J98">
        <v>823583</v>
      </c>
      <c r="K98">
        <v>0.35371905442438711</v>
      </c>
    </row>
    <row r="99" spans="1:13" x14ac:dyDescent="0.2">
      <c r="A99" t="s">
        <v>67</v>
      </c>
      <c r="B99">
        <v>40569</v>
      </c>
      <c r="C99">
        <v>593682</v>
      </c>
      <c r="D99">
        <v>6.8334562947840766E-2</v>
      </c>
      <c r="H99" t="s">
        <v>67</v>
      </c>
      <c r="I99">
        <v>428551</v>
      </c>
      <c r="J99">
        <v>892986</v>
      </c>
      <c r="K99">
        <v>0.47990785969768845</v>
      </c>
    </row>
    <row r="100" spans="1:13" x14ac:dyDescent="0.2">
      <c r="A100" t="s">
        <v>26</v>
      </c>
      <c r="B100">
        <v>371291</v>
      </c>
      <c r="C100">
        <v>775699</v>
      </c>
      <c r="D100">
        <v>0.47865344676221061</v>
      </c>
      <c r="H100" t="s">
        <v>26</v>
      </c>
      <c r="I100">
        <v>683335</v>
      </c>
      <c r="J100">
        <v>817357</v>
      </c>
      <c r="K100">
        <v>0.83603003338810333</v>
      </c>
    </row>
    <row r="101" spans="1:13" x14ac:dyDescent="0.2">
      <c r="A101" t="s">
        <v>27</v>
      </c>
      <c r="B101">
        <v>43727</v>
      </c>
      <c r="C101">
        <v>764229</v>
      </c>
      <c r="D101">
        <v>5.7217143029118234E-2</v>
      </c>
      <c r="H101" t="s">
        <v>27</v>
      </c>
      <c r="I101">
        <v>44014</v>
      </c>
      <c r="J101">
        <v>883320</v>
      </c>
      <c r="K101">
        <v>4.9827921930897072E-2</v>
      </c>
    </row>
    <row r="102" spans="1:13" x14ac:dyDescent="0.2">
      <c r="A102" t="s">
        <v>28</v>
      </c>
      <c r="B102">
        <v>31683</v>
      </c>
      <c r="C102">
        <v>851853</v>
      </c>
      <c r="D102">
        <v>3.7193036826776452E-2</v>
      </c>
      <c r="H102" t="s">
        <v>28</v>
      </c>
      <c r="I102">
        <v>40043</v>
      </c>
      <c r="J102">
        <v>829912</v>
      </c>
      <c r="K102">
        <v>4.8249693943454249E-2</v>
      </c>
    </row>
    <row r="103" spans="1:13" x14ac:dyDescent="0.2">
      <c r="A103" t="s">
        <v>29</v>
      </c>
      <c r="B103">
        <v>29381</v>
      </c>
      <c r="C103">
        <v>869454</v>
      </c>
      <c r="D103">
        <v>3.3792472057176115E-2</v>
      </c>
      <c r="H103" t="s">
        <v>29</v>
      </c>
      <c r="I103">
        <v>27249</v>
      </c>
      <c r="J103">
        <v>750554</v>
      </c>
      <c r="K103">
        <v>3.6305182571806961E-2</v>
      </c>
    </row>
    <row r="105" spans="1:13" x14ac:dyDescent="0.2">
      <c r="B105" t="s">
        <v>74</v>
      </c>
      <c r="C105" t="s">
        <v>75</v>
      </c>
      <c r="D105" t="s">
        <v>76</v>
      </c>
      <c r="E105" t="s">
        <v>77</v>
      </c>
      <c r="F105" t="s">
        <v>78</v>
      </c>
      <c r="I105" t="s">
        <v>74</v>
      </c>
      <c r="J105" t="s">
        <v>75</v>
      </c>
      <c r="K105" t="s">
        <v>76</v>
      </c>
      <c r="L105" t="s">
        <v>77</v>
      </c>
      <c r="M105" t="s">
        <v>96</v>
      </c>
    </row>
    <row r="106" spans="1:13" x14ac:dyDescent="0.2">
      <c r="A106" t="s">
        <v>5</v>
      </c>
      <c r="B106">
        <v>28446</v>
      </c>
      <c r="C106">
        <v>867698</v>
      </c>
      <c r="D106">
        <v>3.2783295570578706E-2</v>
      </c>
      <c r="E106">
        <v>3.346169857639452E-2</v>
      </c>
      <c r="F106">
        <v>1</v>
      </c>
      <c r="H106" t="s">
        <v>5</v>
      </c>
      <c r="I106">
        <v>240397</v>
      </c>
      <c r="J106">
        <v>1119069</v>
      </c>
      <c r="K106">
        <v>0.2148187466545852</v>
      </c>
      <c r="L106">
        <v>0.20440094796331529</v>
      </c>
      <c r="M106">
        <v>6.1085048476143253</v>
      </c>
    </row>
    <row r="107" spans="1:13" x14ac:dyDescent="0.2">
      <c r="A107" t="s">
        <v>67</v>
      </c>
      <c r="B107">
        <v>33737</v>
      </c>
      <c r="C107">
        <v>1011396</v>
      </c>
      <c r="D107">
        <v>3.3356865164584394E-2</v>
      </c>
      <c r="E107">
        <v>3.7058763337183324E-2</v>
      </c>
      <c r="F107">
        <v>1.1074979727217538</v>
      </c>
      <c r="H107" t="s">
        <v>67</v>
      </c>
      <c r="I107">
        <v>306257</v>
      </c>
      <c r="J107">
        <v>989059</v>
      </c>
      <c r="K107">
        <v>0.30964482401959842</v>
      </c>
      <c r="L107">
        <v>0.2991832286283187</v>
      </c>
      <c r="M107">
        <v>8.9410651986261342</v>
      </c>
    </row>
    <row r="108" spans="1:13" x14ac:dyDescent="0.2">
      <c r="A108" t="s">
        <v>26</v>
      </c>
      <c r="B108">
        <v>264733</v>
      </c>
      <c r="C108">
        <v>1024079</v>
      </c>
      <c r="D108">
        <v>0.2585083767951496</v>
      </c>
      <c r="E108">
        <v>0.27004435511805841</v>
      </c>
      <c r="F108">
        <v>8.070252455999368</v>
      </c>
      <c r="H108" t="s">
        <v>26</v>
      </c>
      <c r="I108">
        <v>435956</v>
      </c>
      <c r="J108">
        <v>1074790</v>
      </c>
      <c r="K108">
        <v>0.40561970245350254</v>
      </c>
      <c r="L108">
        <v>0.39203561605152276</v>
      </c>
      <c r="M108">
        <v>11.715950855169181</v>
      </c>
    </row>
    <row r="109" spans="1:13" x14ac:dyDescent="0.2">
      <c r="A109" t="s">
        <v>27</v>
      </c>
      <c r="B109">
        <v>37047</v>
      </c>
      <c r="C109">
        <v>1090740</v>
      </c>
      <c r="D109">
        <v>3.3965014577259478E-2</v>
      </c>
      <c r="E109">
        <v>3.4892194210872952E-2</v>
      </c>
      <c r="F109">
        <v>1.0427502396871022</v>
      </c>
      <c r="H109" t="s">
        <v>27</v>
      </c>
      <c r="I109">
        <v>38524</v>
      </c>
      <c r="J109">
        <v>1072526</v>
      </c>
      <c r="K109">
        <v>3.5918942757564853E-2</v>
      </c>
      <c r="L109">
        <v>3.5706101732787904E-2</v>
      </c>
      <c r="M109">
        <v>1.0670737963665924</v>
      </c>
    </row>
    <row r="110" spans="1:13" x14ac:dyDescent="0.2">
      <c r="A110" t="s">
        <v>28</v>
      </c>
      <c r="B110">
        <v>27892</v>
      </c>
      <c r="C110">
        <v>1102453</v>
      </c>
      <c r="D110">
        <v>2.5299944759549841E-2</v>
      </c>
      <c r="E110">
        <v>2.6295958571691619E-2</v>
      </c>
      <c r="F110">
        <v>0.78585247284015769</v>
      </c>
      <c r="H110" t="s">
        <v>28</v>
      </c>
      <c r="I110">
        <v>31241</v>
      </c>
      <c r="J110">
        <v>1010037</v>
      </c>
      <c r="K110">
        <v>3.0930550068957868E-2</v>
      </c>
      <c r="L110">
        <v>3.1338324789218573E-2</v>
      </c>
      <c r="M110">
        <v>0.93654315598091376</v>
      </c>
    </row>
    <row r="111" spans="1:13" x14ac:dyDescent="0.2">
      <c r="A111" t="s">
        <v>29</v>
      </c>
      <c r="B111">
        <v>26484</v>
      </c>
      <c r="C111">
        <v>1089225</v>
      </c>
      <c r="D111">
        <v>2.4314535564277352E-2</v>
      </c>
      <c r="E111">
        <v>2.4653956045558627E-2</v>
      </c>
      <c r="F111">
        <v>0.73678136778599468</v>
      </c>
      <c r="H111" t="s">
        <v>29</v>
      </c>
      <c r="I111">
        <v>25843</v>
      </c>
      <c r="J111">
        <v>970659</v>
      </c>
      <c r="K111">
        <v>2.6624180067356302E-2</v>
      </c>
      <c r="L111">
        <v>2.743050322685503E-2</v>
      </c>
      <c r="M111">
        <v>0.81975824282290966</v>
      </c>
    </row>
    <row r="112" spans="1:13" x14ac:dyDescent="0.2">
      <c r="A112" t="s">
        <v>5</v>
      </c>
      <c r="B112">
        <v>36325</v>
      </c>
      <c r="C112">
        <v>1068220</v>
      </c>
      <c r="D112">
        <v>3.4005167474864727E-2</v>
      </c>
      <c r="H112" t="s">
        <v>5</v>
      </c>
      <c r="I112">
        <v>220123</v>
      </c>
      <c r="J112">
        <v>1109409</v>
      </c>
      <c r="K112">
        <v>0.19841465140448653</v>
      </c>
    </row>
    <row r="113" spans="1:13" x14ac:dyDescent="0.2">
      <c r="A113" t="s">
        <v>67</v>
      </c>
      <c r="B113">
        <v>42548</v>
      </c>
      <c r="C113">
        <v>1080042</v>
      </c>
      <c r="D113">
        <v>3.9394764277685498E-2</v>
      </c>
      <c r="H113" t="s">
        <v>67</v>
      </c>
      <c r="I113">
        <v>293561</v>
      </c>
      <c r="J113">
        <v>998872</v>
      </c>
      <c r="K113">
        <v>0.29389251075212841</v>
      </c>
    </row>
    <row r="114" spans="1:13" x14ac:dyDescent="0.2">
      <c r="A114" t="s">
        <v>26</v>
      </c>
      <c r="B114">
        <v>273976</v>
      </c>
      <c r="C114">
        <v>976290</v>
      </c>
      <c r="D114">
        <v>0.28062973092011595</v>
      </c>
      <c r="H114" t="s">
        <v>26</v>
      </c>
      <c r="I114">
        <v>434763</v>
      </c>
      <c r="J114">
        <v>1150042</v>
      </c>
      <c r="K114">
        <v>0.37804097589479341</v>
      </c>
    </row>
    <row r="115" spans="1:13" x14ac:dyDescent="0.2">
      <c r="A115" t="s">
        <v>27</v>
      </c>
      <c r="B115">
        <v>38098</v>
      </c>
      <c r="C115">
        <v>1076242</v>
      </c>
      <c r="D115">
        <v>3.5399101689025332E-2</v>
      </c>
      <c r="H115" t="s">
        <v>27</v>
      </c>
      <c r="I115">
        <v>37764</v>
      </c>
      <c r="J115">
        <v>1050860</v>
      </c>
      <c r="K115">
        <v>3.5936280760519954E-2</v>
      </c>
    </row>
    <row r="116" spans="1:13" x14ac:dyDescent="0.2">
      <c r="A116" t="s">
        <v>28</v>
      </c>
      <c r="B116">
        <v>27794</v>
      </c>
      <c r="C116">
        <v>1006130</v>
      </c>
      <c r="D116">
        <v>2.762466082911751E-2</v>
      </c>
      <c r="H116" t="s">
        <v>28</v>
      </c>
      <c r="I116">
        <v>34629</v>
      </c>
      <c r="J116">
        <v>1123612</v>
      </c>
      <c r="K116">
        <v>3.0819357571830845E-2</v>
      </c>
    </row>
    <row r="117" spans="1:13" x14ac:dyDescent="0.2">
      <c r="A117" t="s">
        <v>29</v>
      </c>
      <c r="B117">
        <v>26181</v>
      </c>
      <c r="C117">
        <v>1065453</v>
      </c>
      <c r="D117">
        <v>2.4572646564419078E-2</v>
      </c>
      <c r="H117" t="s">
        <v>29</v>
      </c>
      <c r="I117">
        <v>28636</v>
      </c>
      <c r="J117">
        <v>1014597</v>
      </c>
      <c r="K117">
        <v>2.8224014066668836E-2</v>
      </c>
    </row>
    <row r="118" spans="1:13" x14ac:dyDescent="0.2">
      <c r="A118" t="s">
        <v>5</v>
      </c>
      <c r="B118">
        <v>36876</v>
      </c>
      <c r="C118">
        <v>1097610</v>
      </c>
      <c r="D118">
        <v>3.3596632683740128E-2</v>
      </c>
      <c r="H118" t="s">
        <v>5</v>
      </c>
      <c r="I118">
        <v>210741</v>
      </c>
      <c r="J118">
        <v>1053866</v>
      </c>
      <c r="K118">
        <v>0.19996944583087414</v>
      </c>
    </row>
    <row r="119" spans="1:13" x14ac:dyDescent="0.2">
      <c r="A119" t="s">
        <v>67</v>
      </c>
      <c r="B119">
        <v>40756</v>
      </c>
      <c r="C119">
        <v>1060673</v>
      </c>
      <c r="D119">
        <v>3.8424660569280067E-2</v>
      </c>
      <c r="H119" t="s">
        <v>67</v>
      </c>
      <c r="I119">
        <v>290558</v>
      </c>
      <c r="J119">
        <v>988251</v>
      </c>
      <c r="K119">
        <v>0.29401235111322932</v>
      </c>
    </row>
    <row r="120" spans="1:13" x14ac:dyDescent="0.2">
      <c r="A120" t="s">
        <v>26</v>
      </c>
      <c r="B120">
        <v>298976</v>
      </c>
      <c r="C120">
        <v>1103253</v>
      </c>
      <c r="D120">
        <v>0.27099495763890968</v>
      </c>
      <c r="H120" t="s">
        <v>26</v>
      </c>
      <c r="I120">
        <v>418016</v>
      </c>
      <c r="J120">
        <v>1065155</v>
      </c>
      <c r="K120">
        <v>0.39244616980627234</v>
      </c>
    </row>
    <row r="121" spans="1:13" x14ac:dyDescent="0.2">
      <c r="A121" t="s">
        <v>27</v>
      </c>
      <c r="B121">
        <v>36747</v>
      </c>
      <c r="C121">
        <v>1040624</v>
      </c>
      <c r="D121">
        <v>3.5312466366334047E-2</v>
      </c>
      <c r="H121" t="s">
        <v>27</v>
      </c>
      <c r="I121">
        <v>35797</v>
      </c>
      <c r="J121">
        <v>1015141</v>
      </c>
      <c r="K121">
        <v>3.5263081680278897E-2</v>
      </c>
    </row>
    <row r="122" spans="1:13" x14ac:dyDescent="0.2">
      <c r="A122" t="s">
        <v>28</v>
      </c>
      <c r="B122">
        <v>27305</v>
      </c>
      <c r="C122">
        <v>1051678</v>
      </c>
      <c r="D122">
        <v>2.5963270126407513E-2</v>
      </c>
      <c r="H122" t="s">
        <v>28</v>
      </c>
      <c r="I122">
        <v>37160</v>
      </c>
      <c r="J122">
        <v>1151710</v>
      </c>
      <c r="K122">
        <v>3.2265066726867006E-2</v>
      </c>
    </row>
    <row r="123" spans="1:13" x14ac:dyDescent="0.2">
      <c r="A123" t="s">
        <v>29</v>
      </c>
      <c r="B123">
        <v>25818</v>
      </c>
      <c r="C123">
        <v>1029644</v>
      </c>
      <c r="D123">
        <v>2.5074686007979456E-2</v>
      </c>
      <c r="H123" t="s">
        <v>29</v>
      </c>
      <c r="I123">
        <v>28194</v>
      </c>
      <c r="J123">
        <v>1027354</v>
      </c>
      <c r="K123">
        <v>2.7443315546539945E-2</v>
      </c>
    </row>
    <row r="126" spans="1:13" x14ac:dyDescent="0.2">
      <c r="B126" t="s">
        <v>74</v>
      </c>
      <c r="C126" t="s">
        <v>75</v>
      </c>
      <c r="D126" t="s">
        <v>76</v>
      </c>
      <c r="E126" t="s">
        <v>77</v>
      </c>
      <c r="F126" t="s">
        <v>78</v>
      </c>
      <c r="I126" t="s">
        <v>74</v>
      </c>
      <c r="J126" t="s">
        <v>75</v>
      </c>
      <c r="K126" t="s">
        <v>76</v>
      </c>
      <c r="L126" t="s">
        <v>77</v>
      </c>
      <c r="M126" t="s">
        <v>96</v>
      </c>
    </row>
    <row r="127" spans="1:13" x14ac:dyDescent="0.2">
      <c r="A127" t="s">
        <v>5</v>
      </c>
      <c r="B127">
        <v>111573</v>
      </c>
      <c r="C127">
        <v>746303</v>
      </c>
      <c r="D127">
        <v>0.14950093996674274</v>
      </c>
      <c r="E127">
        <v>0.14378585588456752</v>
      </c>
      <c r="F127">
        <v>1</v>
      </c>
      <c r="H127" t="s">
        <v>5</v>
      </c>
      <c r="I127">
        <v>1227126</v>
      </c>
      <c r="J127">
        <v>989805</v>
      </c>
      <c r="K127">
        <v>1.2397654083380061</v>
      </c>
      <c r="L127">
        <v>1.2329421751960463</v>
      </c>
      <c r="M127">
        <v>8.5748499999999996</v>
      </c>
    </row>
    <row r="128" spans="1:13" x14ac:dyDescent="0.2">
      <c r="A128" t="s">
        <v>5</v>
      </c>
      <c r="B128">
        <v>84322</v>
      </c>
      <c r="C128">
        <v>642747</v>
      </c>
      <c r="D128">
        <v>0.13119003278117206</v>
      </c>
      <c r="H128" t="s">
        <v>5</v>
      </c>
      <c r="I128">
        <v>1150287</v>
      </c>
      <c r="J128">
        <v>946185</v>
      </c>
      <c r="K128">
        <v>1.2157104583141776</v>
      </c>
    </row>
    <row r="129" spans="1:13" x14ac:dyDescent="0.2">
      <c r="A129" t="s">
        <v>5</v>
      </c>
      <c r="B129">
        <v>86782</v>
      </c>
      <c r="C129">
        <v>575987</v>
      </c>
      <c r="D129">
        <v>0.15066659490578779</v>
      </c>
      <c r="H129" t="s">
        <v>5</v>
      </c>
      <c r="I129">
        <v>1155636</v>
      </c>
      <c r="J129">
        <v>929453</v>
      </c>
      <c r="K129">
        <v>1.2433506589359549</v>
      </c>
    </row>
    <row r="130" spans="1:13" x14ac:dyDescent="0.2">
      <c r="A130" t="s">
        <v>34</v>
      </c>
      <c r="B130">
        <v>239925</v>
      </c>
      <c r="C130">
        <v>855313</v>
      </c>
      <c r="D130">
        <v>0.28051134496961933</v>
      </c>
      <c r="E130">
        <v>0.31216325024297054</v>
      </c>
      <c r="F130">
        <v>2.1710289118672268</v>
      </c>
      <c r="H130" t="s">
        <v>34</v>
      </c>
      <c r="I130">
        <v>958656</v>
      </c>
      <c r="J130">
        <v>1033967</v>
      </c>
      <c r="K130">
        <v>0.92716305259258758</v>
      </c>
      <c r="L130">
        <v>1.0029985951456701</v>
      </c>
      <c r="M130">
        <v>6.975641581539743</v>
      </c>
    </row>
    <row r="131" spans="1:13" x14ac:dyDescent="0.2">
      <c r="A131" t="s">
        <v>34</v>
      </c>
      <c r="B131">
        <v>206988</v>
      </c>
      <c r="C131">
        <v>576177</v>
      </c>
      <c r="D131">
        <v>0.35924377404859964</v>
      </c>
      <c r="H131" t="s">
        <v>34</v>
      </c>
      <c r="I131">
        <v>1041304</v>
      </c>
      <c r="J131">
        <v>987557</v>
      </c>
      <c r="K131">
        <v>1.0544242003246396</v>
      </c>
    </row>
    <row r="132" spans="1:13" x14ac:dyDescent="0.2">
      <c r="A132" t="s">
        <v>34</v>
      </c>
      <c r="B132">
        <v>224048</v>
      </c>
      <c r="C132">
        <v>755045</v>
      </c>
      <c r="D132">
        <v>0.29673463171069275</v>
      </c>
      <c r="H132" t="s">
        <v>34</v>
      </c>
      <c r="I132">
        <v>947658</v>
      </c>
      <c r="J132">
        <v>922377</v>
      </c>
      <c r="K132">
        <v>1.027408532519783</v>
      </c>
    </row>
    <row r="133" spans="1:13" x14ac:dyDescent="0.2">
      <c r="A133" t="s">
        <v>35</v>
      </c>
      <c r="B133">
        <v>38098</v>
      </c>
      <c r="C133">
        <v>628281</v>
      </c>
      <c r="D133">
        <v>6.0638472275940221E-2</v>
      </c>
      <c r="E133">
        <v>5.9188126313536538E-2</v>
      </c>
      <c r="F133">
        <v>0.4116408109087813</v>
      </c>
      <c r="H133" t="s">
        <v>35</v>
      </c>
      <c r="I133">
        <v>985433</v>
      </c>
      <c r="J133">
        <v>1038021</v>
      </c>
      <c r="K133">
        <v>0.94933821184735179</v>
      </c>
      <c r="L133">
        <v>0.91758300275756666</v>
      </c>
      <c r="M133">
        <v>6.3815943307679017</v>
      </c>
    </row>
    <row r="134" spans="1:13" x14ac:dyDescent="0.2">
      <c r="A134" t="s">
        <v>35</v>
      </c>
      <c r="B134">
        <v>34425</v>
      </c>
      <c r="C134">
        <v>645653</v>
      </c>
      <c r="D134">
        <v>5.3318113599719975E-2</v>
      </c>
      <c r="H134" t="s">
        <v>35</v>
      </c>
      <c r="I134">
        <v>921878</v>
      </c>
      <c r="J134">
        <v>1015673</v>
      </c>
      <c r="K134">
        <v>0.90765236449132747</v>
      </c>
    </row>
    <row r="135" spans="1:13" x14ac:dyDescent="0.2">
      <c r="A135" t="s">
        <v>35</v>
      </c>
      <c r="B135">
        <v>41248</v>
      </c>
      <c r="C135">
        <v>648474</v>
      </c>
      <c r="D135">
        <v>6.3607793064949403E-2</v>
      </c>
      <c r="H135" t="s">
        <v>35</v>
      </c>
      <c r="I135">
        <v>845862</v>
      </c>
      <c r="J135">
        <v>944297</v>
      </c>
      <c r="K135">
        <v>0.89575843193402072</v>
      </c>
    </row>
    <row r="136" spans="1:13" x14ac:dyDescent="0.2">
      <c r="A136" t="s">
        <v>36</v>
      </c>
      <c r="B136">
        <v>104531</v>
      </c>
      <c r="C136">
        <v>618134</v>
      </c>
      <c r="D136">
        <v>0.16910734565644342</v>
      </c>
      <c r="E136">
        <v>0.16187111582687452</v>
      </c>
      <c r="F136">
        <v>1.1257791305761395</v>
      </c>
      <c r="H136" t="s">
        <v>36</v>
      </c>
      <c r="I136">
        <v>1170606</v>
      </c>
      <c r="J136">
        <v>920834</v>
      </c>
      <c r="K136">
        <v>1.2712454144829579</v>
      </c>
      <c r="L136">
        <v>1.176019586534929</v>
      </c>
      <c r="M136">
        <v>8.1789657216287477</v>
      </c>
    </row>
    <row r="137" spans="1:13" x14ac:dyDescent="0.2">
      <c r="A137" t="s">
        <v>36</v>
      </c>
      <c r="B137">
        <v>92206</v>
      </c>
      <c r="C137">
        <v>548569</v>
      </c>
      <c r="D137">
        <v>0.16808459829119035</v>
      </c>
      <c r="H137" t="s">
        <v>36</v>
      </c>
      <c r="I137">
        <v>1063584</v>
      </c>
      <c r="J137">
        <v>906767</v>
      </c>
      <c r="K137">
        <v>1.172940788537739</v>
      </c>
    </row>
    <row r="138" spans="1:13" x14ac:dyDescent="0.2">
      <c r="A138" t="s">
        <v>36</v>
      </c>
      <c r="B138">
        <v>101068</v>
      </c>
      <c r="C138">
        <v>680953</v>
      </c>
      <c r="D138">
        <v>0.1484214035329898</v>
      </c>
      <c r="H138" t="s">
        <v>36</v>
      </c>
      <c r="I138">
        <v>1025467</v>
      </c>
      <c r="J138">
        <v>946114</v>
      </c>
      <c r="K138">
        <v>1.0838725565840903</v>
      </c>
    </row>
    <row r="139" spans="1:13" x14ac:dyDescent="0.2">
      <c r="A139" t="s">
        <v>37</v>
      </c>
      <c r="B139">
        <v>17894</v>
      </c>
      <c r="C139">
        <v>538257</v>
      </c>
      <c r="D139">
        <v>3.3244342386629433E-2</v>
      </c>
      <c r="E139">
        <v>3.2057185079209273E-2</v>
      </c>
      <c r="F139">
        <v>0.22295089375790236</v>
      </c>
      <c r="H139" t="s">
        <v>37</v>
      </c>
      <c r="I139">
        <v>47214</v>
      </c>
      <c r="J139">
        <v>949438</v>
      </c>
      <c r="K139">
        <v>4.9728365622610425E-2</v>
      </c>
      <c r="L139">
        <v>4.97112508423272E-2</v>
      </c>
      <c r="M139">
        <v>0.34573116066601017</v>
      </c>
    </row>
    <row r="140" spans="1:13" x14ac:dyDescent="0.2">
      <c r="A140" t="s">
        <v>37</v>
      </c>
      <c r="B140">
        <v>18199</v>
      </c>
      <c r="C140">
        <v>582770</v>
      </c>
      <c r="D140">
        <v>3.1228443468263638E-2</v>
      </c>
      <c r="H140" t="s">
        <v>37</v>
      </c>
      <c r="I140">
        <v>44675</v>
      </c>
      <c r="J140">
        <v>903252</v>
      </c>
      <c r="K140">
        <v>4.9460172797846008E-2</v>
      </c>
    </row>
    <row r="141" spans="1:13" x14ac:dyDescent="0.2">
      <c r="A141" t="s">
        <v>37</v>
      </c>
      <c r="B141">
        <v>20089</v>
      </c>
      <c r="C141">
        <v>633747</v>
      </c>
      <c r="D141">
        <v>3.1698769382734748E-2</v>
      </c>
      <c r="H141" t="s">
        <v>37</v>
      </c>
      <c r="I141">
        <v>42984</v>
      </c>
      <c r="J141">
        <v>860623</v>
      </c>
      <c r="K141">
        <v>4.9945214106525158E-2</v>
      </c>
    </row>
    <row r="142" spans="1:13" x14ac:dyDescent="0.2">
      <c r="A142" t="s">
        <v>38</v>
      </c>
      <c r="B142">
        <v>51111</v>
      </c>
      <c r="C142">
        <v>573613</v>
      </c>
      <c r="D142">
        <v>8.9103629101850906E-2</v>
      </c>
      <c r="E142">
        <v>8.3434182365959744E-2</v>
      </c>
      <c r="F142">
        <v>0.58026696612594075</v>
      </c>
      <c r="H142" t="s">
        <v>38</v>
      </c>
      <c r="I142">
        <v>56899</v>
      </c>
      <c r="J142">
        <v>981720</v>
      </c>
      <c r="K142">
        <v>5.7958481033288517E-2</v>
      </c>
      <c r="L142">
        <v>5.5617763801257776E-2</v>
      </c>
      <c r="M142">
        <v>0.38680970015512639</v>
      </c>
    </row>
    <row r="143" spans="1:13" x14ac:dyDescent="0.2">
      <c r="A143" t="s">
        <v>38</v>
      </c>
      <c r="B143">
        <v>50611</v>
      </c>
      <c r="C143">
        <v>637751</v>
      </c>
      <c r="D143">
        <v>7.9358558434247856E-2</v>
      </c>
      <c r="H143" t="s">
        <v>38</v>
      </c>
      <c r="I143">
        <v>50981</v>
      </c>
      <c r="J143">
        <v>876920</v>
      </c>
      <c r="K143">
        <v>5.813643205765634E-2</v>
      </c>
    </row>
    <row r="144" spans="1:13" x14ac:dyDescent="0.2">
      <c r="A144" t="s">
        <v>38</v>
      </c>
      <c r="B144">
        <v>56393</v>
      </c>
      <c r="C144">
        <v>689061</v>
      </c>
      <c r="D144">
        <v>8.1840359561780457E-2</v>
      </c>
      <c r="H144" t="s">
        <v>38</v>
      </c>
      <c r="I144">
        <v>44368</v>
      </c>
      <c r="J144">
        <v>874102</v>
      </c>
      <c r="K144">
        <v>5.0758378312828478E-2</v>
      </c>
    </row>
    <row r="145" spans="1:13" x14ac:dyDescent="0.2">
      <c r="A145" t="s">
        <v>39</v>
      </c>
      <c r="B145">
        <v>891784</v>
      </c>
      <c r="C145">
        <v>564850</v>
      </c>
      <c r="D145">
        <v>1.5787979109498096</v>
      </c>
      <c r="E145">
        <v>1.5957925006375977</v>
      </c>
      <c r="F145">
        <v>11.098396923816438</v>
      </c>
      <c r="H145" t="s">
        <v>39</v>
      </c>
      <c r="I145">
        <v>1715474</v>
      </c>
      <c r="J145">
        <v>966168</v>
      </c>
      <c r="K145">
        <v>1.7755442117726938</v>
      </c>
      <c r="L145">
        <v>1.9527171332878046</v>
      </c>
      <c r="M145">
        <v>13.580731715749998</v>
      </c>
    </row>
    <row r="146" spans="1:13" x14ac:dyDescent="0.2">
      <c r="A146" t="s">
        <v>39</v>
      </c>
      <c r="B146">
        <v>970375</v>
      </c>
      <c r="C146">
        <v>618712</v>
      </c>
      <c r="D146">
        <v>1.5683791489416723</v>
      </c>
      <c r="H146" t="s">
        <v>39</v>
      </c>
      <c r="I146">
        <v>1678243</v>
      </c>
      <c r="J146">
        <v>894652</v>
      </c>
      <c r="K146">
        <v>1.8758612287235708</v>
      </c>
    </row>
    <row r="147" spans="1:13" x14ac:dyDescent="0.2">
      <c r="A147" t="s">
        <v>39</v>
      </c>
      <c r="B147">
        <v>963293</v>
      </c>
      <c r="C147">
        <v>587302</v>
      </c>
      <c r="D147">
        <v>1.640200442021311</v>
      </c>
      <c r="H147" t="s">
        <v>39</v>
      </c>
      <c r="I147">
        <v>1500243</v>
      </c>
      <c r="J147">
        <v>679844</v>
      </c>
      <c r="K147">
        <v>2.206745959367149</v>
      </c>
    </row>
    <row r="150" spans="1:13" x14ac:dyDescent="0.2">
      <c r="B150" t="s">
        <v>74</v>
      </c>
      <c r="C150" t="s">
        <v>75</v>
      </c>
      <c r="D150" t="s">
        <v>76</v>
      </c>
      <c r="E150" t="s">
        <v>77</v>
      </c>
      <c r="F150" t="s">
        <v>78</v>
      </c>
      <c r="I150" t="s">
        <v>74</v>
      </c>
      <c r="J150" t="s">
        <v>75</v>
      </c>
      <c r="K150" t="s">
        <v>76</v>
      </c>
      <c r="L150" t="s">
        <v>77</v>
      </c>
      <c r="M150" t="s">
        <v>96</v>
      </c>
    </row>
    <row r="151" spans="1:13" x14ac:dyDescent="0.2">
      <c r="A151" t="s">
        <v>5</v>
      </c>
      <c r="B151">
        <v>13165</v>
      </c>
      <c r="C151">
        <v>87389</v>
      </c>
      <c r="D151">
        <v>0.15064825092402934</v>
      </c>
      <c r="E151">
        <v>0.18134183841015328</v>
      </c>
      <c r="F151">
        <v>1</v>
      </c>
      <c r="H151" t="s">
        <v>5</v>
      </c>
      <c r="I151">
        <v>56255</v>
      </c>
      <c r="J151">
        <v>83806</v>
      </c>
      <c r="K151">
        <v>0.6712526549411737</v>
      </c>
      <c r="L151">
        <v>0.78513594940588194</v>
      </c>
      <c r="M151">
        <v>4.3295909999999997</v>
      </c>
    </row>
    <row r="152" spans="1:13" x14ac:dyDescent="0.2">
      <c r="A152" t="s">
        <v>5</v>
      </c>
      <c r="B152">
        <v>16342</v>
      </c>
      <c r="C152">
        <v>74643</v>
      </c>
      <c r="D152">
        <v>0.2189354661522179</v>
      </c>
      <c r="H152" t="s">
        <v>5</v>
      </c>
      <c r="I152">
        <v>75516</v>
      </c>
      <c r="J152">
        <v>68803</v>
      </c>
      <c r="K152">
        <v>1.0975684199816869</v>
      </c>
    </row>
    <row r="153" spans="1:13" x14ac:dyDescent="0.2">
      <c r="A153" t="s">
        <v>5</v>
      </c>
      <c r="B153">
        <v>11719</v>
      </c>
      <c r="C153">
        <v>67180</v>
      </c>
      <c r="D153">
        <v>0.17444179815421257</v>
      </c>
      <c r="H153" t="s">
        <v>5</v>
      </c>
      <c r="I153">
        <v>50318</v>
      </c>
      <c r="J153">
        <v>85781</v>
      </c>
      <c r="K153">
        <v>0.58658677329478559</v>
      </c>
    </row>
    <row r="154" spans="1:13" x14ac:dyDescent="0.2">
      <c r="A154" t="s">
        <v>34</v>
      </c>
      <c r="B154">
        <v>21610</v>
      </c>
      <c r="C154">
        <v>69067</v>
      </c>
      <c r="D154">
        <v>0.31288459032533628</v>
      </c>
      <c r="E154">
        <v>0.29404776069392607</v>
      </c>
      <c r="F154">
        <v>1.6215108618721406</v>
      </c>
      <c r="H154" t="s">
        <v>34</v>
      </c>
      <c r="I154">
        <v>59372</v>
      </c>
      <c r="J154">
        <v>78951</v>
      </c>
      <c r="K154">
        <v>0.75201074083925468</v>
      </c>
      <c r="L154">
        <v>0.94065575401188539</v>
      </c>
      <c r="M154">
        <v>5.1871965248545662</v>
      </c>
    </row>
    <row r="155" spans="1:13" x14ac:dyDescent="0.2">
      <c r="A155" t="s">
        <v>34</v>
      </c>
      <c r="B155">
        <v>19439</v>
      </c>
      <c r="C155">
        <v>65534</v>
      </c>
      <c r="D155">
        <v>0.29662465285195472</v>
      </c>
      <c r="H155" t="s">
        <v>34</v>
      </c>
      <c r="I155">
        <v>72700</v>
      </c>
      <c r="J155">
        <v>73544</v>
      </c>
      <c r="K155">
        <v>0.98852387686283039</v>
      </c>
    </row>
    <row r="156" spans="1:13" x14ac:dyDescent="0.2">
      <c r="A156" t="s">
        <v>34</v>
      </c>
      <c r="B156">
        <v>16216</v>
      </c>
      <c r="C156">
        <v>59479</v>
      </c>
      <c r="D156">
        <v>0.27263403890448729</v>
      </c>
      <c r="H156" t="s">
        <v>34</v>
      </c>
      <c r="I156">
        <v>84966</v>
      </c>
      <c r="J156">
        <v>78568</v>
      </c>
      <c r="K156">
        <v>1.0814326443335709</v>
      </c>
    </row>
    <row r="157" spans="1:13" x14ac:dyDescent="0.2">
      <c r="A157" t="s">
        <v>35</v>
      </c>
      <c r="B157">
        <v>16814</v>
      </c>
      <c r="C157">
        <v>71403</v>
      </c>
      <c r="D157">
        <v>0.23548030194809741</v>
      </c>
      <c r="E157">
        <v>0.25129882756212746</v>
      </c>
      <c r="F157">
        <v>1.3857741256253708</v>
      </c>
      <c r="H157" t="s">
        <v>35</v>
      </c>
      <c r="I157">
        <v>81064</v>
      </c>
      <c r="J157">
        <v>71433</v>
      </c>
      <c r="K157">
        <v>1.1348256408102697</v>
      </c>
      <c r="L157">
        <v>1.0698203913630506</v>
      </c>
      <c r="M157">
        <v>5.899468102575228</v>
      </c>
    </row>
    <row r="158" spans="1:13" x14ac:dyDescent="0.2">
      <c r="A158" t="s">
        <v>35</v>
      </c>
      <c r="B158">
        <v>17655</v>
      </c>
      <c r="C158">
        <v>73746</v>
      </c>
      <c r="D158">
        <v>0.2394028150679359</v>
      </c>
      <c r="H158" t="s">
        <v>35</v>
      </c>
      <c r="I158">
        <v>79211</v>
      </c>
      <c r="J158">
        <v>76753</v>
      </c>
      <c r="K158">
        <v>1.0320248068479407</v>
      </c>
    </row>
    <row r="159" spans="1:13" x14ac:dyDescent="0.2">
      <c r="A159" t="s">
        <v>35</v>
      </c>
      <c r="B159">
        <v>20938</v>
      </c>
      <c r="C159">
        <v>75043</v>
      </c>
      <c r="D159">
        <v>0.27901336567034901</v>
      </c>
      <c r="H159" t="s">
        <v>35</v>
      </c>
      <c r="I159">
        <v>76341</v>
      </c>
      <c r="J159">
        <v>73221</v>
      </c>
      <c r="K159">
        <v>1.0426107264309419</v>
      </c>
    </row>
    <row r="160" spans="1:13" x14ac:dyDescent="0.2">
      <c r="A160" t="s">
        <v>36</v>
      </c>
      <c r="B160">
        <v>6598</v>
      </c>
      <c r="C160">
        <v>82049</v>
      </c>
      <c r="D160">
        <v>8.0415361552243173E-2</v>
      </c>
      <c r="E160">
        <v>7.7409742452323377E-2</v>
      </c>
      <c r="F160">
        <v>0.42687194047983812</v>
      </c>
      <c r="H160" t="s">
        <v>36</v>
      </c>
      <c r="I160">
        <v>47698</v>
      </c>
      <c r="J160">
        <v>74139</v>
      </c>
      <c r="K160">
        <v>0.64335909575257288</v>
      </c>
      <c r="L160">
        <v>0.64337759221785928</v>
      </c>
      <c r="M160">
        <v>3.5478717865575402</v>
      </c>
    </row>
    <row r="161" spans="1:13" x14ac:dyDescent="0.2">
      <c r="A161" t="s">
        <v>36</v>
      </c>
      <c r="B161">
        <v>6418</v>
      </c>
      <c r="C161">
        <v>76267</v>
      </c>
      <c r="D161">
        <v>8.4151730106074712E-2</v>
      </c>
      <c r="H161" t="s">
        <v>36</v>
      </c>
      <c r="I161">
        <v>43439</v>
      </c>
      <c r="J161">
        <v>65599</v>
      </c>
      <c r="K161">
        <v>0.66218997240811595</v>
      </c>
    </row>
    <row r="162" spans="1:13" x14ac:dyDescent="0.2">
      <c r="A162" t="s">
        <v>36</v>
      </c>
      <c r="B162">
        <v>4699</v>
      </c>
      <c r="C162">
        <v>69448</v>
      </c>
      <c r="D162">
        <v>6.7662135698652232E-2</v>
      </c>
      <c r="H162" t="s">
        <v>36</v>
      </c>
      <c r="I162">
        <v>57576</v>
      </c>
      <c r="J162">
        <v>92183</v>
      </c>
      <c r="K162">
        <v>0.62458370849288913</v>
      </c>
    </row>
    <row r="163" spans="1:13" x14ac:dyDescent="0.2">
      <c r="A163" t="s">
        <v>37</v>
      </c>
      <c r="B163">
        <v>3759</v>
      </c>
      <c r="C163">
        <v>66982</v>
      </c>
      <c r="D163">
        <v>5.6119554507181035E-2</v>
      </c>
      <c r="E163">
        <v>5.6598418751040269E-2</v>
      </c>
      <c r="F163">
        <v>0.31210899397097619</v>
      </c>
      <c r="H163" t="s">
        <v>37</v>
      </c>
      <c r="I163">
        <v>5679</v>
      </c>
      <c r="J163">
        <v>83083</v>
      </c>
      <c r="K163">
        <v>6.8353333413574371E-2</v>
      </c>
      <c r="L163">
        <v>6.7627235555396292E-2</v>
      </c>
      <c r="M163">
        <v>0.37292682233891955</v>
      </c>
    </row>
    <row r="164" spans="1:13" x14ac:dyDescent="0.2">
      <c r="A164" t="s">
        <v>37</v>
      </c>
      <c r="B164">
        <v>4144</v>
      </c>
      <c r="C164">
        <v>75386</v>
      </c>
      <c r="D164">
        <v>5.4970418910673072E-2</v>
      </c>
      <c r="H164" t="s">
        <v>37</v>
      </c>
      <c r="I164">
        <v>5527</v>
      </c>
      <c r="J164">
        <v>77532</v>
      </c>
      <c r="K164">
        <v>7.128669452613115E-2</v>
      </c>
    </row>
    <row r="165" spans="1:13" x14ac:dyDescent="0.2">
      <c r="A165" t="s">
        <v>37</v>
      </c>
      <c r="B165">
        <v>4585</v>
      </c>
      <c r="C165">
        <v>78102</v>
      </c>
      <c r="D165">
        <v>5.8705282835266701E-2</v>
      </c>
      <c r="H165" t="s">
        <v>37</v>
      </c>
      <c r="I165">
        <v>5681</v>
      </c>
      <c r="J165">
        <v>89830</v>
      </c>
      <c r="K165">
        <v>6.3241678726483355E-2</v>
      </c>
    </row>
    <row r="166" spans="1:13" x14ac:dyDescent="0.2">
      <c r="A166" t="s">
        <v>38</v>
      </c>
      <c r="B166">
        <v>17444</v>
      </c>
      <c r="C166">
        <v>65937</v>
      </c>
      <c r="D166">
        <v>0.26455556061088614</v>
      </c>
      <c r="E166">
        <v>0.2568449748501086</v>
      </c>
      <c r="F166">
        <v>1.4163580622205048</v>
      </c>
      <c r="H166" t="s">
        <v>38</v>
      </c>
      <c r="I166">
        <v>22911</v>
      </c>
      <c r="J166">
        <v>72218</v>
      </c>
      <c r="K166">
        <v>0.3172477775623806</v>
      </c>
      <c r="L166">
        <v>0.28338302691173484</v>
      </c>
      <c r="M166">
        <v>1.5627007501202674</v>
      </c>
    </row>
    <row r="167" spans="1:13" x14ac:dyDescent="0.2">
      <c r="A167" t="s">
        <v>38</v>
      </c>
      <c r="B167">
        <v>15211</v>
      </c>
      <c r="C167">
        <v>56136</v>
      </c>
      <c r="D167">
        <v>0.27096693743765143</v>
      </c>
      <c r="H167" t="s">
        <v>38</v>
      </c>
      <c r="I167">
        <v>10042</v>
      </c>
      <c r="J167">
        <v>60619</v>
      </c>
      <c r="K167">
        <v>0.1656576320955476</v>
      </c>
    </row>
    <row r="168" spans="1:13" x14ac:dyDescent="0.2">
      <c r="A168" t="s">
        <v>38</v>
      </c>
      <c r="B168">
        <v>11631</v>
      </c>
      <c r="C168">
        <v>49491</v>
      </c>
      <c r="D168">
        <v>0.23501242650178819</v>
      </c>
      <c r="H168" t="s">
        <v>38</v>
      </c>
      <c r="I168">
        <v>24313</v>
      </c>
      <c r="J168">
        <v>66204</v>
      </c>
      <c r="K168">
        <v>0.36724367107727629</v>
      </c>
    </row>
    <row r="169" spans="1:13" x14ac:dyDescent="0.2">
      <c r="A169" t="s">
        <v>39</v>
      </c>
      <c r="B169">
        <v>195336</v>
      </c>
      <c r="C169">
        <v>60421</v>
      </c>
      <c r="D169">
        <v>3.2329157081147284</v>
      </c>
      <c r="E169">
        <v>3.3231090895855169</v>
      </c>
      <c r="F169">
        <v>18.325109741467454</v>
      </c>
      <c r="H169" t="s">
        <v>39</v>
      </c>
      <c r="I169">
        <v>292002</v>
      </c>
      <c r="J169">
        <v>78390</v>
      </c>
      <c r="K169">
        <v>3.7249904324531191</v>
      </c>
      <c r="L169">
        <v>3.4358293732700069</v>
      </c>
      <c r="M169">
        <v>18.946699798526119</v>
      </c>
    </row>
    <row r="170" spans="1:13" x14ac:dyDescent="0.2">
      <c r="A170" t="s">
        <v>39</v>
      </c>
      <c r="B170">
        <v>223548</v>
      </c>
      <c r="C170">
        <v>69995</v>
      </c>
      <c r="D170">
        <v>3.1937709836416888</v>
      </c>
      <c r="H170" t="s">
        <v>39</v>
      </c>
      <c r="I170">
        <v>238048</v>
      </c>
      <c r="J170">
        <v>69881</v>
      </c>
      <c r="K170">
        <v>3.4064767247177343</v>
      </c>
    </row>
    <row r="171" spans="1:13" x14ac:dyDescent="0.2">
      <c r="A171" t="s">
        <v>39</v>
      </c>
      <c r="B171">
        <v>212190</v>
      </c>
      <c r="C171">
        <v>59896</v>
      </c>
      <c r="D171">
        <v>3.5426405770001335</v>
      </c>
      <c r="H171" t="s">
        <v>39</v>
      </c>
      <c r="I171">
        <v>263019</v>
      </c>
      <c r="J171">
        <v>82814</v>
      </c>
      <c r="K171">
        <v>3.1760209626391673</v>
      </c>
    </row>
    <row r="174" spans="1:13" x14ac:dyDescent="0.2">
      <c r="B174" t="s">
        <v>74</v>
      </c>
      <c r="C174" t="s">
        <v>75</v>
      </c>
      <c r="D174" t="s">
        <v>76</v>
      </c>
      <c r="E174" t="s">
        <v>77</v>
      </c>
      <c r="F174" t="s">
        <v>78</v>
      </c>
      <c r="I174" t="s">
        <v>74</v>
      </c>
      <c r="J174" t="s">
        <v>75</v>
      </c>
      <c r="K174" t="s">
        <v>76</v>
      </c>
      <c r="L174" t="s">
        <v>77</v>
      </c>
      <c r="M174" t="s">
        <v>96</v>
      </c>
    </row>
    <row r="175" spans="1:13" x14ac:dyDescent="0.2">
      <c r="A175" t="s">
        <v>5</v>
      </c>
      <c r="B175">
        <v>25760</v>
      </c>
      <c r="C175">
        <v>244139</v>
      </c>
      <c r="D175">
        <v>0.10551366229893626</v>
      </c>
      <c r="E175">
        <v>0.13056945797540398</v>
      </c>
      <c r="F175">
        <v>1</v>
      </c>
      <c r="H175" t="s">
        <v>5</v>
      </c>
      <c r="I175">
        <v>438489</v>
      </c>
      <c r="J175">
        <v>281050</v>
      </c>
      <c r="K175">
        <v>1.5601814623732433</v>
      </c>
      <c r="L175">
        <v>1.4578421655943974</v>
      </c>
      <c r="M175">
        <v>11.16526</v>
      </c>
    </row>
    <row r="176" spans="1:13" x14ac:dyDescent="0.2">
      <c r="A176" t="s">
        <v>5</v>
      </c>
      <c r="B176">
        <v>27130</v>
      </c>
      <c r="C176">
        <v>222495</v>
      </c>
      <c r="D176">
        <v>0.12193532438931212</v>
      </c>
      <c r="H176" t="s">
        <v>5</v>
      </c>
      <c r="I176">
        <v>424001</v>
      </c>
      <c r="J176">
        <v>287975</v>
      </c>
      <c r="K176">
        <v>1.4723535029082386</v>
      </c>
    </row>
    <row r="177" spans="1:13" x14ac:dyDescent="0.2">
      <c r="A177" t="s">
        <v>5</v>
      </c>
      <c r="B177">
        <v>28522</v>
      </c>
      <c r="C177">
        <v>173640</v>
      </c>
      <c r="D177">
        <v>0.1642593872379636</v>
      </c>
      <c r="H177" t="s">
        <v>5</v>
      </c>
      <c r="I177">
        <v>388909</v>
      </c>
      <c r="J177">
        <v>290016</v>
      </c>
      <c r="K177">
        <v>1.3409915315017102</v>
      </c>
    </row>
    <row r="178" spans="1:13" x14ac:dyDescent="0.2">
      <c r="A178" t="s">
        <v>34</v>
      </c>
      <c r="B178">
        <v>39803</v>
      </c>
      <c r="C178">
        <v>199211</v>
      </c>
      <c r="D178">
        <v>0.19980322371756579</v>
      </c>
      <c r="E178">
        <v>0.26461079409976174</v>
      </c>
      <c r="F178">
        <v>2.0265902777172271</v>
      </c>
      <c r="H178" t="s">
        <v>34</v>
      </c>
      <c r="I178">
        <v>490414</v>
      </c>
      <c r="J178">
        <v>295669</v>
      </c>
      <c r="K178">
        <v>1.6586588380925968</v>
      </c>
      <c r="L178">
        <v>1.5387083868014482</v>
      </c>
      <c r="M178">
        <v>11.784596571514468</v>
      </c>
    </row>
    <row r="179" spans="1:13" x14ac:dyDescent="0.2">
      <c r="A179" t="s">
        <v>34</v>
      </c>
      <c r="B179">
        <v>61363</v>
      </c>
      <c r="C179">
        <v>182946</v>
      </c>
      <c r="D179">
        <v>0.33541591507876639</v>
      </c>
      <c r="H179" t="s">
        <v>34</v>
      </c>
      <c r="I179">
        <v>454637</v>
      </c>
      <c r="J179">
        <v>295068</v>
      </c>
      <c r="K179">
        <v>1.5407872083723073</v>
      </c>
    </row>
    <row r="180" spans="1:13" x14ac:dyDescent="0.2">
      <c r="A180" t="s">
        <v>34</v>
      </c>
      <c r="B180">
        <v>47905</v>
      </c>
      <c r="C180">
        <v>185238</v>
      </c>
      <c r="D180">
        <v>0.25861324350295295</v>
      </c>
      <c r="H180" t="s">
        <v>34</v>
      </c>
      <c r="I180">
        <v>407835</v>
      </c>
      <c r="J180">
        <v>287881</v>
      </c>
      <c r="K180">
        <v>1.4166791139394403</v>
      </c>
    </row>
    <row r="181" spans="1:13" x14ac:dyDescent="0.2">
      <c r="A181" t="s">
        <v>35</v>
      </c>
      <c r="B181">
        <v>31547</v>
      </c>
      <c r="C181">
        <v>202182</v>
      </c>
      <c r="D181">
        <v>0.15603268342384585</v>
      </c>
      <c r="E181">
        <v>0.15871210704667343</v>
      </c>
      <c r="F181">
        <v>1.215537764402536</v>
      </c>
      <c r="H181" t="s">
        <v>35</v>
      </c>
      <c r="I181">
        <v>533688</v>
      </c>
      <c r="J181">
        <v>268566</v>
      </c>
      <c r="K181">
        <v>1.9871763365429727</v>
      </c>
      <c r="L181">
        <v>1.9145286714307914</v>
      </c>
      <c r="M181">
        <v>14.662913526005758</v>
      </c>
    </row>
    <row r="182" spans="1:13" x14ac:dyDescent="0.2">
      <c r="A182" t="s">
        <v>35</v>
      </c>
      <c r="B182">
        <v>30940</v>
      </c>
      <c r="C182">
        <v>193420</v>
      </c>
      <c r="D182">
        <v>0.15996277530762071</v>
      </c>
      <c r="H182" t="s">
        <v>35</v>
      </c>
      <c r="I182">
        <v>542693</v>
      </c>
      <c r="J182">
        <v>294950</v>
      </c>
      <c r="K182">
        <v>1.8399491439226987</v>
      </c>
    </row>
    <row r="183" spans="1:13" x14ac:dyDescent="0.2">
      <c r="A183" t="s">
        <v>35</v>
      </c>
      <c r="B183">
        <v>36425</v>
      </c>
      <c r="C183">
        <v>227456</v>
      </c>
      <c r="D183">
        <v>0.16014086240855374</v>
      </c>
      <c r="H183" t="s">
        <v>35</v>
      </c>
      <c r="I183">
        <v>473383</v>
      </c>
      <c r="J183">
        <v>247009</v>
      </c>
      <c r="K183">
        <v>1.9164605338267027</v>
      </c>
    </row>
    <row r="184" spans="1:13" x14ac:dyDescent="0.2">
      <c r="A184" t="s">
        <v>36</v>
      </c>
      <c r="B184">
        <v>15984</v>
      </c>
      <c r="C184">
        <v>191494</v>
      </c>
      <c r="D184">
        <v>8.3469978171639841E-2</v>
      </c>
      <c r="E184">
        <v>7.5036012829608173E-2</v>
      </c>
      <c r="F184">
        <v>0.57468273203480003</v>
      </c>
      <c r="H184" t="s">
        <v>36</v>
      </c>
      <c r="I184">
        <v>360605</v>
      </c>
      <c r="J184">
        <v>299260</v>
      </c>
      <c r="K184">
        <v>1.2049889727995722</v>
      </c>
      <c r="L184">
        <v>1.3246080084778671</v>
      </c>
      <c r="M184">
        <v>10.144853390808976</v>
      </c>
    </row>
    <row r="185" spans="1:13" x14ac:dyDescent="0.2">
      <c r="A185" t="s">
        <v>36</v>
      </c>
      <c r="B185">
        <v>12730</v>
      </c>
      <c r="C185">
        <v>162105</v>
      </c>
      <c r="D185">
        <v>7.8529348261928991E-2</v>
      </c>
      <c r="H185" t="s">
        <v>36</v>
      </c>
      <c r="I185">
        <v>403900</v>
      </c>
      <c r="J185">
        <v>285971</v>
      </c>
      <c r="K185">
        <v>1.4123809756933394</v>
      </c>
    </row>
    <row r="186" spans="1:13" x14ac:dyDescent="0.2">
      <c r="A186" t="s">
        <v>36</v>
      </c>
      <c r="B186">
        <v>10873</v>
      </c>
      <c r="C186">
        <v>172290</v>
      </c>
      <c r="D186">
        <v>6.3108712055255672E-2</v>
      </c>
      <c r="H186" t="s">
        <v>36</v>
      </c>
      <c r="I186">
        <v>361377</v>
      </c>
      <c r="J186">
        <v>266413</v>
      </c>
      <c r="K186">
        <v>1.3564540769406899</v>
      </c>
    </row>
    <row r="187" spans="1:13" x14ac:dyDescent="0.2">
      <c r="A187" t="s">
        <v>37</v>
      </c>
      <c r="B187">
        <v>7680</v>
      </c>
      <c r="C187">
        <v>190434</v>
      </c>
      <c r="D187">
        <v>4.0328932858628187E-2</v>
      </c>
      <c r="E187">
        <v>3.8525976738077887E-2</v>
      </c>
      <c r="F187">
        <v>0.29506116771454483</v>
      </c>
      <c r="H187" t="s">
        <v>37</v>
      </c>
      <c r="I187">
        <v>21563</v>
      </c>
      <c r="J187">
        <v>268017</v>
      </c>
      <c r="K187">
        <v>8.0453851807907706E-2</v>
      </c>
      <c r="L187">
        <v>7.2941853657667796E-2</v>
      </c>
      <c r="M187">
        <v>0.55864407181201758</v>
      </c>
    </row>
    <row r="188" spans="1:13" x14ac:dyDescent="0.2">
      <c r="A188" t="s">
        <v>37</v>
      </c>
      <c r="B188">
        <v>6983</v>
      </c>
      <c r="C188">
        <v>188964</v>
      </c>
      <c r="D188">
        <v>3.6954128828771617E-2</v>
      </c>
      <c r="H188" t="s">
        <v>37</v>
      </c>
      <c r="I188">
        <v>23767</v>
      </c>
      <c r="J188">
        <v>302341</v>
      </c>
      <c r="K188">
        <v>7.8609913971310535E-2</v>
      </c>
    </row>
    <row r="189" spans="1:13" x14ac:dyDescent="0.2">
      <c r="A189" t="s">
        <v>37</v>
      </c>
      <c r="B189">
        <v>7812</v>
      </c>
      <c r="C189">
        <v>203996</v>
      </c>
      <c r="D189">
        <v>3.8294868526833857E-2</v>
      </c>
      <c r="H189" t="s">
        <v>37</v>
      </c>
      <c r="I189">
        <v>15324</v>
      </c>
      <c r="J189">
        <v>256418</v>
      </c>
      <c r="K189">
        <v>5.9761795193785147E-2</v>
      </c>
    </row>
    <row r="190" spans="1:13" x14ac:dyDescent="0.2">
      <c r="A190" t="s">
        <v>38</v>
      </c>
      <c r="B190">
        <v>27089</v>
      </c>
      <c r="C190">
        <v>175311</v>
      </c>
      <c r="D190">
        <v>0.1545196821648385</v>
      </c>
      <c r="E190">
        <v>0.17553099161873384</v>
      </c>
      <c r="F190">
        <v>1.3443495465210515</v>
      </c>
      <c r="H190" t="s">
        <v>38</v>
      </c>
      <c r="I190">
        <v>48213</v>
      </c>
      <c r="J190">
        <v>305417</v>
      </c>
      <c r="K190">
        <v>0.15785958214506723</v>
      </c>
      <c r="L190">
        <v>0.13973314421279007</v>
      </c>
      <c r="M190">
        <v>1.0701824636440804</v>
      </c>
    </row>
    <row r="191" spans="1:13" x14ac:dyDescent="0.2">
      <c r="A191" t="s">
        <v>38</v>
      </c>
      <c r="B191">
        <v>29375</v>
      </c>
      <c r="C191">
        <v>188677</v>
      </c>
      <c r="D191">
        <v>0.15568935270329717</v>
      </c>
      <c r="H191" t="s">
        <v>38</v>
      </c>
      <c r="I191">
        <v>45436</v>
      </c>
      <c r="J191">
        <v>308598</v>
      </c>
      <c r="K191">
        <v>0.14723361784587069</v>
      </c>
    </row>
    <row r="192" spans="1:13" x14ac:dyDescent="0.2">
      <c r="A192" t="s">
        <v>38</v>
      </c>
      <c r="B192">
        <v>38076</v>
      </c>
      <c r="C192">
        <v>175965</v>
      </c>
      <c r="D192">
        <v>0.21638393998806582</v>
      </c>
      <c r="H192" t="s">
        <v>38</v>
      </c>
      <c r="I192">
        <v>37564</v>
      </c>
      <c r="J192">
        <v>329202</v>
      </c>
      <c r="K192">
        <v>0.11410623264743228</v>
      </c>
    </row>
    <row r="193" spans="1:13" x14ac:dyDescent="0.2">
      <c r="A193" t="s">
        <v>39</v>
      </c>
      <c r="B193">
        <v>365575</v>
      </c>
      <c r="C193">
        <v>162871</v>
      </c>
      <c r="D193">
        <v>2.2445677867760376</v>
      </c>
      <c r="E193">
        <v>2.1579642654518607</v>
      </c>
      <c r="F193">
        <v>16.527328051391368</v>
      </c>
      <c r="H193" t="s">
        <v>39</v>
      </c>
      <c r="I193">
        <v>907921</v>
      </c>
      <c r="J193">
        <v>315726</v>
      </c>
      <c r="K193">
        <v>2.8756611745627536</v>
      </c>
      <c r="L193">
        <v>2.8049777706308454</v>
      </c>
      <c r="M193">
        <v>21.48264850084032</v>
      </c>
    </row>
    <row r="194" spans="1:13" x14ac:dyDescent="0.2">
      <c r="A194" t="s">
        <v>39</v>
      </c>
      <c r="B194">
        <v>429417</v>
      </c>
      <c r="C194">
        <v>189005</v>
      </c>
      <c r="D194">
        <v>2.2719875135578422</v>
      </c>
      <c r="H194" t="s">
        <v>39</v>
      </c>
      <c r="I194">
        <v>815297</v>
      </c>
      <c r="J194">
        <v>317505</v>
      </c>
      <c r="K194">
        <v>2.5678241287538781</v>
      </c>
    </row>
    <row r="195" spans="1:13" x14ac:dyDescent="0.2">
      <c r="A195" t="s">
        <v>39</v>
      </c>
      <c r="B195">
        <v>387453</v>
      </c>
      <c r="C195">
        <v>197949</v>
      </c>
      <c r="D195">
        <v>1.9573374960217025</v>
      </c>
      <c r="H195" t="s">
        <v>39</v>
      </c>
      <c r="I195">
        <v>720695</v>
      </c>
      <c r="J195">
        <v>242540</v>
      </c>
      <c r="K195">
        <v>2.971448008575905</v>
      </c>
    </row>
    <row r="198" spans="1:13" x14ac:dyDescent="0.2">
      <c r="B198" t="s">
        <v>74</v>
      </c>
      <c r="C198" t="s">
        <v>75</v>
      </c>
      <c r="D198" t="s">
        <v>76</v>
      </c>
      <c r="E198" t="s">
        <v>77</v>
      </c>
      <c r="F198" t="s">
        <v>78</v>
      </c>
      <c r="I198" t="s">
        <v>74</v>
      </c>
      <c r="J198" t="s">
        <v>75</v>
      </c>
      <c r="K198" t="s">
        <v>76</v>
      </c>
      <c r="L198" t="s">
        <v>77</v>
      </c>
      <c r="M198" t="s">
        <v>96</v>
      </c>
    </row>
    <row r="199" spans="1:13" x14ac:dyDescent="0.2">
      <c r="A199" t="s">
        <v>5</v>
      </c>
      <c r="B199">
        <v>55951</v>
      </c>
      <c r="C199">
        <v>1511544</v>
      </c>
      <c r="D199">
        <v>3.7015793122793648E-2</v>
      </c>
      <c r="E199">
        <v>4.0261487899337804E-2</v>
      </c>
      <c r="F199">
        <v>1</v>
      </c>
      <c r="H199" t="s">
        <v>5</v>
      </c>
      <c r="I199">
        <v>612894</v>
      </c>
      <c r="J199">
        <v>1560953</v>
      </c>
      <c r="K199">
        <v>0.39264090590812151</v>
      </c>
      <c r="L199">
        <v>0.39741939162475243</v>
      </c>
      <c r="M199">
        <v>9.8709563992862002</v>
      </c>
    </row>
    <row r="200" spans="1:13" x14ac:dyDescent="0.2">
      <c r="A200" t="s">
        <v>43</v>
      </c>
      <c r="B200">
        <v>49800</v>
      </c>
      <c r="C200">
        <v>1498010</v>
      </c>
      <c r="D200">
        <v>3.3244103844433617E-2</v>
      </c>
      <c r="E200">
        <v>3.1995059497142521E-2</v>
      </c>
      <c r="F200">
        <v>0.79468149754268658</v>
      </c>
      <c r="H200" t="s">
        <v>43</v>
      </c>
      <c r="I200">
        <v>779152</v>
      </c>
      <c r="J200">
        <v>1523787</v>
      </c>
      <c r="K200">
        <v>0.51132605803829534</v>
      </c>
      <c r="L200">
        <v>0.50045317326222827</v>
      </c>
    </row>
    <row r="201" spans="1:13" x14ac:dyDescent="0.2">
      <c r="A201" t="s">
        <v>44</v>
      </c>
      <c r="B201">
        <v>86250</v>
      </c>
      <c r="C201">
        <v>1534672</v>
      </c>
      <c r="D201">
        <v>5.6200934140976051E-2</v>
      </c>
      <c r="E201">
        <v>5.7674575226713161E-2</v>
      </c>
      <c r="F201">
        <v>1.432499846277707</v>
      </c>
      <c r="H201" t="s">
        <v>44</v>
      </c>
      <c r="I201">
        <v>672233</v>
      </c>
      <c r="J201">
        <v>1487617</v>
      </c>
      <c r="K201">
        <v>0.45188580125126293</v>
      </c>
      <c r="L201">
        <v>0.47382881477921024</v>
      </c>
    </row>
    <row r="202" spans="1:13" x14ac:dyDescent="0.2">
      <c r="A202" t="s">
        <v>5</v>
      </c>
      <c r="B202">
        <v>66289</v>
      </c>
      <c r="C202">
        <v>1553922</v>
      </c>
      <c r="D202">
        <v>4.2659155350139838E-2</v>
      </c>
      <c r="H202" t="s">
        <v>5</v>
      </c>
      <c r="I202">
        <v>632476</v>
      </c>
      <c r="J202">
        <v>1527758</v>
      </c>
      <c r="K202">
        <v>0.41398965019328976</v>
      </c>
    </row>
    <row r="203" spans="1:13" x14ac:dyDescent="0.2">
      <c r="A203" t="s">
        <v>43</v>
      </c>
      <c r="B203">
        <v>49258</v>
      </c>
      <c r="C203">
        <v>1621256</v>
      </c>
      <c r="D203">
        <v>3.0382616934031392E-2</v>
      </c>
      <c r="H203" t="s">
        <v>43</v>
      </c>
      <c r="I203">
        <v>783730</v>
      </c>
      <c r="J203">
        <v>1518946</v>
      </c>
      <c r="K203">
        <v>0.51596962630666265</v>
      </c>
    </row>
    <row r="204" spans="1:13" x14ac:dyDescent="0.2">
      <c r="A204" t="s">
        <v>44</v>
      </c>
      <c r="B204">
        <v>96270</v>
      </c>
      <c r="C204">
        <v>1627514</v>
      </c>
      <c r="D204">
        <v>5.9151564902053068E-2</v>
      </c>
      <c r="H204" t="s">
        <v>44</v>
      </c>
      <c r="I204">
        <v>704557</v>
      </c>
      <c r="J204">
        <v>1487365</v>
      </c>
      <c r="K204">
        <v>0.47369475549041423</v>
      </c>
    </row>
    <row r="205" spans="1:13" x14ac:dyDescent="0.2">
      <c r="A205" t="s">
        <v>5</v>
      </c>
      <c r="B205">
        <v>62825</v>
      </c>
      <c r="C205">
        <v>1528235</v>
      </c>
      <c r="D205">
        <v>4.1109515225079912E-2</v>
      </c>
      <c r="H205" t="s">
        <v>5</v>
      </c>
      <c r="I205">
        <v>582762</v>
      </c>
      <c r="J205">
        <v>1511204</v>
      </c>
      <c r="K205">
        <v>0.38562761877284601</v>
      </c>
    </row>
    <row r="206" spans="1:13" x14ac:dyDescent="0.2">
      <c r="A206" t="s">
        <v>43</v>
      </c>
      <c r="B206">
        <v>52964</v>
      </c>
      <c r="C206">
        <v>1636790</v>
      </c>
      <c r="D206">
        <v>3.2358457712962564E-2</v>
      </c>
      <c r="H206" t="s">
        <v>43</v>
      </c>
      <c r="I206">
        <v>736708</v>
      </c>
      <c r="J206">
        <v>1554027</v>
      </c>
      <c r="K206">
        <v>0.47406383544172653</v>
      </c>
    </row>
    <row r="207" spans="1:13" x14ac:dyDescent="0.2">
      <c r="A207" t="s">
        <v>44</v>
      </c>
      <c r="B207">
        <v>94960</v>
      </c>
      <c r="C207">
        <v>1646575</v>
      </c>
      <c r="D207">
        <v>5.7671226637110364E-2</v>
      </c>
      <c r="H207" t="s">
        <v>44</v>
      </c>
      <c r="I207">
        <v>703261</v>
      </c>
      <c r="J207">
        <v>1418134</v>
      </c>
      <c r="K207">
        <v>0.49590588759595355</v>
      </c>
    </row>
    <row r="211" spans="1:13" x14ac:dyDescent="0.2">
      <c r="B211" t="s">
        <v>74</v>
      </c>
      <c r="C211" t="s">
        <v>75</v>
      </c>
      <c r="D211" t="s">
        <v>76</v>
      </c>
      <c r="E211" t="s">
        <v>77</v>
      </c>
      <c r="F211" t="s">
        <v>78</v>
      </c>
      <c r="I211" t="s">
        <v>74</v>
      </c>
      <c r="J211" t="s">
        <v>75</v>
      </c>
      <c r="K211" t="s">
        <v>76</v>
      </c>
      <c r="L211" t="s">
        <v>77</v>
      </c>
      <c r="M211" t="s">
        <v>96</v>
      </c>
    </row>
    <row r="212" spans="1:13" x14ac:dyDescent="0.2">
      <c r="A212" t="s">
        <v>5</v>
      </c>
      <c r="B212">
        <v>64442</v>
      </c>
      <c r="C212">
        <v>2100322</v>
      </c>
      <c r="D212">
        <v>3.0681962099144797E-2</v>
      </c>
      <c r="E212">
        <v>2.7959290884806327E-2</v>
      </c>
      <c r="F212">
        <v>1</v>
      </c>
      <c r="H212" t="s">
        <v>5</v>
      </c>
      <c r="I212">
        <v>581717</v>
      </c>
      <c r="J212">
        <v>2125705</v>
      </c>
      <c r="K212">
        <v>0.27365838627655298</v>
      </c>
      <c r="L212">
        <v>0.28009716512885385</v>
      </c>
      <c r="M212">
        <v>10.018035374461682</v>
      </c>
    </row>
    <row r="213" spans="1:13" x14ac:dyDescent="0.2">
      <c r="A213" t="s">
        <v>43</v>
      </c>
      <c r="B213">
        <v>40160</v>
      </c>
      <c r="C213">
        <v>2078286</v>
      </c>
      <c r="D213">
        <v>1.9323615710253546E-2</v>
      </c>
      <c r="E213">
        <v>1.9708949797395448E-2</v>
      </c>
      <c r="F213">
        <v>0.70491593934185615</v>
      </c>
      <c r="H213" t="s">
        <v>43</v>
      </c>
      <c r="I213">
        <v>689383</v>
      </c>
      <c r="J213">
        <v>2030432</v>
      </c>
      <c r="K213">
        <v>0.33952528328946746</v>
      </c>
      <c r="L213">
        <v>0.34209178417211589</v>
      </c>
    </row>
    <row r="214" spans="1:13" x14ac:dyDescent="0.2">
      <c r="A214" t="s">
        <v>44</v>
      </c>
      <c r="B214">
        <v>76773</v>
      </c>
      <c r="C214">
        <v>2226594</v>
      </c>
      <c r="D214">
        <v>3.4480017461647701E-2</v>
      </c>
      <c r="E214">
        <v>3.4545829083278141E-2</v>
      </c>
      <c r="F214">
        <v>1.2355760103361948</v>
      </c>
      <c r="H214" t="s">
        <v>44</v>
      </c>
      <c r="I214">
        <v>618734</v>
      </c>
      <c r="J214">
        <v>2037778</v>
      </c>
      <c r="K214">
        <v>0.30363170080352225</v>
      </c>
      <c r="L214">
        <v>0.29943453030149808</v>
      </c>
    </row>
    <row r="215" spans="1:13" x14ac:dyDescent="0.2">
      <c r="A215" t="s">
        <v>5</v>
      </c>
      <c r="B215">
        <v>63593</v>
      </c>
      <c r="C215">
        <v>2148002</v>
      </c>
      <c r="D215">
        <v>2.9605652136264305E-2</v>
      </c>
      <c r="H215" t="s">
        <v>5</v>
      </c>
      <c r="I215">
        <v>583636</v>
      </c>
      <c r="J215">
        <v>2041721</v>
      </c>
      <c r="K215">
        <v>0.28585492337101887</v>
      </c>
    </row>
    <row r="216" spans="1:13" x14ac:dyDescent="0.2">
      <c r="A216" t="s">
        <v>43</v>
      </c>
      <c r="B216">
        <v>41314</v>
      </c>
      <c r="C216">
        <v>2092010</v>
      </c>
      <c r="D216">
        <v>1.9748471565623493E-2</v>
      </c>
      <c r="H216" t="s">
        <v>43</v>
      </c>
      <c r="I216">
        <v>720706</v>
      </c>
      <c r="J216">
        <v>1912360</v>
      </c>
      <c r="K216">
        <v>0.37686732623564601</v>
      </c>
    </row>
    <row r="217" spans="1:13" x14ac:dyDescent="0.2">
      <c r="A217" t="s">
        <v>44</v>
      </c>
      <c r="B217">
        <v>76227</v>
      </c>
      <c r="C217">
        <v>2201822</v>
      </c>
      <c r="D217">
        <v>3.4619964738294012E-2</v>
      </c>
      <c r="H217" t="s">
        <v>44</v>
      </c>
      <c r="I217">
        <v>638004</v>
      </c>
      <c r="J217">
        <v>2061068</v>
      </c>
      <c r="K217">
        <v>0.30955019436525144</v>
      </c>
    </row>
    <row r="218" spans="1:13" x14ac:dyDescent="0.2">
      <c r="A218" t="s">
        <v>5</v>
      </c>
      <c r="B218">
        <v>52636</v>
      </c>
      <c r="C218">
        <v>2231260</v>
      </c>
      <c r="D218">
        <v>2.3590258419009885E-2</v>
      </c>
      <c r="H218" t="s">
        <v>5</v>
      </c>
      <c r="I218">
        <v>571857</v>
      </c>
      <c r="J218">
        <v>2036686</v>
      </c>
      <c r="K218">
        <v>0.28077818573898972</v>
      </c>
    </row>
    <row r="219" spans="1:13" x14ac:dyDescent="0.2">
      <c r="A219" t="s">
        <v>43</v>
      </c>
      <c r="B219">
        <v>41983</v>
      </c>
      <c r="C219">
        <v>2093418</v>
      </c>
      <c r="D219">
        <v>2.005476211630931E-2</v>
      </c>
      <c r="H219" t="s">
        <v>43</v>
      </c>
      <c r="I219">
        <v>636510</v>
      </c>
      <c r="J219">
        <v>2054035</v>
      </c>
      <c r="K219">
        <v>0.30988274299123431</v>
      </c>
    </row>
    <row r="220" spans="1:13" x14ac:dyDescent="0.2">
      <c r="A220" t="s">
        <v>44</v>
      </c>
      <c r="B220">
        <v>78053</v>
      </c>
      <c r="C220">
        <v>2259949</v>
      </c>
      <c r="D220">
        <v>3.4537505049892718E-2</v>
      </c>
      <c r="H220" t="s">
        <v>44</v>
      </c>
      <c r="I220">
        <v>600194</v>
      </c>
      <c r="J220">
        <v>2105045</v>
      </c>
      <c r="K220">
        <v>0.2851216957357206</v>
      </c>
    </row>
    <row r="223" spans="1:13" x14ac:dyDescent="0.2">
      <c r="B223" t="s">
        <v>74</v>
      </c>
      <c r="C223" t="s">
        <v>75</v>
      </c>
      <c r="D223" t="s">
        <v>76</v>
      </c>
      <c r="E223" t="s">
        <v>77</v>
      </c>
      <c r="F223" t="s">
        <v>78</v>
      </c>
      <c r="I223" t="s">
        <v>74</v>
      </c>
      <c r="J223" t="s">
        <v>75</v>
      </c>
      <c r="K223" t="s">
        <v>76</v>
      </c>
      <c r="L223" t="s">
        <v>77</v>
      </c>
      <c r="M223" t="s">
        <v>93</v>
      </c>
    </row>
    <row r="224" spans="1:13" x14ac:dyDescent="0.2">
      <c r="A224" t="s">
        <v>5</v>
      </c>
      <c r="B224">
        <v>117412</v>
      </c>
      <c r="C224">
        <v>2070070</v>
      </c>
      <c r="D224">
        <v>5.6718854917949632E-2</v>
      </c>
      <c r="E224">
        <v>5.4306919904786775E-2</v>
      </c>
      <c r="F224">
        <v>1</v>
      </c>
      <c r="H224" t="s">
        <v>5</v>
      </c>
      <c r="I224">
        <v>920952</v>
      </c>
      <c r="J224">
        <v>2051814</v>
      </c>
      <c r="K224">
        <v>0.44884770256953116</v>
      </c>
      <c r="L224">
        <v>0.46400489456040711</v>
      </c>
      <c r="M224">
        <v>8.5441209955180746</v>
      </c>
    </row>
    <row r="225" spans="1:13" x14ac:dyDescent="0.2">
      <c r="A225" t="s">
        <v>43</v>
      </c>
      <c r="B225">
        <v>80228</v>
      </c>
      <c r="C225">
        <v>1947592</v>
      </c>
      <c r="D225">
        <v>4.1193432710752563E-2</v>
      </c>
      <c r="E225">
        <v>4.4325997126146682E-2</v>
      </c>
      <c r="F225">
        <v>0.81621268898808708</v>
      </c>
      <c r="H225" t="s">
        <v>43</v>
      </c>
      <c r="I225">
        <v>1100499</v>
      </c>
      <c r="J225">
        <v>2218298</v>
      </c>
      <c r="K225">
        <v>0.49610061407439399</v>
      </c>
      <c r="L225">
        <v>0.50595932720323311</v>
      </c>
    </row>
    <row r="226" spans="1:13" x14ac:dyDescent="0.2">
      <c r="A226" t="s">
        <v>44</v>
      </c>
      <c r="B226">
        <v>178537</v>
      </c>
      <c r="C226">
        <v>2154734</v>
      </c>
      <c r="D226">
        <v>8.2858023310533921E-2</v>
      </c>
      <c r="E226">
        <v>8.6602247750103098E-2</v>
      </c>
      <c r="F226">
        <v>1.5946816336101897</v>
      </c>
      <c r="H226" t="s">
        <v>44</v>
      </c>
      <c r="I226">
        <v>1021140</v>
      </c>
      <c r="J226">
        <v>2031155</v>
      </c>
      <c r="K226">
        <v>0.50273858962019147</v>
      </c>
      <c r="L226">
        <v>0.51258307699631744</v>
      </c>
    </row>
    <row r="227" spans="1:13" x14ac:dyDescent="0.2">
      <c r="A227" t="s">
        <v>5</v>
      </c>
      <c r="B227">
        <v>122254</v>
      </c>
      <c r="C227">
        <v>2203081</v>
      </c>
      <c r="D227">
        <v>5.5492285576426832E-2</v>
      </c>
      <c r="H227" t="s">
        <v>5</v>
      </c>
      <c r="I227">
        <v>943479</v>
      </c>
      <c r="J227">
        <v>2024148</v>
      </c>
      <c r="K227">
        <v>0.46611166772390161</v>
      </c>
    </row>
    <row r="228" spans="1:13" x14ac:dyDescent="0.2">
      <c r="A228" t="s">
        <v>43</v>
      </c>
      <c r="B228">
        <v>90139</v>
      </c>
      <c r="C228">
        <v>1938943</v>
      </c>
      <c r="D228">
        <v>4.6488731231397726E-2</v>
      </c>
      <c r="H228" t="s">
        <v>43</v>
      </c>
      <c r="I228">
        <v>1120813</v>
      </c>
      <c r="J228">
        <v>2167195</v>
      </c>
      <c r="K228">
        <v>0.51717219724113428</v>
      </c>
    </row>
    <row r="229" spans="1:13" x14ac:dyDescent="0.2">
      <c r="A229" t="s">
        <v>44</v>
      </c>
      <c r="B229">
        <v>203390</v>
      </c>
      <c r="C229">
        <v>2202266</v>
      </c>
      <c r="D229">
        <v>9.2354874479286336E-2</v>
      </c>
      <c r="H229" t="s">
        <v>44</v>
      </c>
      <c r="I229">
        <v>1027417</v>
      </c>
      <c r="J229">
        <v>1998008</v>
      </c>
      <c r="K229">
        <v>0.51422066378112596</v>
      </c>
    </row>
    <row r="230" spans="1:13" x14ac:dyDescent="0.2">
      <c r="A230" t="s">
        <v>5</v>
      </c>
      <c r="B230">
        <v>107705</v>
      </c>
      <c r="C230">
        <v>2123956</v>
      </c>
      <c r="D230">
        <v>5.0709619219983841E-2</v>
      </c>
      <c r="H230" t="s">
        <v>5</v>
      </c>
      <c r="I230">
        <v>952793</v>
      </c>
      <c r="J230">
        <v>1997238</v>
      </c>
      <c r="K230">
        <v>0.47705531338778856</v>
      </c>
    </row>
    <row r="231" spans="1:13" x14ac:dyDescent="0.2">
      <c r="A231" t="s">
        <v>43</v>
      </c>
      <c r="B231">
        <v>97070</v>
      </c>
      <c r="C231">
        <v>2143023</v>
      </c>
      <c r="D231">
        <v>4.5295827436289765E-2</v>
      </c>
      <c r="H231" t="s">
        <v>43</v>
      </c>
      <c r="I231">
        <v>1083190</v>
      </c>
      <c r="J231">
        <v>2146609</v>
      </c>
      <c r="K231">
        <v>0.50460517029417096</v>
      </c>
    </row>
    <row r="232" spans="1:13" x14ac:dyDescent="0.2">
      <c r="A232" t="s">
        <v>44</v>
      </c>
      <c r="B232">
        <v>167430</v>
      </c>
      <c r="C232">
        <v>1979222</v>
      </c>
      <c r="D232">
        <v>8.4593845460489023E-2</v>
      </c>
      <c r="H232" t="s">
        <v>44</v>
      </c>
      <c r="I232">
        <v>1027528</v>
      </c>
      <c r="J232">
        <v>1973018</v>
      </c>
      <c r="K232">
        <v>0.52078997758763479</v>
      </c>
    </row>
    <row r="234" spans="1:13" x14ac:dyDescent="0.2">
      <c r="B234" t="s">
        <v>74</v>
      </c>
      <c r="C234" t="s">
        <v>75</v>
      </c>
      <c r="D234" t="s">
        <v>76</v>
      </c>
      <c r="E234" t="s">
        <v>77</v>
      </c>
      <c r="F234" t="s">
        <v>78</v>
      </c>
      <c r="I234" t="s">
        <v>74</v>
      </c>
      <c r="J234" t="s">
        <v>75</v>
      </c>
      <c r="K234" t="s">
        <v>76</v>
      </c>
      <c r="L234" t="s">
        <v>77</v>
      </c>
      <c r="M234" t="s">
        <v>96</v>
      </c>
    </row>
    <row r="235" spans="1:13" x14ac:dyDescent="0.2">
      <c r="A235" t="s">
        <v>5</v>
      </c>
      <c r="B235">
        <v>55723</v>
      </c>
      <c r="C235">
        <v>853649</v>
      </c>
      <c r="D235">
        <v>6.5276243514606119E-2</v>
      </c>
      <c r="E235">
        <v>6.2943229931639769E-2</v>
      </c>
      <c r="F235">
        <v>1</v>
      </c>
      <c r="H235" t="s">
        <v>5</v>
      </c>
      <c r="I235">
        <v>227034</v>
      </c>
      <c r="J235">
        <v>244868</v>
      </c>
      <c r="K235">
        <v>0.92716892366499504</v>
      </c>
      <c r="L235">
        <v>0.91119756674365082</v>
      </c>
      <c r="M235">
        <v>10.643800000000001</v>
      </c>
    </row>
    <row r="236" spans="1:13" x14ac:dyDescent="0.2">
      <c r="A236" t="s">
        <v>49</v>
      </c>
      <c r="B236">
        <v>183459</v>
      </c>
      <c r="C236">
        <v>925092</v>
      </c>
      <c r="D236">
        <v>0.19831432981800728</v>
      </c>
      <c r="E236">
        <v>0.20022807669178347</v>
      </c>
      <c r="F236">
        <v>3.1810899585109236</v>
      </c>
      <c r="H236" t="s">
        <v>49</v>
      </c>
      <c r="I236">
        <v>69040</v>
      </c>
      <c r="J236">
        <v>877716</v>
      </c>
      <c r="K236">
        <v>7.8658700536392179E-2</v>
      </c>
      <c r="L236">
        <v>8.4429243878590896E-2</v>
      </c>
      <c r="M236">
        <v>2.7039402845903853</v>
      </c>
    </row>
    <row r="237" spans="1:13" x14ac:dyDescent="0.2">
      <c r="A237" t="s">
        <v>47</v>
      </c>
      <c r="B237">
        <v>40092</v>
      </c>
      <c r="C237">
        <v>1018795</v>
      </c>
      <c r="D237">
        <v>3.9352372165155892E-2</v>
      </c>
      <c r="E237">
        <v>3.9796546403068477E-2</v>
      </c>
      <c r="F237">
        <v>0.63226095080106282</v>
      </c>
      <c r="H237" t="s">
        <v>47</v>
      </c>
      <c r="I237">
        <v>37816</v>
      </c>
      <c r="J237">
        <v>911720</v>
      </c>
      <c r="K237">
        <v>4.1477646645900056E-2</v>
      </c>
      <c r="L237">
        <v>4.1737669530696762E-2</v>
      </c>
      <c r="M237">
        <v>0.66310021865777224</v>
      </c>
    </row>
    <row r="238" spans="1:13" x14ac:dyDescent="0.2">
      <c r="A238" t="s">
        <v>48</v>
      </c>
      <c r="B238">
        <v>45698</v>
      </c>
      <c r="C238">
        <v>958276</v>
      </c>
      <c r="D238">
        <v>4.7687722535052532E-2</v>
      </c>
      <c r="E238">
        <v>5.0181840354697214E-2</v>
      </c>
      <c r="F238">
        <v>0.79725556520054319</v>
      </c>
      <c r="H238" t="s">
        <v>48</v>
      </c>
      <c r="I238">
        <v>37834</v>
      </c>
      <c r="J238">
        <v>910135</v>
      </c>
      <c r="K238">
        <v>4.1569657248649923E-2</v>
      </c>
      <c r="L238">
        <v>4.3000380765326418E-2</v>
      </c>
      <c r="M238">
        <v>0.68316133144148283</v>
      </c>
    </row>
    <row r="239" spans="1:13" x14ac:dyDescent="0.2">
      <c r="A239" t="s">
        <v>5</v>
      </c>
      <c r="B239">
        <v>59236</v>
      </c>
      <c r="C239">
        <v>1012502</v>
      </c>
      <c r="D239">
        <v>5.8504575793430533E-2</v>
      </c>
      <c r="H239" t="s">
        <v>5</v>
      </c>
      <c r="I239">
        <v>233378</v>
      </c>
      <c r="J239">
        <v>252527</v>
      </c>
      <c r="K239">
        <v>0.92417048474024555</v>
      </c>
    </row>
    <row r="240" spans="1:13" x14ac:dyDescent="0.2">
      <c r="A240" t="s">
        <v>49</v>
      </c>
      <c r="B240">
        <v>194660</v>
      </c>
      <c r="C240">
        <v>909734</v>
      </c>
      <c r="D240">
        <v>0.21397463434366529</v>
      </c>
      <c r="H240" t="s">
        <v>49</v>
      </c>
      <c r="I240">
        <v>75795</v>
      </c>
      <c r="J240">
        <v>831718</v>
      </c>
      <c r="K240">
        <v>9.1130647647399726E-2</v>
      </c>
    </row>
    <row r="241" spans="1:13" x14ac:dyDescent="0.2">
      <c r="A241" t="s">
        <v>47</v>
      </c>
      <c r="B241">
        <v>38413</v>
      </c>
      <c r="C241">
        <v>972238</v>
      </c>
      <c r="D241">
        <v>3.9509873096916601E-2</v>
      </c>
      <c r="H241" t="s">
        <v>47</v>
      </c>
      <c r="I241">
        <v>38366</v>
      </c>
      <c r="J241">
        <v>940433</v>
      </c>
      <c r="K241">
        <v>4.0796101370326222E-2</v>
      </c>
    </row>
    <row r="242" spans="1:13" x14ac:dyDescent="0.2">
      <c r="A242" t="s">
        <v>48</v>
      </c>
      <c r="B242">
        <v>46241</v>
      </c>
      <c r="C242">
        <v>884935</v>
      </c>
      <c r="D242">
        <v>5.2253555345872858E-2</v>
      </c>
      <c r="H242" t="s">
        <v>48</v>
      </c>
      <c r="I242">
        <v>39443</v>
      </c>
      <c r="J242">
        <v>871626</v>
      </c>
      <c r="K242">
        <v>4.5252206795116254E-2</v>
      </c>
    </row>
    <row r="243" spans="1:13" x14ac:dyDescent="0.2">
      <c r="A243" t="s">
        <v>5</v>
      </c>
      <c r="B243">
        <v>51405</v>
      </c>
      <c r="C243">
        <v>790252</v>
      </c>
      <c r="D243">
        <v>6.5048870486882668E-2</v>
      </c>
      <c r="H243" t="s">
        <v>5</v>
      </c>
      <c r="I243">
        <v>240609</v>
      </c>
      <c r="J243">
        <v>272721</v>
      </c>
      <c r="K243">
        <v>0.88225329182571199</v>
      </c>
    </row>
    <row r="244" spans="1:13" x14ac:dyDescent="0.2">
      <c r="A244" t="s">
        <v>49</v>
      </c>
      <c r="B244">
        <v>184078</v>
      </c>
      <c r="C244">
        <v>977084</v>
      </c>
      <c r="D244">
        <v>0.18839526591367783</v>
      </c>
      <c r="H244" t="s">
        <v>49</v>
      </c>
      <c r="I244">
        <v>66399</v>
      </c>
      <c r="J244">
        <v>795213</v>
      </c>
      <c r="K244">
        <v>8.3498383451980795E-2</v>
      </c>
    </row>
    <row r="245" spans="1:13" x14ac:dyDescent="0.2">
      <c r="A245" t="s">
        <v>47</v>
      </c>
      <c r="B245">
        <v>37451</v>
      </c>
      <c r="C245">
        <v>924091</v>
      </c>
      <c r="D245">
        <v>4.0527393947132916E-2</v>
      </c>
      <c r="H245" t="s">
        <v>47</v>
      </c>
      <c r="I245">
        <v>36334</v>
      </c>
      <c r="J245">
        <v>846172</v>
      </c>
      <c r="K245">
        <v>4.2939260575864009E-2</v>
      </c>
    </row>
    <row r="246" spans="1:13" x14ac:dyDescent="0.2">
      <c r="A246" t="s">
        <v>48</v>
      </c>
      <c r="B246">
        <v>42230</v>
      </c>
      <c r="C246">
        <v>834515</v>
      </c>
      <c r="D246">
        <v>5.0604243183166267E-2</v>
      </c>
      <c r="H246" t="s">
        <v>48</v>
      </c>
      <c r="I246">
        <v>36184</v>
      </c>
      <c r="J246">
        <v>857862</v>
      </c>
      <c r="K246">
        <v>4.2179278252213057E-2</v>
      </c>
    </row>
    <row r="248" spans="1:13" x14ac:dyDescent="0.2">
      <c r="B248" t="s">
        <v>74</v>
      </c>
      <c r="C248" t="s">
        <v>75</v>
      </c>
      <c r="D248" t="s">
        <v>76</v>
      </c>
      <c r="E248" t="s">
        <v>77</v>
      </c>
      <c r="F248" t="s">
        <v>78</v>
      </c>
      <c r="I248" t="s">
        <v>74</v>
      </c>
      <c r="J248" t="s">
        <v>75</v>
      </c>
      <c r="K248" t="s">
        <v>76</v>
      </c>
      <c r="L248" t="s">
        <v>77</v>
      </c>
      <c r="M248" t="s">
        <v>96</v>
      </c>
    </row>
    <row r="249" spans="1:13" x14ac:dyDescent="0.2">
      <c r="A249" t="s">
        <v>5</v>
      </c>
      <c r="B249">
        <v>5622</v>
      </c>
      <c r="C249">
        <v>39088</v>
      </c>
      <c r="D249">
        <v>0.14382930822758902</v>
      </c>
      <c r="E249">
        <v>0.10227815475459179</v>
      </c>
      <c r="F249">
        <v>1</v>
      </c>
      <c r="H249" t="s">
        <v>5</v>
      </c>
      <c r="I249">
        <v>124774</v>
      </c>
      <c r="J249">
        <v>115566</v>
      </c>
      <c r="K249">
        <v>1.0796774137722167</v>
      </c>
      <c r="L249">
        <v>1.0751970145954426</v>
      </c>
      <c r="M249">
        <v>14.4765</v>
      </c>
    </row>
    <row r="250" spans="1:13" x14ac:dyDescent="0.2">
      <c r="A250" t="s">
        <v>49</v>
      </c>
      <c r="B250">
        <v>35158</v>
      </c>
      <c r="C250">
        <v>138114</v>
      </c>
      <c r="D250">
        <v>0.25455782903977875</v>
      </c>
      <c r="E250">
        <v>0.27629238783015581</v>
      </c>
      <c r="F250">
        <v>2.7013822110214756</v>
      </c>
      <c r="H250" t="s">
        <v>49</v>
      </c>
      <c r="I250">
        <v>52416</v>
      </c>
      <c r="J250">
        <v>129761</v>
      </c>
      <c r="K250">
        <v>0.40394263299450528</v>
      </c>
      <c r="L250">
        <v>0.35813039636691468</v>
      </c>
      <c r="M250">
        <v>1.341355439977997</v>
      </c>
    </row>
    <row r="251" spans="1:13" x14ac:dyDescent="0.2">
      <c r="A251" t="s">
        <v>47</v>
      </c>
      <c r="B251">
        <v>6472</v>
      </c>
      <c r="C251">
        <v>129992</v>
      </c>
      <c r="D251">
        <v>4.9787679241799498E-2</v>
      </c>
      <c r="E251">
        <v>4.8822640596308087E-2</v>
      </c>
      <c r="F251">
        <v>0.47735159784075193</v>
      </c>
      <c r="H251" t="s">
        <v>47</v>
      </c>
      <c r="I251">
        <v>4694</v>
      </c>
      <c r="J251">
        <v>82736</v>
      </c>
      <c r="K251">
        <v>5.6734674144266098E-2</v>
      </c>
      <c r="L251">
        <v>5.529476277974902E-2</v>
      </c>
      <c r="M251">
        <v>0.54063121213346443</v>
      </c>
    </row>
    <row r="252" spans="1:13" x14ac:dyDescent="0.2">
      <c r="A252" t="s">
        <v>48</v>
      </c>
      <c r="B252">
        <v>9126</v>
      </c>
      <c r="C252">
        <v>122504</v>
      </c>
      <c r="D252">
        <v>7.4495526676679941E-2</v>
      </c>
      <c r="E252">
        <v>6.1244847509173306E-2</v>
      </c>
      <c r="F252">
        <v>0.5988067310768892</v>
      </c>
      <c r="H252" t="s">
        <v>48</v>
      </c>
      <c r="I252">
        <v>4750</v>
      </c>
      <c r="J252">
        <v>89876</v>
      </c>
      <c r="K252">
        <v>5.2850594151942674E-2</v>
      </c>
      <c r="L252">
        <v>7.0596677586415635E-2</v>
      </c>
      <c r="M252">
        <v>0.69024199503605332</v>
      </c>
    </row>
    <row r="253" spans="1:13" x14ac:dyDescent="0.2">
      <c r="A253" t="s">
        <v>5</v>
      </c>
      <c r="B253">
        <v>4243</v>
      </c>
      <c r="C253">
        <v>44882</v>
      </c>
      <c r="D253">
        <v>9.4536785348246513E-2</v>
      </c>
      <c r="H253" t="s">
        <v>5</v>
      </c>
      <c r="I253">
        <v>85356</v>
      </c>
      <c r="J253">
        <v>92518</v>
      </c>
      <c r="K253">
        <v>0.92258803692254476</v>
      </c>
    </row>
    <row r="254" spans="1:13" x14ac:dyDescent="0.2">
      <c r="A254" t="s">
        <v>49</v>
      </c>
      <c r="B254">
        <v>32561</v>
      </c>
      <c r="C254">
        <v>124116</v>
      </c>
      <c r="D254">
        <v>0.26234329175932192</v>
      </c>
      <c r="H254" t="s">
        <v>49</v>
      </c>
      <c r="I254">
        <v>40899</v>
      </c>
      <c r="J254">
        <v>125287</v>
      </c>
      <c r="K254">
        <v>0.32644248804744308</v>
      </c>
    </row>
    <row r="255" spans="1:13" x14ac:dyDescent="0.2">
      <c r="A255" t="s">
        <v>47</v>
      </c>
      <c r="B255">
        <v>6696</v>
      </c>
      <c r="C255">
        <v>129583</v>
      </c>
      <c r="D255">
        <v>5.1673444819150663E-2</v>
      </c>
      <c r="H255" t="s">
        <v>47</v>
      </c>
      <c r="I255">
        <v>7157</v>
      </c>
      <c r="J255">
        <v>126404</v>
      </c>
      <c r="K255">
        <v>5.6620043669504128E-2</v>
      </c>
    </row>
    <row r="256" spans="1:13" x14ac:dyDescent="0.2">
      <c r="A256" t="s">
        <v>48</v>
      </c>
      <c r="B256">
        <v>6992</v>
      </c>
      <c r="C256">
        <v>116050</v>
      </c>
      <c r="D256">
        <v>6.0249892287806979E-2</v>
      </c>
      <c r="H256" t="s">
        <v>48</v>
      </c>
      <c r="I256">
        <v>8472</v>
      </c>
      <c r="J256">
        <v>96489</v>
      </c>
      <c r="K256">
        <v>8.7802754718154408E-2</v>
      </c>
    </row>
    <row r="257" spans="1:13" x14ac:dyDescent="0.2">
      <c r="A257" t="s">
        <v>5</v>
      </c>
      <c r="B257">
        <v>3785</v>
      </c>
      <c r="C257">
        <v>55281</v>
      </c>
      <c r="D257">
        <v>6.8468370687939803E-2</v>
      </c>
      <c r="H257" t="s">
        <v>5</v>
      </c>
      <c r="I257">
        <v>114321</v>
      </c>
      <c r="J257">
        <v>93451</v>
      </c>
      <c r="K257">
        <v>1.2233255930915667</v>
      </c>
    </row>
    <row r="258" spans="1:13" x14ac:dyDescent="0.2">
      <c r="A258" t="s">
        <v>49</v>
      </c>
      <c r="B258">
        <v>35837</v>
      </c>
      <c r="C258">
        <v>114871</v>
      </c>
      <c r="D258">
        <v>0.31197604269136686</v>
      </c>
      <c r="H258" t="s">
        <v>49</v>
      </c>
      <c r="I258">
        <v>29933</v>
      </c>
      <c r="J258">
        <v>87013</v>
      </c>
      <c r="K258">
        <v>0.3440060680587958</v>
      </c>
    </row>
    <row r="259" spans="1:13" x14ac:dyDescent="0.2">
      <c r="A259" t="s">
        <v>47</v>
      </c>
      <c r="B259">
        <v>5396</v>
      </c>
      <c r="C259">
        <v>119893</v>
      </c>
      <c r="D259">
        <v>4.5006797727974113E-2</v>
      </c>
      <c r="H259" t="s">
        <v>47</v>
      </c>
      <c r="I259">
        <v>5800</v>
      </c>
      <c r="J259">
        <v>110414</v>
      </c>
      <c r="K259">
        <v>5.252957052547684E-2</v>
      </c>
    </row>
    <row r="260" spans="1:13" x14ac:dyDescent="0.2">
      <c r="A260" t="s">
        <v>48</v>
      </c>
      <c r="B260">
        <v>3797</v>
      </c>
      <c r="C260">
        <v>77507</v>
      </c>
      <c r="D260">
        <v>4.8989123563033019E-2</v>
      </c>
      <c r="H260" t="s">
        <v>48</v>
      </c>
      <c r="I260">
        <v>6058</v>
      </c>
      <c r="J260">
        <v>85160</v>
      </c>
      <c r="K260">
        <v>7.1136683889149829E-2</v>
      </c>
    </row>
    <row r="262" spans="1:13" x14ac:dyDescent="0.2">
      <c r="B262" t="s">
        <v>74</v>
      </c>
      <c r="C262" t="s">
        <v>75</v>
      </c>
      <c r="D262" t="s">
        <v>76</v>
      </c>
      <c r="E262" t="s">
        <v>77</v>
      </c>
      <c r="F262" t="s">
        <v>78</v>
      </c>
      <c r="I262" t="s">
        <v>74</v>
      </c>
      <c r="J262" t="s">
        <v>75</v>
      </c>
      <c r="K262" t="s">
        <v>76</v>
      </c>
      <c r="L262" t="s">
        <v>77</v>
      </c>
      <c r="M262" t="s">
        <v>96</v>
      </c>
    </row>
    <row r="263" spans="1:13" x14ac:dyDescent="0.2">
      <c r="A263" t="s">
        <v>5</v>
      </c>
      <c r="B263">
        <v>50185</v>
      </c>
      <c r="C263">
        <v>1422641</v>
      </c>
      <c r="D263">
        <v>3.5275941013931132E-2</v>
      </c>
      <c r="E263">
        <v>3.5570723239219774E-2</v>
      </c>
      <c r="F263">
        <v>1</v>
      </c>
      <c r="H263" t="s">
        <v>5</v>
      </c>
      <c r="I263">
        <v>235458</v>
      </c>
      <c r="J263">
        <v>1539186</v>
      </c>
      <c r="K263">
        <v>0.15297566375993546</v>
      </c>
      <c r="L263">
        <v>0.16885513386956352</v>
      </c>
      <c r="M263">
        <v>10.51248</v>
      </c>
    </row>
    <row r="264" spans="1:13" x14ac:dyDescent="0.2">
      <c r="A264" t="s">
        <v>49</v>
      </c>
      <c r="B264">
        <v>109757</v>
      </c>
      <c r="C264">
        <v>1704505</v>
      </c>
      <c r="D264">
        <v>6.439230157729077E-2</v>
      </c>
      <c r="E264">
        <v>6.2434420819794965E-2</v>
      </c>
      <c r="F264">
        <v>1.7552193246089429</v>
      </c>
      <c r="H264" t="s">
        <v>49</v>
      </c>
      <c r="I264">
        <v>60858</v>
      </c>
      <c r="J264">
        <v>1510269</v>
      </c>
      <c r="K264">
        <v>4.0296132675702145E-2</v>
      </c>
      <c r="L264">
        <v>4.5875084923319119E-2</v>
      </c>
      <c r="M264">
        <v>3.5015336092660236</v>
      </c>
    </row>
    <row r="265" spans="1:13" x14ac:dyDescent="0.2">
      <c r="A265" t="s">
        <v>47</v>
      </c>
      <c r="B265">
        <v>51210</v>
      </c>
      <c r="C265">
        <v>1582848</v>
      </c>
      <c r="D265">
        <v>3.2353074963609896E-2</v>
      </c>
      <c r="E265">
        <v>3.4524719954975171E-2</v>
      </c>
      <c r="F265">
        <v>0.9705937020956803</v>
      </c>
      <c r="H265" t="s">
        <v>47</v>
      </c>
      <c r="I265">
        <v>54486</v>
      </c>
      <c r="J265">
        <v>1592769</v>
      </c>
      <c r="K265">
        <v>3.4208350363423699E-2</v>
      </c>
      <c r="L265">
        <v>3.3902268728963382E-2</v>
      </c>
      <c r="M265">
        <v>0.95309472627149805</v>
      </c>
    </row>
    <row r="266" spans="1:13" x14ac:dyDescent="0.2">
      <c r="A266" t="s">
        <v>48</v>
      </c>
      <c r="B266">
        <v>57247</v>
      </c>
      <c r="C266">
        <v>1435854</v>
      </c>
      <c r="D266">
        <v>3.9869652485559119E-2</v>
      </c>
      <c r="E266">
        <v>4.0337641827093616E-2</v>
      </c>
      <c r="F266">
        <v>1.1340124167792547</v>
      </c>
      <c r="H266" t="s">
        <v>48</v>
      </c>
      <c r="I266">
        <v>52996</v>
      </c>
      <c r="J266">
        <v>1540686</v>
      </c>
      <c r="K266">
        <v>3.4397664417019434E-2</v>
      </c>
      <c r="L266">
        <v>3.422531849760569E-2</v>
      </c>
      <c r="M266">
        <v>0.96217662675661708</v>
      </c>
    </row>
    <row r="267" spans="1:13" x14ac:dyDescent="0.2">
      <c r="A267" t="s">
        <v>5</v>
      </c>
      <c r="B267">
        <v>50781</v>
      </c>
      <c r="C267">
        <v>1385650</v>
      </c>
      <c r="D267">
        <v>3.664778262909104E-2</v>
      </c>
      <c r="H267" t="s">
        <v>5</v>
      </c>
      <c r="I267">
        <v>242291</v>
      </c>
      <c r="J267">
        <v>1363508</v>
      </c>
      <c r="K267">
        <v>0.17769679385819517</v>
      </c>
    </row>
    <row r="268" spans="1:13" x14ac:dyDescent="0.2">
      <c r="A268" t="s">
        <v>49</v>
      </c>
      <c r="B268">
        <v>93244</v>
      </c>
      <c r="C268">
        <v>1505752</v>
      </c>
      <c r="D268">
        <v>6.1925204150484275E-2</v>
      </c>
      <c r="H268" t="s">
        <v>49</v>
      </c>
      <c r="I268">
        <v>66605</v>
      </c>
      <c r="J268">
        <v>1441951</v>
      </c>
      <c r="K268">
        <v>4.6190889981698409E-2</v>
      </c>
    </row>
    <row r="269" spans="1:13" x14ac:dyDescent="0.2">
      <c r="A269" t="s">
        <v>47</v>
      </c>
      <c r="B269">
        <v>50644</v>
      </c>
      <c r="C269">
        <v>1396566</v>
      </c>
      <c r="D269">
        <v>3.6263234247432628E-2</v>
      </c>
      <c r="H269" t="s">
        <v>47</v>
      </c>
      <c r="I269">
        <v>54552</v>
      </c>
      <c r="J269">
        <v>1640777</v>
      </c>
      <c r="K269">
        <v>3.3247662540369594E-2</v>
      </c>
    </row>
    <row r="270" spans="1:13" x14ac:dyDescent="0.2">
      <c r="A270" t="s">
        <v>48</v>
      </c>
      <c r="B270">
        <v>51539</v>
      </c>
      <c r="C270">
        <v>1273514</v>
      </c>
      <c r="D270">
        <v>4.0469912384159104E-2</v>
      </c>
      <c r="H270" t="s">
        <v>48</v>
      </c>
      <c r="I270">
        <v>55504</v>
      </c>
      <c r="J270">
        <v>1533477</v>
      </c>
      <c r="K270">
        <v>3.6194869567655726E-2</v>
      </c>
    </row>
    <row r="271" spans="1:13" x14ac:dyDescent="0.2">
      <c r="A271" t="s">
        <v>5</v>
      </c>
      <c r="B271">
        <v>53170</v>
      </c>
      <c r="C271">
        <v>1528381</v>
      </c>
      <c r="D271">
        <v>3.4788446074637151E-2</v>
      </c>
      <c r="H271" t="s">
        <v>5</v>
      </c>
      <c r="I271">
        <v>247738</v>
      </c>
      <c r="J271">
        <v>1408459</v>
      </c>
      <c r="K271">
        <v>0.17589294399055991</v>
      </c>
    </row>
    <row r="272" spans="1:13" x14ac:dyDescent="0.2">
      <c r="A272" t="s">
        <v>49</v>
      </c>
      <c r="B272">
        <v>86782</v>
      </c>
      <c r="C272">
        <v>1422988</v>
      </c>
      <c r="D272">
        <v>6.0985756731609823E-2</v>
      </c>
      <c r="H272" t="s">
        <v>49</v>
      </c>
      <c r="I272">
        <v>71999</v>
      </c>
      <c r="J272">
        <v>1407929</v>
      </c>
      <c r="K272">
        <v>5.113823211255681E-2</v>
      </c>
    </row>
    <row r="273" spans="1:13" x14ac:dyDescent="0.2">
      <c r="A273" t="s">
        <v>47</v>
      </c>
      <c r="B273">
        <v>51687</v>
      </c>
      <c r="C273">
        <v>1478552</v>
      </c>
      <c r="D273">
        <v>3.4957850653882988E-2</v>
      </c>
      <c r="H273" t="s">
        <v>47</v>
      </c>
      <c r="I273">
        <v>59734</v>
      </c>
      <c r="J273">
        <v>1744018</v>
      </c>
      <c r="K273">
        <v>3.4250793283096846E-2</v>
      </c>
    </row>
    <row r="274" spans="1:13" x14ac:dyDescent="0.2">
      <c r="A274" t="s">
        <v>48</v>
      </c>
      <c r="B274">
        <v>48678</v>
      </c>
      <c r="C274">
        <v>1196803</v>
      </c>
      <c r="D274">
        <v>4.0673360611562639E-2</v>
      </c>
      <c r="H274" t="s">
        <v>48</v>
      </c>
      <c r="I274">
        <v>47302</v>
      </c>
      <c r="J274">
        <v>1474344</v>
      </c>
      <c r="K274">
        <v>3.2083421508141925E-2</v>
      </c>
    </row>
    <row r="276" spans="1:13" x14ac:dyDescent="0.2">
      <c r="B276" t="s">
        <v>74</v>
      </c>
      <c r="C276" t="s">
        <v>75</v>
      </c>
      <c r="D276" t="s">
        <v>76</v>
      </c>
      <c r="E276" t="s">
        <v>77</v>
      </c>
      <c r="F276" t="s">
        <v>78</v>
      </c>
      <c r="I276" t="s">
        <v>74</v>
      </c>
      <c r="J276" t="s">
        <v>75</v>
      </c>
      <c r="K276" t="s">
        <v>76</v>
      </c>
      <c r="L276" t="s">
        <v>77</v>
      </c>
      <c r="M276" t="s">
        <v>96</v>
      </c>
    </row>
    <row r="277" spans="1:13" x14ac:dyDescent="0.2">
      <c r="A277" t="s">
        <v>5</v>
      </c>
      <c r="B277">
        <v>27396</v>
      </c>
      <c r="C277">
        <v>1337902</v>
      </c>
      <c r="D277">
        <v>2.0476836121031287E-2</v>
      </c>
      <c r="E277">
        <v>2.0234403347379023E-2</v>
      </c>
      <c r="F277">
        <v>1</v>
      </c>
      <c r="H277" t="s">
        <v>5</v>
      </c>
      <c r="I277">
        <v>266181</v>
      </c>
      <c r="J277">
        <v>1278468</v>
      </c>
      <c r="K277">
        <v>0.208203099334516</v>
      </c>
      <c r="L277">
        <v>0.21537087647967765</v>
      </c>
      <c r="M277">
        <v>4.747026</v>
      </c>
    </row>
    <row r="278" spans="1:13" x14ac:dyDescent="0.2">
      <c r="A278" t="s">
        <v>49</v>
      </c>
      <c r="B278">
        <v>160738</v>
      </c>
      <c r="C278">
        <v>1341989</v>
      </c>
      <c r="D278">
        <v>0.11977594451221284</v>
      </c>
      <c r="E278">
        <v>0.1297944337356278</v>
      </c>
      <c r="F278">
        <v>6.4145421788500707</v>
      </c>
      <c r="H278" t="s">
        <v>49</v>
      </c>
      <c r="I278">
        <v>64568</v>
      </c>
      <c r="J278">
        <v>1170749</v>
      </c>
      <c r="K278">
        <v>5.5151018706827849E-2</v>
      </c>
      <c r="L278">
        <v>5.4712618345628676E-2</v>
      </c>
      <c r="M278">
        <v>1.2896865946413454</v>
      </c>
    </row>
    <row r="279" spans="1:13" x14ac:dyDescent="0.2">
      <c r="A279" t="s">
        <v>5</v>
      </c>
      <c r="B279">
        <v>29131</v>
      </c>
      <c r="C279">
        <v>1321603</v>
      </c>
      <c r="D279">
        <v>2.2042171514441176E-2</v>
      </c>
      <c r="H279" t="s">
        <v>5</v>
      </c>
      <c r="I279">
        <v>255243</v>
      </c>
      <c r="J279">
        <v>1169774</v>
      </c>
      <c r="K279">
        <v>0.21819855801206045</v>
      </c>
    </row>
    <row r="280" spans="1:13" x14ac:dyDescent="0.2">
      <c r="A280" t="s">
        <v>49</v>
      </c>
      <c r="B280">
        <v>172811</v>
      </c>
      <c r="C280">
        <v>1320365</v>
      </c>
      <c r="D280">
        <v>0.13088123359828532</v>
      </c>
      <c r="H280" t="s">
        <v>49</v>
      </c>
      <c r="I280">
        <v>64654</v>
      </c>
      <c r="J280">
        <v>1168844</v>
      </c>
      <c r="K280">
        <v>5.5314481658801345E-2</v>
      </c>
    </row>
    <row r="281" spans="1:13" x14ac:dyDescent="0.2">
      <c r="A281" t="s">
        <v>5</v>
      </c>
      <c r="B281">
        <v>23574</v>
      </c>
      <c r="C281">
        <v>1296400</v>
      </c>
      <c r="D281">
        <v>1.8184202406664608E-2</v>
      </c>
      <c r="H281" t="s">
        <v>5</v>
      </c>
      <c r="I281">
        <v>259614</v>
      </c>
      <c r="J281">
        <v>1181616</v>
      </c>
      <c r="K281">
        <v>0.21971097209245644</v>
      </c>
    </row>
    <row r="282" spans="1:13" x14ac:dyDescent="0.2">
      <c r="A282" t="s">
        <v>49</v>
      </c>
      <c r="B282">
        <v>186205</v>
      </c>
      <c r="C282">
        <v>1342249</v>
      </c>
      <c r="D282">
        <v>0.13872612309638524</v>
      </c>
      <c r="H282" t="s">
        <v>49</v>
      </c>
      <c r="I282">
        <v>63360</v>
      </c>
      <c r="J282">
        <v>1180496</v>
      </c>
      <c r="K282">
        <v>5.3672354671256826E-2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FB51-33BC-B34E-8AA4-11CE3DD6D417}">
  <dimension ref="A5:Y40"/>
  <sheetViews>
    <sheetView zoomScale="75" workbookViewId="0">
      <selection activeCell="N5" sqref="N5"/>
    </sheetView>
  </sheetViews>
  <sheetFormatPr baseColWidth="10" defaultRowHeight="16" x14ac:dyDescent="0.2"/>
  <sheetData>
    <row r="5" spans="1:25" x14ac:dyDescent="0.2">
      <c r="A5" s="35" t="s">
        <v>102</v>
      </c>
      <c r="H5" t="s">
        <v>99</v>
      </c>
      <c r="N5" t="s">
        <v>101</v>
      </c>
      <c r="T5" t="s">
        <v>1</v>
      </c>
    </row>
    <row r="6" spans="1:25" x14ac:dyDescent="0.2">
      <c r="A6" t="s">
        <v>50</v>
      </c>
      <c r="G6" t="s">
        <v>51</v>
      </c>
      <c r="Y6" t="s">
        <v>2</v>
      </c>
    </row>
    <row r="7" spans="1:25" x14ac:dyDescent="0.2">
      <c r="A7" t="s">
        <v>5</v>
      </c>
      <c r="B7" s="1">
        <v>9.4036651435938499</v>
      </c>
      <c r="C7" s="2">
        <v>9.5624358215223779</v>
      </c>
      <c r="D7" s="3">
        <v>11.212129702417885</v>
      </c>
      <c r="E7" s="3"/>
      <c r="H7">
        <v>1</v>
      </c>
      <c r="I7">
        <v>1</v>
      </c>
      <c r="J7">
        <v>1</v>
      </c>
      <c r="N7" s="1">
        <v>9.4036651435938499</v>
      </c>
      <c r="O7" s="2">
        <v>9.5624358215223779</v>
      </c>
      <c r="P7" s="3">
        <v>11.212129702417885</v>
      </c>
      <c r="T7">
        <v>100</v>
      </c>
      <c r="U7">
        <v>100</v>
      </c>
      <c r="V7">
        <v>100</v>
      </c>
      <c r="Y7">
        <v>100</v>
      </c>
    </row>
    <row r="8" spans="1:25" x14ac:dyDescent="0.2">
      <c r="A8" t="s">
        <v>18</v>
      </c>
      <c r="B8" s="1">
        <v>10.655186298291246</v>
      </c>
      <c r="C8" s="2">
        <v>10.953954396355499</v>
      </c>
      <c r="D8" s="3">
        <v>13.427028285595727</v>
      </c>
      <c r="E8" s="3"/>
      <c r="G8" t="s">
        <v>18</v>
      </c>
      <c r="H8" s="1">
        <v>2.7884687294807295</v>
      </c>
      <c r="I8" s="2">
        <v>3.2645570362507077</v>
      </c>
      <c r="J8" s="3">
        <v>3.1703407784611803</v>
      </c>
      <c r="N8">
        <f t="shared" ref="N8:P12" si="0">B8/H8</f>
        <v>3.8211604045046839</v>
      </c>
      <c r="O8">
        <f t="shared" si="0"/>
        <v>3.3554182925031517</v>
      </c>
      <c r="P8">
        <f t="shared" si="0"/>
        <v>4.2352003219391881</v>
      </c>
      <c r="T8">
        <f>(N8-1)*100/(N7-1)</f>
        <v>33.570595166506209</v>
      </c>
      <c r="U8">
        <f>(O8-1)*100/(O7-1)</f>
        <v>27.508740989130878</v>
      </c>
      <c r="V8">
        <f>(P8-1)*100/(P7-1)</f>
        <v>31.679976813976445</v>
      </c>
      <c r="Y8">
        <f>AVERAGE(T8:X8)</f>
        <v>30.919770989871179</v>
      </c>
    </row>
    <row r="9" spans="1:25" x14ac:dyDescent="0.2">
      <c r="A9" t="s">
        <v>19</v>
      </c>
      <c r="B9" s="1">
        <v>1.1277194246122961</v>
      </c>
      <c r="C9" s="2">
        <v>1.3512861330870602</v>
      </c>
      <c r="D9" s="3">
        <v>1.4571559751750802</v>
      </c>
      <c r="E9" s="3"/>
      <c r="G9" t="s">
        <v>19</v>
      </c>
      <c r="H9" s="1">
        <v>1.2537672122447727</v>
      </c>
      <c r="I9" s="2">
        <v>1.8571371241108923</v>
      </c>
      <c r="J9" s="3">
        <v>1.6859283590975409</v>
      </c>
      <c r="N9">
        <f t="shared" si="0"/>
        <v>0.899464759963855</v>
      </c>
      <c r="O9">
        <f t="shared" si="0"/>
        <v>0.72761785629264775</v>
      </c>
      <c r="P9">
        <f t="shared" si="0"/>
        <v>0.86430480115719743</v>
      </c>
      <c r="T9">
        <f>(N9-1)*100/(N7-1)</f>
        <v>-1.1963261067438349</v>
      </c>
      <c r="U9">
        <f>(O9-1)*100/(O7-1)</f>
        <v>-3.1811291714759204</v>
      </c>
      <c r="V9">
        <f>(P9-1)*100/(P7-1)</f>
        <v>-1.3287649373536117</v>
      </c>
      <c r="Y9">
        <f>AVERAGE(T9:X9)</f>
        <v>-1.9020734051911223</v>
      </c>
    </row>
    <row r="10" spans="1:25" x14ac:dyDescent="0.2">
      <c r="A10" t="s">
        <v>20</v>
      </c>
      <c r="B10" s="1">
        <v>7.7411762506898967</v>
      </c>
      <c r="C10" s="2">
        <v>8.5947747017494844</v>
      </c>
      <c r="D10" s="3">
        <v>8.91694250420041</v>
      </c>
      <c r="E10" s="3"/>
      <c r="G10" t="s">
        <v>20</v>
      </c>
      <c r="H10" s="1">
        <v>0.82397993888353127</v>
      </c>
      <c r="I10" s="2">
        <v>0.93509271918367476</v>
      </c>
      <c r="J10" s="3">
        <v>0.93945748714403809</v>
      </c>
      <c r="N10">
        <f t="shared" si="0"/>
        <v>9.3948600996026244</v>
      </c>
      <c r="O10">
        <f t="shared" si="0"/>
        <v>9.1913609478775804</v>
      </c>
      <c r="P10">
        <f t="shared" si="0"/>
        <v>9.4915870342446471</v>
      </c>
      <c r="T10">
        <f>(N10-1)*100/(N7-1)</f>
        <v>99.89522376438407</v>
      </c>
      <c r="U10">
        <f>(O10-1)*100/(O7-1)</f>
        <v>95.666246365174842</v>
      </c>
      <c r="V10">
        <f>(P10-1)*100/(P7-1)</f>
        <v>83.151970075684886</v>
      </c>
      <c r="Y10">
        <f>AVERAGE(T10:X10)</f>
        <v>92.904480068414614</v>
      </c>
    </row>
    <row r="11" spans="1:25" x14ac:dyDescent="0.2">
      <c r="A11" t="s">
        <v>21</v>
      </c>
      <c r="B11" s="1">
        <v>4.4617503239729954</v>
      </c>
      <c r="C11" s="2">
        <v>5.5000985037054262</v>
      </c>
      <c r="D11" s="3">
        <v>5.9065976033901642</v>
      </c>
      <c r="E11" s="3"/>
      <c r="G11" t="s">
        <v>21</v>
      </c>
      <c r="H11" s="1">
        <v>3.75702486823837</v>
      </c>
      <c r="I11" s="2">
        <v>4.5962738038366933</v>
      </c>
      <c r="J11" s="3">
        <v>4.8768252729202919</v>
      </c>
      <c r="N11">
        <f t="shared" si="0"/>
        <v>1.1875754035306836</v>
      </c>
      <c r="O11">
        <f t="shared" si="0"/>
        <v>1.1966429195567667</v>
      </c>
      <c r="P11">
        <f t="shared" si="0"/>
        <v>1.2111562897666075</v>
      </c>
      <c r="T11">
        <f>(N11-1)*100/(N7-1)</f>
        <v>2.2320666081474356</v>
      </c>
      <c r="U11">
        <f>(O11-1)*100/(O7-1)</f>
        <v>2.2965768579834345</v>
      </c>
      <c r="V11">
        <f>(P11-1)*100/(P7-1)</f>
        <v>2.0677008216671289</v>
      </c>
      <c r="Y11">
        <f>AVERAGE(T11:X11)</f>
        <v>2.1987814292659995</v>
      </c>
    </row>
    <row r="12" spans="1:25" x14ac:dyDescent="0.2">
      <c r="A12" t="s">
        <v>22</v>
      </c>
      <c r="B12" s="1">
        <v>0.79562671398755669</v>
      </c>
      <c r="C12" s="2">
        <v>0.95755652125153234</v>
      </c>
      <c r="D12" s="3">
        <v>0.85194493061704069</v>
      </c>
      <c r="E12" s="3"/>
      <c r="G12" t="s">
        <v>22</v>
      </c>
      <c r="H12" s="1">
        <v>0.77113688442918327</v>
      </c>
      <c r="I12" s="2">
        <v>0.8924351300945863</v>
      </c>
      <c r="J12" s="3">
        <v>0.92090371039193031</v>
      </c>
      <c r="N12">
        <f t="shared" si="0"/>
        <v>1.0317580834905873</v>
      </c>
      <c r="O12">
        <f t="shared" si="0"/>
        <v>1.0729704478913151</v>
      </c>
      <c r="P12">
        <f t="shared" si="0"/>
        <v>0.92511836037066109</v>
      </c>
      <c r="T12">
        <f>(N12-1)*100/(N7-1)</f>
        <v>0.37790753139178335</v>
      </c>
      <c r="U12">
        <f>(O12-1)*100/(O7-1)</f>
        <v>0.85221599802124037</v>
      </c>
      <c r="V12">
        <f>(P12-1)*100/(P7-1)</f>
        <v>-0.73326173688931395</v>
      </c>
      <c r="Y12">
        <f>AVERAGE(T12:X12)</f>
        <v>0.16562059750790326</v>
      </c>
    </row>
    <row r="14" spans="1:25" x14ac:dyDescent="0.2">
      <c r="A14" t="s">
        <v>52</v>
      </c>
      <c r="G14" t="s">
        <v>53</v>
      </c>
    </row>
    <row r="15" spans="1:25" x14ac:dyDescent="0.2">
      <c r="A15" t="s">
        <v>5</v>
      </c>
      <c r="B15" s="17">
        <v>8.7719548686111128</v>
      </c>
      <c r="C15" s="18">
        <v>7.086620575256906</v>
      </c>
      <c r="D15" s="19">
        <v>6.1085048476143253</v>
      </c>
      <c r="E15" s="19"/>
      <c r="G15" t="s">
        <v>5</v>
      </c>
      <c r="H15">
        <v>1</v>
      </c>
      <c r="I15">
        <v>1</v>
      </c>
      <c r="J15">
        <v>1</v>
      </c>
      <c r="N15" s="17">
        <v>8.7719548686111128</v>
      </c>
      <c r="O15" s="18">
        <v>7.086620575256906</v>
      </c>
      <c r="P15" s="19">
        <v>6.1085048476143253</v>
      </c>
      <c r="T15">
        <v>100</v>
      </c>
      <c r="U15">
        <v>100</v>
      </c>
      <c r="V15">
        <v>100</v>
      </c>
      <c r="Y15">
        <v>100</v>
      </c>
    </row>
    <row r="16" spans="1:25" x14ac:dyDescent="0.2">
      <c r="A16" t="s">
        <v>25</v>
      </c>
      <c r="B16" s="17">
        <v>11.727891065994353</v>
      </c>
      <c r="C16" s="18">
        <v>10.409805174485616</v>
      </c>
      <c r="D16" s="19">
        <v>8.9410651986261342</v>
      </c>
      <c r="E16" s="19"/>
      <c r="G16" t="s">
        <v>25</v>
      </c>
      <c r="H16" s="17">
        <v>1.7172472907602361</v>
      </c>
      <c r="I16" s="18">
        <v>1.2194806429073308</v>
      </c>
      <c r="J16" s="19">
        <v>1.1074979727217538</v>
      </c>
      <c r="N16">
        <f t="shared" ref="N16:P20" si="1">B16/H16</f>
        <v>6.82947128762238</v>
      </c>
      <c r="O16">
        <f t="shared" si="1"/>
        <v>8.536261100190881</v>
      </c>
      <c r="P16">
        <f t="shared" si="1"/>
        <v>8.0732113456179437</v>
      </c>
      <c r="T16">
        <f>(N16-1)*100/(N15-1)</f>
        <v>75.00649947371781</v>
      </c>
      <c r="U16">
        <f>(O16-1)*100/(O15-1)</f>
        <v>123.81683738965096</v>
      </c>
      <c r="V16">
        <f>(P16-1)*100/(P15-1)</f>
        <v>138.45952106556456</v>
      </c>
      <c r="Y16">
        <f>AVERAGE(T16:X16)</f>
        <v>112.42761930964444</v>
      </c>
    </row>
    <row r="17" spans="1:25" x14ac:dyDescent="0.2">
      <c r="A17" t="s">
        <v>26</v>
      </c>
      <c r="B17" s="17">
        <v>13.565711910151935</v>
      </c>
      <c r="C17" s="18">
        <v>15.357134204042342</v>
      </c>
      <c r="D17" s="19">
        <v>11.715950855169181</v>
      </c>
      <c r="E17" s="19"/>
      <c r="G17" t="s">
        <v>26</v>
      </c>
      <c r="H17" s="17">
        <v>10.018765748082368</v>
      </c>
      <c r="I17" s="18">
        <v>10.614163967998264</v>
      </c>
      <c r="J17" s="19">
        <v>8.070252455999368</v>
      </c>
      <c r="N17">
        <f t="shared" si="1"/>
        <v>1.3540302519547847</v>
      </c>
      <c r="O17">
        <f t="shared" si="1"/>
        <v>1.4468529269327426</v>
      </c>
      <c r="P17">
        <f t="shared" si="1"/>
        <v>1.4517452730316542</v>
      </c>
      <c r="T17">
        <f>(N17-1)*100/(N15-1)</f>
        <v>4.5552278408694828</v>
      </c>
      <c r="U17">
        <f>(O17-1)*100/O15-1</f>
        <v>5.3055856058237341</v>
      </c>
      <c r="V17">
        <f>(P17-1)*100/P15-1</f>
        <v>6.3953493416328095</v>
      </c>
      <c r="Y17">
        <f>AVERAGE(T17:X17)</f>
        <v>5.4187209294420091</v>
      </c>
    </row>
    <row r="18" spans="1:25" x14ac:dyDescent="0.2">
      <c r="A18" t="s">
        <v>27</v>
      </c>
      <c r="B18" s="17">
        <v>1.0772967917146694</v>
      </c>
      <c r="C18" s="18">
        <v>1.0924594986391079</v>
      </c>
      <c r="D18" s="19">
        <v>1.0670737963665924</v>
      </c>
      <c r="E18" s="19"/>
      <c r="G18" t="s">
        <v>27</v>
      </c>
      <c r="H18" s="17">
        <v>1.6061068414982822</v>
      </c>
      <c r="I18" s="18">
        <v>1.1275468729669542</v>
      </c>
      <c r="J18" s="19">
        <v>1.0427502396871022</v>
      </c>
      <c r="N18">
        <f t="shared" si="1"/>
        <v>0.67075039087044552</v>
      </c>
      <c r="O18">
        <f t="shared" si="1"/>
        <v>0.96888167120226254</v>
      </c>
      <c r="P18">
        <f t="shared" si="1"/>
        <v>1.0233263496412994</v>
      </c>
      <c r="T18">
        <f>(N18-1)*100/(N15-1)</f>
        <v>-4.2363808680787285</v>
      </c>
      <c r="U18">
        <f>(O18-1)*100/(O15-1)</f>
        <v>-0.51125790433263552</v>
      </c>
      <c r="V18">
        <f>(P18-1)*100/(P15-1)</f>
        <v>0.45661794080890117</v>
      </c>
      <c r="Y18">
        <f>AVERAGE(T18:X18)</f>
        <v>-1.4303402772008207</v>
      </c>
    </row>
    <row r="19" spans="1:25" x14ac:dyDescent="0.2">
      <c r="A19" t="s">
        <v>28</v>
      </c>
      <c r="B19" s="17">
        <v>0.98337577097617124</v>
      </c>
      <c r="C19" s="18">
        <v>0.98294190717679653</v>
      </c>
      <c r="D19" s="19">
        <v>0.93654315598091376</v>
      </c>
      <c r="E19" s="19"/>
      <c r="G19" t="s">
        <v>28</v>
      </c>
      <c r="H19" s="17">
        <v>0.94423550625768593</v>
      </c>
      <c r="I19" s="18">
        <v>0.78007122518668781</v>
      </c>
      <c r="J19" s="19">
        <v>0.78585247284015769</v>
      </c>
      <c r="N19">
        <f t="shared" si="1"/>
        <v>1.0414518035586386</v>
      </c>
      <c r="O19">
        <f t="shared" si="1"/>
        <v>1.2600668701009416</v>
      </c>
      <c r="P19">
        <f t="shared" si="1"/>
        <v>1.1917544174622792</v>
      </c>
      <c r="T19">
        <f>(N19-1)*100/(N15-1)</f>
        <v>0.53335105850976572</v>
      </c>
      <c r="U19">
        <f>(O19-1)*100/(O15-1)</f>
        <v>4.2727629706072925</v>
      </c>
      <c r="V19">
        <f>(P19-1)*100/(P15-1)</f>
        <v>3.7536309190707455</v>
      </c>
      <c r="Y19">
        <f>AVERAGE(T19:X19)</f>
        <v>2.8532483160626012</v>
      </c>
    </row>
    <row r="20" spans="1:25" x14ac:dyDescent="0.2">
      <c r="A20" t="s">
        <v>29</v>
      </c>
      <c r="B20" s="17">
        <v>0.78271370883374747</v>
      </c>
      <c r="C20" s="18">
        <v>0.79986423739237533</v>
      </c>
      <c r="D20" s="19">
        <v>0.81975824282290966</v>
      </c>
      <c r="E20" s="19"/>
      <c r="G20" t="s">
        <v>29</v>
      </c>
      <c r="H20" s="17">
        <v>0.76843924488148407</v>
      </c>
      <c r="I20" s="18">
        <v>0.69678833640229443</v>
      </c>
      <c r="J20" s="19">
        <v>0.73678136778599468</v>
      </c>
      <c r="N20">
        <f t="shared" si="1"/>
        <v>1.0185759174161713</v>
      </c>
      <c r="O20">
        <f t="shared" si="1"/>
        <v>1.1479300034244109</v>
      </c>
      <c r="P20">
        <f t="shared" si="1"/>
        <v>1.1126207565295223</v>
      </c>
      <c r="T20">
        <f>(N20-1)*100/(N15-1)</f>
        <v>0.23901216270818196</v>
      </c>
      <c r="U20">
        <f>(O20-1)*100/(O15-1)</f>
        <v>2.4304127651026941</v>
      </c>
      <c r="V20">
        <f>(P20-1)*100/(P15-1)</f>
        <v>2.2045737429830621</v>
      </c>
      <c r="Y20">
        <f>AVERAGE(T20:X20)</f>
        <v>1.6246662235979794</v>
      </c>
    </row>
    <row r="22" spans="1:25" x14ac:dyDescent="0.2">
      <c r="A22" t="s">
        <v>54</v>
      </c>
      <c r="G22" t="s">
        <v>55</v>
      </c>
    </row>
    <row r="23" spans="1:25" x14ac:dyDescent="0.2">
      <c r="A23" t="s">
        <v>5</v>
      </c>
      <c r="B23" s="22">
        <v>8.5748499999999996</v>
      </c>
      <c r="C23" s="23">
        <v>4.3295909999999997</v>
      </c>
      <c r="D23" s="24">
        <v>11.16526</v>
      </c>
      <c r="E23" s="24"/>
      <c r="G23" t="s">
        <v>5</v>
      </c>
      <c r="H23">
        <v>1</v>
      </c>
      <c r="I23">
        <v>1</v>
      </c>
      <c r="J23">
        <v>1</v>
      </c>
      <c r="N23" s="22">
        <v>8.5748499999999996</v>
      </c>
      <c r="O23" s="23">
        <v>4.3295909999999997</v>
      </c>
      <c r="P23" s="24">
        <v>11.16526</v>
      </c>
      <c r="T23">
        <v>100</v>
      </c>
      <c r="U23">
        <v>100</v>
      </c>
      <c r="V23">
        <v>100</v>
      </c>
      <c r="Y23">
        <v>100</v>
      </c>
    </row>
    <row r="24" spans="1:25" x14ac:dyDescent="0.2">
      <c r="A24" t="s">
        <v>34</v>
      </c>
      <c r="B24" s="10">
        <v>6.975641581539743</v>
      </c>
      <c r="C24" s="9">
        <v>5.1871965248545662</v>
      </c>
      <c r="D24" s="20">
        <v>11.784596571514468</v>
      </c>
      <c r="E24" s="20"/>
      <c r="G24" t="s">
        <v>34</v>
      </c>
      <c r="H24" s="10">
        <v>2.1710289118672268</v>
      </c>
      <c r="I24" s="9">
        <v>1.6215108618721406</v>
      </c>
      <c r="J24" s="20">
        <v>2.0265902777172271</v>
      </c>
      <c r="N24">
        <f t="shared" ref="N24:P29" si="2">B24/H24</f>
        <v>3.213057893153636</v>
      </c>
      <c r="O24">
        <f t="shared" si="2"/>
        <v>3.1989896872263981</v>
      </c>
      <c r="P24">
        <f t="shared" si="2"/>
        <v>5.8149872231642021</v>
      </c>
      <c r="T24">
        <f>(N24-1)*100/(N23-1)</f>
        <v>29.215864250165165</v>
      </c>
      <c r="U24">
        <f>(O24-1)*100/(O23-1)</f>
        <v>66.043838033752436</v>
      </c>
      <c r="V24">
        <f>(P24-1)*100/(P23-1)</f>
        <v>47.367083804685784</v>
      </c>
      <c r="Y24">
        <f t="shared" ref="Y24:Y29" si="3">AVERAGE(T24:X24)</f>
        <v>47.542262029534463</v>
      </c>
    </row>
    <row r="25" spans="1:25" x14ac:dyDescent="0.2">
      <c r="A25" t="s">
        <v>35</v>
      </c>
      <c r="B25" s="10">
        <v>6.3815943307679017</v>
      </c>
      <c r="C25" s="9">
        <v>5.899468102575228</v>
      </c>
      <c r="D25" s="20">
        <v>14.662913526005758</v>
      </c>
      <c r="E25" s="20"/>
      <c r="G25" t="s">
        <v>35</v>
      </c>
      <c r="H25" s="10">
        <v>0.4116408109087813</v>
      </c>
      <c r="I25" s="9">
        <v>1.3857741256253708</v>
      </c>
      <c r="J25" s="20">
        <v>1.215537764402536</v>
      </c>
      <c r="N25">
        <f t="shared" si="2"/>
        <v>15.502822270413924</v>
      </c>
      <c r="O25">
        <f t="shared" si="2"/>
        <v>4.2571642762581687</v>
      </c>
      <c r="P25">
        <f t="shared" si="2"/>
        <v>12.062902490909369</v>
      </c>
      <c r="T25">
        <f>(N25-1)*100/(N23-1)</f>
        <v>191.46019090033366</v>
      </c>
      <c r="U25">
        <f>(O25)*100/(O23-1)</f>
        <v>127.85847499762491</v>
      </c>
      <c r="V25">
        <f>(P25-1)*100/(P23-1)</f>
        <v>108.83049219507784</v>
      </c>
      <c r="Y25">
        <f t="shared" si="3"/>
        <v>142.71638603101215</v>
      </c>
    </row>
    <row r="26" spans="1:25" x14ac:dyDescent="0.2">
      <c r="A26" t="s">
        <v>36</v>
      </c>
      <c r="B26" s="10">
        <v>8.1789657216287477</v>
      </c>
      <c r="C26" s="9">
        <v>3.5478717865575402</v>
      </c>
      <c r="D26" s="20">
        <v>10.144853390808976</v>
      </c>
      <c r="E26" s="20"/>
      <c r="G26" t="s">
        <v>36</v>
      </c>
      <c r="H26" s="10">
        <v>1.1257791305761395</v>
      </c>
      <c r="I26" s="9">
        <v>0.42687194047983812</v>
      </c>
      <c r="J26" s="20">
        <v>0.57468273203480003</v>
      </c>
      <c r="N26">
        <f t="shared" si="2"/>
        <v>7.2651601894973856</v>
      </c>
      <c r="O26">
        <f t="shared" si="2"/>
        <v>8.3113258336199127</v>
      </c>
      <c r="P26">
        <f t="shared" si="2"/>
        <v>17.652963670734849</v>
      </c>
      <c r="T26">
        <f>(N26-1)*100/(N23-1)</f>
        <v>82.710023162140317</v>
      </c>
      <c r="U26">
        <f>(O26-1)*100/(O23-1)</f>
        <v>219.58630455271873</v>
      </c>
      <c r="V26">
        <f>(P26-1)*100/(P23-1)</f>
        <v>163.82230922509456</v>
      </c>
      <c r="Y26">
        <f t="shared" si="3"/>
        <v>155.37287897998453</v>
      </c>
    </row>
    <row r="27" spans="1:25" x14ac:dyDescent="0.2">
      <c r="A27" t="s">
        <v>37</v>
      </c>
      <c r="B27" s="10">
        <v>0.34573116066601017</v>
      </c>
      <c r="C27" s="9">
        <v>0.37292682233891955</v>
      </c>
      <c r="D27" s="20">
        <v>0.55864407181201758</v>
      </c>
      <c r="E27" s="20"/>
      <c r="G27" t="s">
        <v>37</v>
      </c>
      <c r="H27" s="10">
        <v>0.22295089375790236</v>
      </c>
      <c r="I27" s="9">
        <v>0.31210899397097619</v>
      </c>
      <c r="J27" s="20">
        <v>0.29506116771454483</v>
      </c>
      <c r="N27">
        <f t="shared" si="2"/>
        <v>1.5507054259286006</v>
      </c>
      <c r="O27">
        <f t="shared" si="2"/>
        <v>1.1948608644504457</v>
      </c>
      <c r="P27">
        <f t="shared" si="2"/>
        <v>1.8933161423412872</v>
      </c>
      <c r="T27">
        <f>(N27-1)*100/(N23-1)</f>
        <v>7.2701825901318271</v>
      </c>
      <c r="U27">
        <f>(O27-1)*100/(O23-1)</f>
        <v>5.852396418972952</v>
      </c>
      <c r="V27">
        <f>(P27-1)*100/(P23-1)</f>
        <v>8.7879320582187486</v>
      </c>
      <c r="Y27">
        <f t="shared" si="3"/>
        <v>7.303503689107842</v>
      </c>
    </row>
    <row r="28" spans="1:25" x14ac:dyDescent="0.2">
      <c r="A28" t="s">
        <v>38</v>
      </c>
      <c r="B28" s="10">
        <v>0.38680970015512639</v>
      </c>
      <c r="C28" s="9">
        <v>1.5627007501202674</v>
      </c>
      <c r="D28" s="20">
        <v>1.0701824636440804</v>
      </c>
      <c r="E28" s="20"/>
      <c r="G28" t="s">
        <v>38</v>
      </c>
      <c r="H28" s="10">
        <v>0.58026696612594075</v>
      </c>
      <c r="I28" s="9">
        <v>1.4163580622205048</v>
      </c>
      <c r="J28" s="20">
        <v>1.3443495465210515</v>
      </c>
      <c r="N28">
        <f t="shared" si="2"/>
        <v>0.66660644623215282</v>
      </c>
      <c r="O28">
        <f t="shared" si="2"/>
        <v>1.1033232286405974</v>
      </c>
      <c r="P28">
        <f t="shared" si="2"/>
        <v>0.79605967541219547</v>
      </c>
      <c r="T28">
        <f>(N28-1)*100/(N23-1)</f>
        <v>-4.4013221881337214</v>
      </c>
      <c r="U28">
        <f>(O28-1)*100/(O23-1)</f>
        <v>3.1031808003024222</v>
      </c>
      <c r="V28">
        <f>(P28-1)*100/(P23-1)</f>
        <v>-2.0062479915693703</v>
      </c>
      <c r="Y28">
        <f t="shared" si="3"/>
        <v>-1.1014631264668899</v>
      </c>
    </row>
    <row r="29" spans="1:25" x14ac:dyDescent="0.2">
      <c r="A29" t="s">
        <v>39</v>
      </c>
      <c r="B29" s="10">
        <v>13.580731715749998</v>
      </c>
      <c r="C29" s="9">
        <v>18.946699798526119</v>
      </c>
      <c r="D29" s="20">
        <v>21.48264850084032</v>
      </c>
      <c r="E29" s="20"/>
      <c r="G29" t="s">
        <v>39</v>
      </c>
      <c r="H29" s="10">
        <v>11.098396923816438</v>
      </c>
      <c r="I29" s="9">
        <v>18.325109741467454</v>
      </c>
      <c r="J29" s="20">
        <v>16.527328051391368</v>
      </c>
      <c r="N29">
        <f t="shared" si="2"/>
        <v>1.2236660671782815</v>
      </c>
      <c r="O29">
        <f t="shared" si="2"/>
        <v>1.033920127400497</v>
      </c>
      <c r="P29">
        <f t="shared" si="2"/>
        <v>1.2998258662283757</v>
      </c>
      <c r="T29">
        <f>(N29-1)*100/(N23-1)</f>
        <v>2.9527458257032353</v>
      </c>
      <c r="U29">
        <f>(O29-1)*100/(O23-1)</f>
        <v>1.0187475699116497</v>
      </c>
      <c r="V29">
        <f>(P29-1)*100/(P23-1)</f>
        <v>2.9495149777612744</v>
      </c>
      <c r="Y29">
        <f t="shared" si="3"/>
        <v>2.3070027911253863</v>
      </c>
    </row>
    <row r="31" spans="1:25" x14ac:dyDescent="0.2">
      <c r="G31" t="s">
        <v>56</v>
      </c>
    </row>
    <row r="32" spans="1:25" x14ac:dyDescent="0.2">
      <c r="A32" t="s">
        <v>57</v>
      </c>
      <c r="B32" s="6">
        <v>9.8709563992862002</v>
      </c>
      <c r="C32" s="7">
        <v>10.018035374461682</v>
      </c>
      <c r="D32" s="8">
        <v>8.5441209955180746</v>
      </c>
      <c r="E32" s="8"/>
      <c r="H32">
        <v>1</v>
      </c>
      <c r="I32">
        <v>1</v>
      </c>
      <c r="J32">
        <v>1</v>
      </c>
      <c r="N32" s="6">
        <v>9.8709563992862002</v>
      </c>
      <c r="O32" s="7">
        <v>10.018035374461682</v>
      </c>
      <c r="P32" s="8">
        <v>8.5441209955180746</v>
      </c>
      <c r="T32">
        <v>100</v>
      </c>
      <c r="U32">
        <v>100</v>
      </c>
      <c r="V32">
        <v>100</v>
      </c>
      <c r="Y32">
        <v>100</v>
      </c>
    </row>
    <row r="33" spans="1:25" x14ac:dyDescent="0.2">
      <c r="A33" t="s">
        <v>43</v>
      </c>
      <c r="B33" s="6">
        <v>12.430071499430586</v>
      </c>
      <c r="C33" s="7">
        <v>12.235352662610476</v>
      </c>
      <c r="D33" s="8">
        <v>9.3166640290096137</v>
      </c>
      <c r="E33" s="8"/>
      <c r="G33" t="s">
        <v>43</v>
      </c>
      <c r="H33" s="6">
        <v>0.79468149754268658</v>
      </c>
      <c r="I33" s="7">
        <v>0.70491593934185615</v>
      </c>
      <c r="J33" s="8">
        <v>0.81621268898808708</v>
      </c>
      <c r="N33">
        <f t="shared" ref="N33:P34" si="4">B33/H33</f>
        <v>15.641576578625326</v>
      </c>
      <c r="O33">
        <f t="shared" si="4"/>
        <v>17.357179742642785</v>
      </c>
      <c r="P33">
        <f t="shared" si="4"/>
        <v>11.414505256663062</v>
      </c>
      <c r="T33">
        <f>(N33-1)*100/(N32-1)</f>
        <v>165.05071065171123</v>
      </c>
      <c r="U33">
        <f>(O33-1)*100/(O32-1)</f>
        <v>181.38296273448805</v>
      </c>
      <c r="V33">
        <f>(P33-1)*100/(P32-1)</f>
        <v>138.0479616227029</v>
      </c>
      <c r="Y33">
        <f>AVERAGE(T33:X33)</f>
        <v>161.49387833630075</v>
      </c>
    </row>
    <row r="34" spans="1:25" x14ac:dyDescent="0.2">
      <c r="A34" t="s">
        <v>44</v>
      </c>
      <c r="B34" s="6">
        <v>11.768785494562</v>
      </c>
      <c r="C34" s="7">
        <v>10.709661111763646</v>
      </c>
      <c r="D34" s="8">
        <v>9.4386328279158551</v>
      </c>
      <c r="E34" s="8"/>
      <c r="G34" t="s">
        <v>44</v>
      </c>
      <c r="H34" s="6">
        <v>1.432499846277707</v>
      </c>
      <c r="I34" s="7">
        <v>1.2355760103361948</v>
      </c>
      <c r="J34" s="8">
        <v>1.5946816336101897</v>
      </c>
      <c r="N34">
        <f t="shared" si="4"/>
        <v>8.215557945882308</v>
      </c>
      <c r="O34">
        <f t="shared" si="4"/>
        <v>8.667747691904113</v>
      </c>
      <c r="P34">
        <f t="shared" si="4"/>
        <v>5.9188195492963658</v>
      </c>
      <c r="T34">
        <f>(N34-1)*100/(N32-1)</f>
        <v>81.339120846799631</v>
      </c>
      <c r="U34">
        <f>(O34-1)*100/(O32-1)</f>
        <v>85.026808761679177</v>
      </c>
      <c r="V34">
        <f>(P34-1)*100/(P32-1)</f>
        <v>65.200698029877998</v>
      </c>
      <c r="Y34">
        <f>AVERAGE(T34:X34)</f>
        <v>77.188875879452269</v>
      </c>
    </row>
    <row r="36" spans="1:25" x14ac:dyDescent="0.2">
      <c r="A36" t="s">
        <v>58</v>
      </c>
      <c r="G36" t="s">
        <v>59</v>
      </c>
    </row>
    <row r="37" spans="1:25" x14ac:dyDescent="0.2">
      <c r="A37" t="s">
        <v>5</v>
      </c>
      <c r="B37" s="25">
        <v>10.643800000000001</v>
      </c>
      <c r="C37" s="26">
        <v>14.4765</v>
      </c>
      <c r="D37" s="27">
        <v>10.51248</v>
      </c>
      <c r="E37" s="28">
        <v>4.747026</v>
      </c>
      <c r="H37">
        <v>1</v>
      </c>
      <c r="I37">
        <v>1</v>
      </c>
      <c r="J37">
        <v>1</v>
      </c>
      <c r="K37">
        <v>1</v>
      </c>
      <c r="N37" s="25">
        <v>10.643800000000001</v>
      </c>
      <c r="O37" s="26">
        <v>14.4765</v>
      </c>
      <c r="P37" s="27">
        <v>10.51248</v>
      </c>
      <c r="Q37" s="28">
        <v>4.747026</v>
      </c>
      <c r="T37">
        <v>100</v>
      </c>
      <c r="U37">
        <v>100</v>
      </c>
      <c r="V37">
        <v>100</v>
      </c>
      <c r="W37">
        <v>100</v>
      </c>
      <c r="Y37">
        <v>100</v>
      </c>
    </row>
    <row r="38" spans="1:25" x14ac:dyDescent="0.2">
      <c r="A38" t="s">
        <v>47</v>
      </c>
      <c r="B38" s="12">
        <v>0.66310021865777224</v>
      </c>
      <c r="C38" s="13">
        <v>0.54063121213346443</v>
      </c>
      <c r="D38" s="14">
        <v>0.95309472627149794</v>
      </c>
      <c r="G38" t="s">
        <v>47</v>
      </c>
      <c r="H38" s="12">
        <v>0.63226095080106282</v>
      </c>
      <c r="I38" s="13">
        <v>0.47735159784075193</v>
      </c>
      <c r="J38" s="14">
        <v>0.9705937020956803</v>
      </c>
      <c r="N38">
        <f t="shared" ref="N38:P40" si="5">B38/H38</f>
        <v>1.0487761703733824</v>
      </c>
      <c r="O38">
        <f t="shared" si="5"/>
        <v>1.1325639519778523</v>
      </c>
      <c r="P38">
        <f t="shared" si="5"/>
        <v>0.98197085372963056</v>
      </c>
      <c r="T38">
        <f>(N38-1)*100/(N37-1)</f>
        <v>0.50577749822043638</v>
      </c>
      <c r="U38">
        <f>(O38-1)*100/(O37-1)</f>
        <v>0.98366750994584884</v>
      </c>
      <c r="V38">
        <f>(P38-1)*100/(P37-1)</f>
        <v>-0.18953150251427014</v>
      </c>
      <c r="Y38">
        <f>AVERAGE(T38:X38)</f>
        <v>0.4333045018840051</v>
      </c>
    </row>
    <row r="39" spans="1:25" x14ac:dyDescent="0.2">
      <c r="A39" t="s">
        <v>48</v>
      </c>
      <c r="B39" s="12">
        <v>0.68316133144148283</v>
      </c>
      <c r="C39" s="13">
        <v>0.69024199503605332</v>
      </c>
      <c r="D39" s="14">
        <v>0.96217662675661708</v>
      </c>
      <c r="G39" t="s">
        <v>48</v>
      </c>
      <c r="H39" s="12">
        <v>0.79725556520054319</v>
      </c>
      <c r="I39" s="13">
        <v>0.5988067310768892</v>
      </c>
      <c r="J39" s="14">
        <v>1.1340124167792547</v>
      </c>
      <c r="N39">
        <f t="shared" si="5"/>
        <v>0.85689126706771768</v>
      </c>
      <c r="O39">
        <f t="shared" si="5"/>
        <v>1.1526957851571369</v>
      </c>
      <c r="P39">
        <f t="shared" si="5"/>
        <v>0.84847098014087541</v>
      </c>
      <c r="T39">
        <f>(N39-1)*100/(N37-1)</f>
        <v>-1.4839454668520946</v>
      </c>
      <c r="U39">
        <f>(O39-1)*100/(O37-1)</f>
        <v>1.1330522402488548</v>
      </c>
      <c r="V39">
        <f>(P39-1)*100/(P37-1)</f>
        <v>-1.5929496814618753</v>
      </c>
      <c r="Y39">
        <f>AVERAGE(T39:X39)</f>
        <v>-0.64794763602170502</v>
      </c>
    </row>
    <row r="40" spans="1:25" x14ac:dyDescent="0.2">
      <c r="A40" t="s">
        <v>49</v>
      </c>
      <c r="B40" s="12">
        <v>2.7039402845903853</v>
      </c>
      <c r="C40" s="13">
        <v>1.341355439977997</v>
      </c>
      <c r="D40" s="14">
        <v>3.5015336092660236</v>
      </c>
      <c r="E40" s="21">
        <v>1.2896865946413454</v>
      </c>
      <c r="G40" t="s">
        <v>49</v>
      </c>
      <c r="H40" s="12">
        <v>6.4145421788500707</v>
      </c>
      <c r="I40" s="13">
        <v>3.1810899585109236</v>
      </c>
      <c r="J40" s="14">
        <v>2.7013822110214756</v>
      </c>
      <c r="K40" s="21">
        <v>1.75521932460894</v>
      </c>
      <c r="L40" s="21"/>
      <c r="N40">
        <f t="shared" si="5"/>
        <v>0.42153285600113061</v>
      </c>
      <c r="O40">
        <f t="shared" si="5"/>
        <v>0.42166535919213327</v>
      </c>
      <c r="P40">
        <f t="shared" si="5"/>
        <v>1.2962007356752328</v>
      </c>
      <c r="Q40">
        <f>E40/K40</f>
        <v>0.73477233104682538</v>
      </c>
      <c r="T40">
        <f>(N40-1)*100/(N37-1)</f>
        <v>-5.9983320267826929</v>
      </c>
      <c r="U40">
        <f>(O40-1)*100/(O37-1)</f>
        <v>-4.2914305703102933</v>
      </c>
      <c r="V40">
        <f>(P40-1)*100/(P37-1)</f>
        <v>3.1138119152443182</v>
      </c>
      <c r="W40">
        <f>(Q40-1)*100/(Q37-1)</f>
        <v>-7.0783514433359853</v>
      </c>
      <c r="Y40">
        <f>AVERAGE(T40:X40)</f>
        <v>-3.5635755312961637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Panel A raw data</vt:lpstr>
      <vt:lpstr>Panel A calculations</vt:lpstr>
      <vt:lpstr>Panel B Raw Data</vt:lpstr>
      <vt:lpstr>Panel B calculations</vt:lpstr>
      <vt:lpstr>Panel C calculations</vt:lpstr>
      <vt:lpstr>Panel D raw data</vt:lpstr>
      <vt:lpstr>Panel D calculations</vt:lpstr>
      <vt:lpstr>panel E raw data</vt:lpstr>
      <vt:lpstr>Panel E calculations</vt:lpstr>
      <vt:lpstr>panel F &amp; G raw data</vt:lpstr>
      <vt:lpstr>Panel F &amp; G calculations</vt:lpstr>
      <vt:lpstr> 1A - 1 G graph plot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Baron</dc:creator>
  <cp:lastModifiedBy>Martin Baron</cp:lastModifiedBy>
  <dcterms:created xsi:type="dcterms:W3CDTF">2026-05-20T10:14:51Z</dcterms:created>
  <dcterms:modified xsi:type="dcterms:W3CDTF">2026-06-15T11:50:04Z</dcterms:modified>
</cp:coreProperties>
</file>